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480B42F-EC1C-440B-BA99-93D640E0A5B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rijzenblad Product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2" l="1"/>
  <c r="Q38" i="2"/>
  <c r="Q35" i="2"/>
  <c r="Q36" i="2"/>
  <c r="Q34" i="2"/>
  <c r="Q32" i="2"/>
  <c r="Q26" i="2"/>
  <c r="Q27" i="2"/>
  <c r="Q28" i="2"/>
  <c r="Q29" i="2"/>
  <c r="Q30" i="2"/>
  <c r="Q25" i="2"/>
  <c r="Q23" i="2"/>
  <c r="Q21" i="2"/>
  <c r="Q19" i="2"/>
  <c r="Q9" i="2"/>
  <c r="Q10" i="2"/>
  <c r="Q11" i="2"/>
  <c r="Q12" i="2"/>
  <c r="Q13" i="2"/>
  <c r="Q14" i="2"/>
  <c r="Q15" i="2"/>
  <c r="Q16" i="2"/>
  <c r="Q8" i="2"/>
  <c r="Q40" i="2" l="1"/>
</calcChain>
</file>

<file path=xl/sharedStrings.xml><?xml version="1.0" encoding="utf-8"?>
<sst xmlns="http://schemas.openxmlformats.org/spreadsheetml/2006/main" count="140" uniqueCount="78">
  <si>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</si>
  <si>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</si>
  <si>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</si>
  <si>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</si>
  <si>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</si>
  <si>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 xml:space="preserve">* Alle prijzen zijn in euro's (€) exclusief btw. 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</si>
  <si>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</si>
  <si>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</si>
  <si>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</si>
  <si>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>Naam inschrijver:</t>
  </si>
  <si>
    <t>Subtotaal</t>
  </si>
  <si>
    <t>* De totaalprijs moet volledig zijn, d.w.z. alle producten en diensten die worden aangeboden in deze aanbieding zijn in de inschrijfprijs opgenomen.</t>
  </si>
  <si>
    <t>Functie</t>
  </si>
  <si>
    <t xml:space="preserve">Huisstijl Producten </t>
  </si>
  <si>
    <t>Briefpapier A4</t>
  </si>
  <si>
    <t>Promotioneel drukwerk</t>
  </si>
  <si>
    <t>Containerkaarten</t>
  </si>
  <si>
    <t xml:space="preserve">Cyclusser </t>
  </si>
  <si>
    <t>Groeipapier A6</t>
  </si>
  <si>
    <t>Poster A2</t>
  </si>
  <si>
    <t>Poster B1</t>
  </si>
  <si>
    <t xml:space="preserve">Kleurplaten </t>
  </si>
  <si>
    <t xml:space="preserve">Envelop C4, tapelock </t>
  </si>
  <si>
    <t xml:space="preserve">Envelop C4, gegomd </t>
  </si>
  <si>
    <t>Envelop C4 +port betaald, tapelock</t>
  </si>
  <si>
    <t>Envelop C4 +port betaald, gegomd</t>
  </si>
  <si>
    <t>Envelop C4 + venster links + port betaald, tapelock</t>
  </si>
  <si>
    <t>Envelop C4 + venster links + port betaald, gegomd</t>
  </si>
  <si>
    <t>Envelop C5 +port betaald, tapelock</t>
  </si>
  <si>
    <t>Envelop C5 +port betaald, gegomd</t>
  </si>
  <si>
    <t>Envelop C5 + venster links + port betaald, tapelock</t>
  </si>
  <si>
    <t>Envelop C5 + venster links + port betaald, gegomd</t>
  </si>
  <si>
    <t>Oplage</t>
  </si>
  <si>
    <t>Bouwplaat</t>
  </si>
  <si>
    <t>Flyer A5 - Duurzaam alternatief</t>
  </si>
  <si>
    <t>Flyer A4 - Duurzaam alternatief</t>
  </si>
  <si>
    <t>Flyer A4 - Voordelig alternatief</t>
  </si>
  <si>
    <t>Flyer A4 - Standaard item</t>
  </si>
  <si>
    <t>Flyer A5-  Standaard item</t>
  </si>
  <si>
    <t>Flyer A5 - Voordelig alternatief</t>
  </si>
  <si>
    <t>Oplage
Digitaal</t>
  </si>
  <si>
    <t>Oplage
Offset</t>
  </si>
  <si>
    <t>Bijlage 3 Prijzenblad Leveringen</t>
  </si>
  <si>
    <r>
      <t xml:space="preserve">Mailing obv addressen bestand 
Standaard briefpapier + envelop </t>
    </r>
    <r>
      <rPr>
        <sz val="10.5"/>
        <color rgb="FFFF0000"/>
        <rFont val="Cambria"/>
        <family val="1"/>
        <scheme val="major"/>
      </rPr>
      <t>9</t>
    </r>
    <r>
      <rPr>
        <sz val="10.5"/>
        <color theme="1"/>
        <rFont val="Cambria"/>
        <family val="1"/>
        <scheme val="major"/>
      </rPr>
      <t>, verpakt en aangeleverd bij post NL)</t>
    </r>
  </si>
  <si>
    <r>
      <t xml:space="preserve">Oplage
</t>
    </r>
    <r>
      <rPr>
        <sz val="10.5"/>
        <color rgb="FFFFFFFF"/>
        <rFont val="Cambria"/>
        <family val="1"/>
        <scheme val="major"/>
      </rPr>
      <t>Prijs per stuk</t>
    </r>
  </si>
  <si>
    <t>5000 inclusief</t>
  </si>
  <si>
    <t>inclusief</t>
  </si>
  <si>
    <t>Voorraad Kosten</t>
  </si>
  <si>
    <t>elke 10.000 meer</t>
  </si>
  <si>
    <t>elke 250 meer</t>
  </si>
  <si>
    <t>elke 10 meer</t>
  </si>
  <si>
    <t>elke 50 meer</t>
  </si>
  <si>
    <t>elke 2.500 meer</t>
  </si>
  <si>
    <t>elke 5.000 meer</t>
  </si>
  <si>
    <t>elke 1.000 meer</t>
  </si>
  <si>
    <t>* Inschrijver dient enkel de in kleur gearceerde velden in te vullen.</t>
  </si>
  <si>
    <t>per stuk</t>
  </si>
  <si>
    <t>elke 5 meer</t>
  </si>
  <si>
    <t>elke 500 meer</t>
  </si>
  <si>
    <t>Fictieve inschrijfsom</t>
  </si>
  <si>
    <t>afname 2020 t/m 2023</t>
  </si>
  <si>
    <t>aantal bestellingen</t>
  </si>
  <si>
    <t>5x ca 10.000 stuks</t>
  </si>
  <si>
    <t>geen info over gegomd/ port betaald</t>
  </si>
  <si>
    <t>4x 5000 stuks, geen info over gegomd/ port betaald</t>
  </si>
  <si>
    <t>4x besteld, varierend aantal. Geen info over gegomd/ port betaald</t>
  </si>
  <si>
    <t>ca. 50 keer</t>
  </si>
  <si>
    <t>veel verschil in aantallen</t>
  </si>
  <si>
    <t>ca. 30 bestellingen. Aantallen zeer verschillend van 250 t/m 10.000</t>
  </si>
  <si>
    <t>enkele bestellingen, weinig t.o.v. de A5 flyer</t>
  </si>
  <si>
    <t>8 bestellingen varierend van 1000 tot 12500</t>
  </si>
  <si>
    <t>6 bestellingen</t>
  </si>
  <si>
    <t>12 bestellingen</t>
  </si>
  <si>
    <t>ca. 4x per jaar/ 300 stuks</t>
  </si>
  <si>
    <t>1 bestelling</t>
  </si>
  <si>
    <t>ca. 4x 4000 stuks besteld</t>
  </si>
  <si>
    <t>1200 (per jaar)</t>
  </si>
  <si>
    <t>spoedtoeslag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</si>
</sst>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  <font>
      <sz val="10.5"/>
      <color theme="0"/>
      <name val="Cambria"/>
      <family val="1"/>
      <scheme val="major"/>
    </font>
    <font>
      <sz val="10.5"/>
      <color rgb="FFFFFFFF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0.5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4" fontId="4" fillId="0" borderId="12" xfId="0" applyNumberFormat="1" applyFont="1" applyBorder="1"/>
    <xf numFmtId="0" fontId="4" fillId="3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9" xfId="0" applyFont="1" applyBorder="1"/>
    <xf numFmtId="0" fontId="4" fillId="4" borderId="1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164" fontId="7" fillId="4" borderId="1" xfId="6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9" fillId="0" borderId="0" xfId="0" applyFont="1"/>
    <xf numFmtId="164" fontId="9" fillId="6" borderId="1" xfId="6" applyFont="1" applyFill="1" applyBorder="1"/>
    <xf numFmtId="44" fontId="9" fillId="6" borderId="12" xfId="0" applyNumberFormat="1" applyFont="1" applyFill="1" applyBorder="1"/>
    <xf numFmtId="164" fontId="9" fillId="6" borderId="4" xfId="6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5" borderId="2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6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6" fontId="9" fillId="6" borderId="1" xfId="7" applyNumberFormat="1" applyFont="1" applyFill="1" applyBorder="1"/>
    <xf numFmtId="166" fontId="9" fillId="6" borderId="2" xfId="7" applyNumberFormat="1" applyFont="1" applyFill="1" applyBorder="1"/>
    <xf numFmtId="164" fontId="7" fillId="0" borderId="1" xfId="6" applyFont="1" applyFill="1" applyBorder="1"/>
    <xf numFmtId="164" fontId="7" fillId="0" borderId="4" xfId="6" applyFont="1" applyFill="1" applyBorder="1"/>
    <xf numFmtId="49" fontId="7" fillId="2" borderId="0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49" fontId="7" fillId="2" borderId="9" xfId="1" applyNumberFormat="1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/>
    </xf>
    <xf numFmtId="164" fontId="7" fillId="0" borderId="22" xfId="6" applyFont="1" applyFill="1" applyBorder="1"/>
    <xf numFmtId="164" fontId="7" fillId="4" borderId="22" xfId="6" applyFont="1" applyFill="1" applyBorder="1"/>
    <xf numFmtId="164" fontId="7" fillId="0" borderId="23" xfId="6" applyFont="1" applyFill="1" applyBorder="1"/>
    <xf numFmtId="49" fontId="7" fillId="2" borderId="0" xfId="1" applyNumberFormat="1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164" fontId="7" fillId="0" borderId="28" xfId="6" applyFont="1" applyFill="1" applyBorder="1"/>
    <xf numFmtId="164" fontId="7" fillId="0" borderId="28" xfId="6" applyFont="1" applyFill="1" applyBorder="1" applyAlignment="1">
      <alignment horizontal="center"/>
    </xf>
    <xf numFmtId="164" fontId="12" fillId="0" borderId="28" xfId="6" applyFont="1" applyFill="1" applyBorder="1" applyAlignment="1">
      <alignment horizontal="center" vertical="center"/>
    </xf>
    <xf numFmtId="44" fontId="5" fillId="0" borderId="2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4" borderId="0" xfId="0" applyFont="1" applyFill="1" applyBorder="1" applyAlignment="1">
      <alignment vertical="center"/>
    </xf>
    <xf numFmtId="166" fontId="4" fillId="0" borderId="1" xfId="7" applyNumberFormat="1" applyFont="1" applyBorder="1" applyAlignment="1">
      <alignment horizontal="left"/>
    </xf>
    <xf numFmtId="49" fontId="7" fillId="2" borderId="5" xfId="1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164" fontId="7" fillId="4" borderId="4" xfId="6" applyFont="1" applyFill="1" applyBorder="1"/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1" xfId="1" applyFont="1" applyFill="1" applyBorder="1" applyAlignment="1">
      <alignment horizontal="left" vertical="center"/>
    </xf>
    <xf numFmtId="0" fontId="6" fillId="5" borderId="3" xfId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49" fontId="7" fillId="2" borderId="9" xfId="1" applyNumberFormat="1" applyFont="1" applyFill="1" applyBorder="1" applyAlignment="1">
      <alignment horizontal="left" vertical="center" wrapText="1"/>
    </xf>
    <xf numFmtId="49" fontId="7" fillId="2" borderId="0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66" fontId="9" fillId="6" borderId="4" xfId="7" applyNumberFormat="1" applyFont="1" applyFill="1" applyBorder="1"/>
    <xf numFmtId="166" fontId="9" fillId="6" borderId="3" xfId="7" applyNumberFormat="1" applyFont="1" applyFill="1" applyBorder="1"/>
    <xf numFmtId="166" fontId="9" fillId="6" borderId="2" xfId="7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164" fontId="7" fillId="4" borderId="23" xfId="6" applyFont="1" applyFill="1" applyBorder="1"/>
  </cellXfs>
  <cellStyles count="8">
    <cellStyle name="Euro 2" xfId="5" xr:uid="{00000000-0005-0000-0000-000000000000}"/>
    <cellStyle name="Euro 2 2" xfId="6" xr:uid="{F2082535-89FE-4A2C-93F7-167F93806671}"/>
    <cellStyle name="Komma" xfId="7" builtinId="3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3F21-6701-498B-AD84-11B2ACAD4C7D}">
  <sheetPr>
    <pageSetUpPr fitToPage="1"/>
  </sheetPr>
  <dimension ref="A1:Q48"/>
  <sheetViews>
    <sheetView showGridLines="0" tabSelected="1" topLeftCell="A9" zoomScale="85" zoomScaleNormal="85" workbookViewId="0">
      <selection activeCell="Q38" sqref="Q38:Q39"/>
    </sheetView>
  </sheetViews>
  <sheetFormatPr defaultColWidth="9.33203125" defaultRowHeight="13.8" x14ac:dyDescent="0.25"/>
  <cols>
    <col min="1" max="2" width="5.44140625" style="1" customWidth="1"/>
    <col min="3" max="3" width="4.6640625" style="1" customWidth="1"/>
    <col min="4" max="4" width="9.33203125" style="1" customWidth="1"/>
    <col min="5" max="5" width="47.44140625" style="1" customWidth="1"/>
    <col min="6" max="6" width="27.44140625" style="1" bestFit="1" customWidth="1"/>
    <col min="7" max="7" width="58.5546875" style="1" customWidth="1"/>
    <col min="8" max="9" width="14.109375" style="14" customWidth="1"/>
    <col min="10" max="13" width="20" style="1" customWidth="1"/>
    <col min="14" max="16" width="20" style="14" customWidth="1"/>
    <col min="17" max="17" width="19.5546875" style="1" customWidth="1"/>
    <col min="18" max="16384" width="9.33203125" style="1"/>
  </cols>
  <sheetData>
    <row r="1" spans="1:17" x14ac:dyDescent="0.25">
      <c r="A1" s="2"/>
      <c r="B1" s="2"/>
      <c r="C1" s="3"/>
      <c r="D1" s="3"/>
      <c r="E1" s="3"/>
      <c r="F1" s="3"/>
      <c r="G1" s="3"/>
      <c r="H1" s="15"/>
      <c r="I1" s="15"/>
      <c r="J1" s="3"/>
      <c r="K1" s="3"/>
      <c r="L1" s="3"/>
      <c r="M1" s="3"/>
      <c r="N1" s="15"/>
      <c r="O1" s="15"/>
      <c r="P1" s="15"/>
      <c r="Q1" s="4"/>
    </row>
    <row r="2" spans="1:17" ht="15" x14ac:dyDescent="0.25">
      <c r="A2" s="16"/>
      <c r="B2" s="16" t="s">
        <v>42</v>
      </c>
      <c r="Q2" s="6"/>
    </row>
    <row r="3" spans="1:17" x14ac:dyDescent="0.25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1:17" ht="23.25" customHeight="1" x14ac:dyDescent="0.25">
      <c r="B4" s="70" t="s">
        <v>9</v>
      </c>
      <c r="C4" s="71"/>
      <c r="D4" s="71"/>
      <c r="E4" s="17"/>
      <c r="F4" s="60"/>
      <c r="G4" s="60"/>
      <c r="Q4" s="6"/>
    </row>
    <row r="5" spans="1:17" x14ac:dyDescent="0.25">
      <c r="A5" s="5"/>
      <c r="B5" s="5"/>
      <c r="H5" s="18"/>
      <c r="I5" s="18"/>
      <c r="Q5" s="6"/>
    </row>
    <row r="6" spans="1:17" ht="27" customHeight="1" x14ac:dyDescent="0.25">
      <c r="B6" s="72" t="s">
        <v>13</v>
      </c>
      <c r="C6" s="73"/>
      <c r="D6" s="73"/>
      <c r="E6" s="74"/>
      <c r="F6" s="36" t="s">
        <v>60</v>
      </c>
      <c r="G6" s="36" t="s">
        <v>61</v>
      </c>
      <c r="H6" s="19" t="s">
        <v>44</v>
      </c>
      <c r="I6" s="19" t="s">
        <v>77</v>
      </c>
      <c r="J6" s="19" t="s">
        <v>44</v>
      </c>
      <c r="K6" s="19" t="s">
        <v>77</v>
      </c>
      <c r="L6" s="19" t="s">
        <v>44</v>
      </c>
      <c r="M6" s="19" t="s">
        <v>77</v>
      </c>
      <c r="N6" s="19" t="s">
        <v>44</v>
      </c>
      <c r="O6" s="19" t="s">
        <v>77</v>
      </c>
      <c r="P6" s="20" t="s">
        <v>47</v>
      </c>
      <c r="Q6" s="21" t="s">
        <v>10</v>
      </c>
    </row>
    <row r="7" spans="1:17" s="28" customFormat="1" x14ac:dyDescent="0.25">
      <c r="B7" s="100"/>
      <c r="C7" s="101"/>
      <c r="D7" s="101"/>
      <c r="E7" s="102"/>
      <c r="F7" s="41"/>
      <c r="G7" s="41"/>
      <c r="H7" s="40">
        <v>500</v>
      </c>
      <c r="I7" s="40"/>
      <c r="J7" s="40">
        <v>5000</v>
      </c>
      <c r="K7" s="40"/>
      <c r="L7" s="40">
        <v>10000</v>
      </c>
      <c r="M7" s="40"/>
      <c r="N7" s="40">
        <v>35000</v>
      </c>
      <c r="O7" s="40"/>
      <c r="P7" s="40" t="s">
        <v>45</v>
      </c>
      <c r="Q7" s="40"/>
    </row>
    <row r="8" spans="1:17" ht="14.4" customHeight="1" x14ac:dyDescent="0.25">
      <c r="A8" s="1">
        <v>1</v>
      </c>
      <c r="B8" s="75" t="s">
        <v>14</v>
      </c>
      <c r="C8" s="76" t="s">
        <v>22</v>
      </c>
      <c r="D8" s="76" t="s">
        <v>22</v>
      </c>
      <c r="E8" s="76" t="s">
        <v>22</v>
      </c>
      <c r="F8" s="61">
        <v>56750</v>
      </c>
      <c r="G8" s="35" t="s">
        <v>62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 t="s">
        <v>46</v>
      </c>
      <c r="Q8" s="7">
        <f>AVERAGE(H8:O8)*12500</f>
        <v>0</v>
      </c>
    </row>
    <row r="9" spans="1:17" ht="14.4" customHeight="1" x14ac:dyDescent="0.25">
      <c r="A9" s="1">
        <v>2</v>
      </c>
      <c r="B9" s="75" t="s">
        <v>27</v>
      </c>
      <c r="C9" s="76" t="s">
        <v>23</v>
      </c>
      <c r="D9" s="76" t="s">
        <v>23</v>
      </c>
      <c r="E9" s="76" t="s">
        <v>23</v>
      </c>
      <c r="F9" s="61">
        <v>8750</v>
      </c>
      <c r="G9" s="35" t="s">
        <v>63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 t="s">
        <v>46</v>
      </c>
      <c r="Q9" s="7">
        <f t="shared" ref="Q9:Q16" si="0">AVERAGE(H9:O9)*12500</f>
        <v>0</v>
      </c>
    </row>
    <row r="10" spans="1:17" ht="14.4" customHeight="1" x14ac:dyDescent="0.25">
      <c r="A10" s="1">
        <v>3</v>
      </c>
      <c r="B10" s="75" t="s">
        <v>31</v>
      </c>
      <c r="C10" s="76" t="s">
        <v>24</v>
      </c>
      <c r="D10" s="76" t="s">
        <v>24</v>
      </c>
      <c r="E10" s="76" t="s">
        <v>24</v>
      </c>
      <c r="F10" s="61">
        <v>25750</v>
      </c>
      <c r="G10" s="35" t="s">
        <v>65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 t="s">
        <v>46</v>
      </c>
      <c r="Q10" s="7">
        <f t="shared" si="0"/>
        <v>0</v>
      </c>
    </row>
    <row r="11" spans="1:17" x14ac:dyDescent="0.25">
      <c r="A11" s="1">
        <v>4</v>
      </c>
      <c r="B11" s="75" t="s">
        <v>24</v>
      </c>
      <c r="C11" s="76" t="s">
        <v>24</v>
      </c>
      <c r="D11" s="76" t="s">
        <v>24</v>
      </c>
      <c r="E11" s="76" t="s">
        <v>24</v>
      </c>
      <c r="F11" s="61">
        <v>11750</v>
      </c>
      <c r="G11" s="59" t="s">
        <v>63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42"/>
      <c r="Q11" s="7">
        <f t="shared" si="0"/>
        <v>0</v>
      </c>
    </row>
    <row r="12" spans="1:17" x14ac:dyDescent="0.25">
      <c r="A12" s="1">
        <v>5</v>
      </c>
      <c r="B12" s="75" t="s">
        <v>26</v>
      </c>
      <c r="C12" s="76" t="s">
        <v>26</v>
      </c>
      <c r="D12" s="76" t="s">
        <v>26</v>
      </c>
      <c r="E12" s="76" t="s">
        <v>26</v>
      </c>
      <c r="F12" s="61"/>
      <c r="G12" s="59" t="s">
        <v>63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43"/>
      <c r="Q12" s="7">
        <f t="shared" si="0"/>
        <v>0</v>
      </c>
    </row>
    <row r="13" spans="1:17" x14ac:dyDescent="0.25">
      <c r="A13" s="1">
        <v>6</v>
      </c>
      <c r="B13" s="75" t="s">
        <v>25</v>
      </c>
      <c r="C13" s="76" t="s">
        <v>25</v>
      </c>
      <c r="D13" s="76" t="s">
        <v>25</v>
      </c>
      <c r="E13" s="76" t="s">
        <v>25</v>
      </c>
      <c r="F13" s="61"/>
      <c r="G13" s="59" t="s">
        <v>63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43"/>
      <c r="Q13" s="7">
        <f t="shared" si="0"/>
        <v>0</v>
      </c>
    </row>
    <row r="14" spans="1:17" x14ac:dyDescent="0.25">
      <c r="A14" s="1">
        <v>7</v>
      </c>
      <c r="B14" s="75" t="s">
        <v>28</v>
      </c>
      <c r="C14" s="76" t="s">
        <v>28</v>
      </c>
      <c r="D14" s="76" t="s">
        <v>28</v>
      </c>
      <c r="E14" s="76" t="s">
        <v>28</v>
      </c>
      <c r="F14" s="61">
        <v>20000</v>
      </c>
      <c r="G14" s="59" t="s">
        <v>64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43"/>
      <c r="Q14" s="7">
        <f t="shared" si="0"/>
        <v>0</v>
      </c>
    </row>
    <row r="15" spans="1:17" x14ac:dyDescent="0.25">
      <c r="A15" s="1">
        <v>8</v>
      </c>
      <c r="B15" s="75" t="s">
        <v>29</v>
      </c>
      <c r="C15" s="76" t="s">
        <v>29</v>
      </c>
      <c r="D15" s="76" t="s">
        <v>29</v>
      </c>
      <c r="E15" s="76" t="s">
        <v>29</v>
      </c>
      <c r="F15" s="35"/>
      <c r="G15" s="59" t="s">
        <v>63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43"/>
      <c r="Q15" s="7">
        <f t="shared" si="0"/>
        <v>0</v>
      </c>
    </row>
    <row r="16" spans="1:17" x14ac:dyDescent="0.25">
      <c r="A16" s="1">
        <v>9</v>
      </c>
      <c r="B16" s="75" t="s">
        <v>30</v>
      </c>
      <c r="C16" s="76" t="s">
        <v>30</v>
      </c>
      <c r="D16" s="76" t="s">
        <v>30</v>
      </c>
      <c r="E16" s="76" t="s">
        <v>30</v>
      </c>
      <c r="F16" s="35"/>
      <c r="G16" s="59" t="s">
        <v>63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43"/>
      <c r="Q16" s="7">
        <f t="shared" si="0"/>
        <v>0</v>
      </c>
    </row>
    <row r="17" spans="1:17" ht="27" customHeight="1" x14ac:dyDescent="0.25">
      <c r="B17" s="72" t="s">
        <v>15</v>
      </c>
      <c r="C17" s="73"/>
      <c r="D17" s="73"/>
      <c r="E17" s="74"/>
      <c r="F17" s="36"/>
      <c r="G17" s="36"/>
      <c r="H17" s="19" t="s">
        <v>40</v>
      </c>
      <c r="I17" s="19" t="s">
        <v>77</v>
      </c>
      <c r="J17" s="19" t="s">
        <v>41</v>
      </c>
      <c r="K17" s="19" t="s">
        <v>77</v>
      </c>
      <c r="L17" s="19" t="s">
        <v>44</v>
      </c>
      <c r="M17" s="19" t="s">
        <v>77</v>
      </c>
      <c r="N17" s="19" t="s">
        <v>44</v>
      </c>
      <c r="O17" s="19" t="s">
        <v>77</v>
      </c>
      <c r="P17" s="19" t="s">
        <v>44</v>
      </c>
      <c r="Q17" s="21" t="s">
        <v>10</v>
      </c>
    </row>
    <row r="18" spans="1:17" x14ac:dyDescent="0.25">
      <c r="B18" s="85" t="s">
        <v>32</v>
      </c>
      <c r="C18" s="86"/>
      <c r="D18" s="86"/>
      <c r="E18" s="86"/>
      <c r="F18" s="38"/>
      <c r="G18" s="38"/>
      <c r="H18" s="40">
        <v>500</v>
      </c>
      <c r="I18" s="40"/>
      <c r="J18" s="40">
        <v>2500</v>
      </c>
      <c r="K18" s="40"/>
      <c r="L18" s="29" t="s">
        <v>52</v>
      </c>
      <c r="M18" s="29"/>
      <c r="N18" s="29" t="s">
        <v>53</v>
      </c>
      <c r="O18" s="29"/>
      <c r="P18" s="29" t="s">
        <v>48</v>
      </c>
      <c r="Q18" s="30"/>
    </row>
    <row r="19" spans="1:17" ht="27" customHeight="1" x14ac:dyDescent="0.25">
      <c r="B19" s="80" t="s">
        <v>43</v>
      </c>
      <c r="C19" s="81"/>
      <c r="D19" s="81"/>
      <c r="E19" s="82"/>
      <c r="F19" s="39" t="s">
        <v>66</v>
      </c>
      <c r="G19" s="39" t="s">
        <v>67</v>
      </c>
      <c r="H19" s="22">
        <v>0</v>
      </c>
      <c r="I19" s="22"/>
      <c r="J19" s="22">
        <v>0</v>
      </c>
      <c r="K19" s="22"/>
      <c r="L19" s="22">
        <v>0</v>
      </c>
      <c r="M19" s="22"/>
      <c r="N19" s="22">
        <v>0</v>
      </c>
      <c r="O19" s="22"/>
      <c r="P19" s="22">
        <v>0</v>
      </c>
      <c r="Q19" s="7">
        <f>SUM(H19:K19)+AVERAGE(L19:P19)*25000</f>
        <v>0</v>
      </c>
    </row>
    <row r="20" spans="1:17" x14ac:dyDescent="0.25">
      <c r="B20" s="85" t="s">
        <v>32</v>
      </c>
      <c r="C20" s="86"/>
      <c r="D20" s="86"/>
      <c r="E20" s="86"/>
      <c r="F20" s="38"/>
      <c r="G20" s="38"/>
      <c r="H20" s="40">
        <v>500</v>
      </c>
      <c r="I20" s="40"/>
      <c r="J20" s="40">
        <v>2500</v>
      </c>
      <c r="K20" s="40"/>
      <c r="L20" s="29" t="s">
        <v>52</v>
      </c>
      <c r="M20" s="29"/>
      <c r="N20" s="29" t="s">
        <v>53</v>
      </c>
      <c r="O20" s="31"/>
      <c r="P20" s="31"/>
      <c r="Q20" s="30"/>
    </row>
    <row r="21" spans="1:17" x14ac:dyDescent="0.25">
      <c r="A21" s="1">
        <v>10</v>
      </c>
      <c r="B21" s="75" t="s">
        <v>16</v>
      </c>
      <c r="C21" s="76"/>
      <c r="D21" s="76"/>
      <c r="E21" s="76"/>
      <c r="F21" s="35">
        <v>16000</v>
      </c>
      <c r="G21" s="35" t="s">
        <v>75</v>
      </c>
      <c r="H21" s="22">
        <v>0</v>
      </c>
      <c r="I21" s="22"/>
      <c r="J21" s="22">
        <v>0</v>
      </c>
      <c r="K21" s="22"/>
      <c r="L21" s="22">
        <v>0</v>
      </c>
      <c r="M21" s="22"/>
      <c r="N21" s="22">
        <v>0</v>
      </c>
      <c r="O21" s="66"/>
      <c r="P21" s="43"/>
      <c r="Q21" s="7">
        <f>SUM(H21:K21)+AVERAGE(L21:P21)*3000</f>
        <v>0</v>
      </c>
    </row>
    <row r="22" spans="1:17" x14ac:dyDescent="0.25">
      <c r="B22" s="85" t="s">
        <v>32</v>
      </c>
      <c r="C22" s="86"/>
      <c r="D22" s="86"/>
      <c r="E22" s="86"/>
      <c r="F22" s="38"/>
      <c r="G22" s="38"/>
      <c r="H22" s="40">
        <v>200</v>
      </c>
      <c r="I22" s="40"/>
      <c r="J22" s="40">
        <v>500</v>
      </c>
      <c r="K22" s="40"/>
      <c r="L22" s="29" t="s">
        <v>49</v>
      </c>
      <c r="M22" s="29"/>
      <c r="N22" s="29"/>
      <c r="O22" s="31"/>
      <c r="P22" s="31"/>
      <c r="Q22" s="30"/>
    </row>
    <row r="23" spans="1:17" x14ac:dyDescent="0.25">
      <c r="A23" s="1">
        <v>11</v>
      </c>
      <c r="B23" s="75" t="s">
        <v>17</v>
      </c>
      <c r="C23" s="76"/>
      <c r="D23" s="76"/>
      <c r="E23" s="76"/>
      <c r="F23" s="1" t="s">
        <v>76</v>
      </c>
      <c r="G23" s="35" t="s">
        <v>73</v>
      </c>
      <c r="H23" s="22">
        <v>0</v>
      </c>
      <c r="I23" s="22"/>
      <c r="J23" s="22">
        <v>0</v>
      </c>
      <c r="K23" s="22"/>
      <c r="L23" s="22">
        <v>0</v>
      </c>
      <c r="M23" s="66"/>
      <c r="N23" s="43"/>
      <c r="O23" s="43"/>
      <c r="P23" s="43"/>
      <c r="Q23" s="7">
        <f>SUM(H23:K23)+(L23*500)</f>
        <v>0</v>
      </c>
    </row>
    <row r="24" spans="1:17" x14ac:dyDescent="0.25">
      <c r="B24" s="85" t="s">
        <v>32</v>
      </c>
      <c r="C24" s="86"/>
      <c r="D24" s="86"/>
      <c r="E24" s="86"/>
      <c r="F24" s="38"/>
      <c r="G24" s="38"/>
      <c r="H24" s="40">
        <v>100</v>
      </c>
      <c r="I24" s="40"/>
      <c r="J24" s="40">
        <v>500</v>
      </c>
      <c r="K24" s="40"/>
      <c r="L24" s="29" t="s">
        <v>54</v>
      </c>
      <c r="M24" s="29"/>
      <c r="N24" s="29" t="s">
        <v>53</v>
      </c>
      <c r="O24" s="29"/>
      <c r="P24" s="29" t="s">
        <v>48</v>
      </c>
      <c r="Q24" s="30"/>
    </row>
    <row r="25" spans="1:17" x14ac:dyDescent="0.25">
      <c r="A25" s="1">
        <v>12</v>
      </c>
      <c r="B25" s="75" t="s">
        <v>38</v>
      </c>
      <c r="C25" s="76"/>
      <c r="D25" s="76"/>
      <c r="E25" s="76"/>
      <c r="F25" s="35"/>
      <c r="G25" s="35" t="s">
        <v>68</v>
      </c>
      <c r="H25" s="22">
        <v>0</v>
      </c>
      <c r="I25" s="22"/>
      <c r="J25" s="22">
        <v>0</v>
      </c>
      <c r="K25" s="22"/>
      <c r="L25" s="22">
        <v>0</v>
      </c>
      <c r="M25" s="22"/>
      <c r="N25" s="22">
        <v>0</v>
      </c>
      <c r="O25" s="22"/>
      <c r="P25" s="22">
        <v>0</v>
      </c>
      <c r="Q25" s="7">
        <f>SUM(H25:K25)+AVERAGE(L25:P25)*7500</f>
        <v>0</v>
      </c>
    </row>
    <row r="26" spans="1:17" x14ac:dyDescent="0.25">
      <c r="A26" s="1">
        <v>13</v>
      </c>
      <c r="B26" s="75" t="s">
        <v>39</v>
      </c>
      <c r="C26" s="76"/>
      <c r="D26" s="76"/>
      <c r="E26" s="76"/>
      <c r="F26" s="35"/>
      <c r="G26" s="35"/>
      <c r="H26" s="22">
        <v>0</v>
      </c>
      <c r="I26" s="22"/>
      <c r="J26" s="22">
        <v>0</v>
      </c>
      <c r="K26" s="22"/>
      <c r="L26" s="22">
        <v>0</v>
      </c>
      <c r="M26" s="22"/>
      <c r="N26" s="22">
        <v>0</v>
      </c>
      <c r="O26" s="22"/>
      <c r="P26" s="22">
        <v>0</v>
      </c>
      <c r="Q26" s="7">
        <f t="shared" ref="Q26:Q30" si="1">SUM(H26:K26)+AVERAGE(L26:P26)*7500</f>
        <v>0</v>
      </c>
    </row>
    <row r="27" spans="1:17" x14ac:dyDescent="0.25">
      <c r="A27" s="1">
        <v>14</v>
      </c>
      <c r="B27" s="75" t="s">
        <v>34</v>
      </c>
      <c r="C27" s="76"/>
      <c r="D27" s="76"/>
      <c r="E27" s="76"/>
      <c r="F27" s="35"/>
      <c r="G27" s="35"/>
      <c r="H27" s="22">
        <v>0</v>
      </c>
      <c r="I27" s="22"/>
      <c r="J27" s="22">
        <v>0</v>
      </c>
      <c r="K27" s="22"/>
      <c r="L27" s="22">
        <v>0</v>
      </c>
      <c r="M27" s="22"/>
      <c r="N27" s="22">
        <v>0</v>
      </c>
      <c r="O27" s="22"/>
      <c r="P27" s="22">
        <v>0</v>
      </c>
      <c r="Q27" s="7">
        <f t="shared" si="1"/>
        <v>0</v>
      </c>
    </row>
    <row r="28" spans="1:17" x14ac:dyDescent="0.25">
      <c r="A28" s="1">
        <v>15</v>
      </c>
      <c r="B28" s="75" t="s">
        <v>37</v>
      </c>
      <c r="C28" s="76"/>
      <c r="D28" s="76"/>
      <c r="E28" s="76"/>
      <c r="F28" s="35"/>
      <c r="G28" s="35" t="s">
        <v>69</v>
      </c>
      <c r="H28" s="22">
        <v>0</v>
      </c>
      <c r="I28" s="22"/>
      <c r="J28" s="22">
        <v>0</v>
      </c>
      <c r="K28" s="22"/>
      <c r="L28" s="22">
        <v>0</v>
      </c>
      <c r="M28" s="22"/>
      <c r="N28" s="22">
        <v>0</v>
      </c>
      <c r="O28" s="22"/>
      <c r="P28" s="22">
        <v>0</v>
      </c>
      <c r="Q28" s="7">
        <f t="shared" si="1"/>
        <v>0</v>
      </c>
    </row>
    <row r="29" spans="1:17" x14ac:dyDescent="0.25">
      <c r="A29" s="1">
        <v>16</v>
      </c>
      <c r="B29" s="75" t="s">
        <v>36</v>
      </c>
      <c r="C29" s="76"/>
      <c r="D29" s="76"/>
      <c r="E29" s="76"/>
      <c r="F29" s="35"/>
      <c r="G29" s="35"/>
      <c r="H29" s="22">
        <v>0</v>
      </c>
      <c r="I29" s="22"/>
      <c r="J29" s="22">
        <v>0</v>
      </c>
      <c r="K29" s="22"/>
      <c r="L29" s="22">
        <v>0</v>
      </c>
      <c r="M29" s="22"/>
      <c r="N29" s="22">
        <v>0</v>
      </c>
      <c r="O29" s="22"/>
      <c r="P29" s="22">
        <v>0</v>
      </c>
      <c r="Q29" s="7">
        <f t="shared" si="1"/>
        <v>0</v>
      </c>
    </row>
    <row r="30" spans="1:17" x14ac:dyDescent="0.25">
      <c r="A30" s="1">
        <v>17</v>
      </c>
      <c r="B30" s="75" t="s">
        <v>35</v>
      </c>
      <c r="C30" s="76"/>
      <c r="D30" s="76"/>
      <c r="E30" s="76"/>
      <c r="F30" s="35"/>
      <c r="G30" s="35"/>
      <c r="H30" s="22">
        <v>0</v>
      </c>
      <c r="I30" s="22"/>
      <c r="J30" s="22">
        <v>0</v>
      </c>
      <c r="K30" s="22"/>
      <c r="L30" s="22">
        <v>0</v>
      </c>
      <c r="M30" s="22"/>
      <c r="N30" s="22">
        <v>0</v>
      </c>
      <c r="O30" s="22"/>
      <c r="P30" s="22">
        <v>0</v>
      </c>
      <c r="Q30" s="7">
        <f t="shared" si="1"/>
        <v>0</v>
      </c>
    </row>
    <row r="31" spans="1:17" x14ac:dyDescent="0.25">
      <c r="B31" s="85" t="s">
        <v>32</v>
      </c>
      <c r="C31" s="86"/>
      <c r="D31" s="86"/>
      <c r="E31" s="86"/>
      <c r="F31" s="38"/>
      <c r="G31" s="38"/>
      <c r="H31" s="40">
        <v>200</v>
      </c>
      <c r="I31" s="40"/>
      <c r="J31" s="40">
        <v>500</v>
      </c>
      <c r="K31" s="40"/>
      <c r="L31" s="29" t="s">
        <v>58</v>
      </c>
      <c r="M31" s="29"/>
      <c r="N31" s="29" t="s">
        <v>54</v>
      </c>
      <c r="O31" s="29"/>
      <c r="P31" s="29" t="s">
        <v>53</v>
      </c>
      <c r="Q31" s="30"/>
    </row>
    <row r="32" spans="1:17" x14ac:dyDescent="0.25">
      <c r="A32" s="1">
        <v>18</v>
      </c>
      <c r="B32" s="75" t="s">
        <v>18</v>
      </c>
      <c r="C32" s="76"/>
      <c r="D32" s="76"/>
      <c r="E32" s="76"/>
      <c r="F32" s="35">
        <v>4500</v>
      </c>
      <c r="G32" s="35" t="s">
        <v>70</v>
      </c>
      <c r="H32" s="22">
        <v>0</v>
      </c>
      <c r="I32" s="22"/>
      <c r="J32" s="22">
        <v>0</v>
      </c>
      <c r="K32" s="22"/>
      <c r="L32" s="22">
        <v>0</v>
      </c>
      <c r="M32" s="22"/>
      <c r="N32" s="22">
        <v>0</v>
      </c>
      <c r="O32" s="22"/>
      <c r="P32" s="22">
        <v>0</v>
      </c>
      <c r="Q32" s="7">
        <f>SUM(H32,K32)+AVERAGE(L32:P32)*3500</f>
        <v>0</v>
      </c>
    </row>
    <row r="33" spans="1:17" x14ac:dyDescent="0.25">
      <c r="B33" s="85" t="s">
        <v>32</v>
      </c>
      <c r="C33" s="86"/>
      <c r="D33" s="86"/>
      <c r="E33" s="86"/>
      <c r="F33" s="38"/>
      <c r="G33" s="38"/>
      <c r="H33" s="29" t="s">
        <v>56</v>
      </c>
      <c r="I33" s="29"/>
      <c r="J33" s="29" t="s">
        <v>56</v>
      </c>
      <c r="K33" s="29"/>
      <c r="L33" s="29" t="s">
        <v>57</v>
      </c>
      <c r="M33" s="29"/>
      <c r="N33" s="29" t="s">
        <v>50</v>
      </c>
      <c r="O33" s="29"/>
      <c r="P33" s="29" t="s">
        <v>51</v>
      </c>
      <c r="Q33" s="30"/>
    </row>
    <row r="34" spans="1:17" x14ac:dyDescent="0.25">
      <c r="A34" s="1">
        <v>19</v>
      </c>
      <c r="B34" s="75" t="s">
        <v>19</v>
      </c>
      <c r="C34" s="76"/>
      <c r="D34" s="76"/>
      <c r="E34" s="76"/>
      <c r="F34" s="35">
        <v>100</v>
      </c>
      <c r="G34" s="35" t="s">
        <v>71</v>
      </c>
      <c r="H34" s="22">
        <v>0</v>
      </c>
      <c r="I34" s="22"/>
      <c r="J34" s="22">
        <v>0</v>
      </c>
      <c r="K34" s="22"/>
      <c r="L34" s="22">
        <v>0</v>
      </c>
      <c r="M34" s="22"/>
      <c r="N34" s="22">
        <v>0</v>
      </c>
      <c r="O34" s="22"/>
      <c r="P34" s="22">
        <v>0</v>
      </c>
      <c r="Q34" s="7">
        <f>SUM(H34:K34)+AVERAGE(L34:P34)*25</f>
        <v>0</v>
      </c>
    </row>
    <row r="35" spans="1:17" x14ac:dyDescent="0.25">
      <c r="A35" s="1">
        <v>20</v>
      </c>
      <c r="B35" s="75" t="s">
        <v>20</v>
      </c>
      <c r="C35" s="76"/>
      <c r="D35" s="76"/>
      <c r="E35" s="76"/>
      <c r="F35" s="35">
        <v>75</v>
      </c>
      <c r="G35" s="35" t="s">
        <v>72</v>
      </c>
      <c r="H35" s="22">
        <v>0</v>
      </c>
      <c r="I35" s="22"/>
      <c r="J35" s="22">
        <v>0</v>
      </c>
      <c r="K35" s="22"/>
      <c r="L35" s="22">
        <v>0</v>
      </c>
      <c r="M35" s="22"/>
      <c r="N35" s="22">
        <v>0</v>
      </c>
      <c r="O35" s="22"/>
      <c r="P35" s="22">
        <v>0</v>
      </c>
      <c r="Q35" s="7">
        <f t="shared" ref="Q35:Q36" si="2">SUM(H35:K35)+AVERAGE(L35:P35)*25</f>
        <v>0</v>
      </c>
    </row>
    <row r="36" spans="1:17" x14ac:dyDescent="0.25">
      <c r="A36" s="1">
        <v>21</v>
      </c>
      <c r="B36" s="75" t="s">
        <v>20</v>
      </c>
      <c r="C36" s="76"/>
      <c r="D36" s="76"/>
      <c r="E36" s="76"/>
      <c r="F36" s="35"/>
      <c r="G36" s="35"/>
      <c r="H36" s="22">
        <v>0</v>
      </c>
      <c r="I36" s="22"/>
      <c r="J36" s="22">
        <v>0</v>
      </c>
      <c r="K36" s="22"/>
      <c r="L36" s="22">
        <v>0</v>
      </c>
      <c r="M36" s="22"/>
      <c r="N36" s="22">
        <v>0</v>
      </c>
      <c r="O36" s="22"/>
      <c r="P36" s="22">
        <v>0</v>
      </c>
      <c r="Q36" s="7">
        <f t="shared" si="2"/>
        <v>0</v>
      </c>
    </row>
    <row r="37" spans="1:17" x14ac:dyDescent="0.25">
      <c r="B37" s="85" t="s">
        <v>32</v>
      </c>
      <c r="C37" s="86"/>
      <c r="D37" s="86"/>
      <c r="E37" s="86"/>
      <c r="F37" s="38"/>
      <c r="G37" s="38"/>
      <c r="H37" s="29"/>
      <c r="I37" s="29"/>
      <c r="J37" s="40">
        <v>1000</v>
      </c>
      <c r="K37" s="40"/>
      <c r="L37" s="29" t="s">
        <v>54</v>
      </c>
      <c r="M37" s="29"/>
      <c r="N37" s="29" t="s">
        <v>53</v>
      </c>
      <c r="O37" s="31"/>
      <c r="P37" s="31"/>
      <c r="Q37" s="30"/>
    </row>
    <row r="38" spans="1:17" x14ac:dyDescent="0.25">
      <c r="A38" s="1">
        <v>22</v>
      </c>
      <c r="B38" s="75" t="s">
        <v>21</v>
      </c>
      <c r="C38" s="76"/>
      <c r="D38" s="76"/>
      <c r="E38" s="76"/>
      <c r="F38" s="35">
        <v>1500</v>
      </c>
      <c r="G38" s="35" t="s">
        <v>74</v>
      </c>
      <c r="H38" s="42"/>
      <c r="I38" s="42"/>
      <c r="J38" s="22">
        <v>0</v>
      </c>
      <c r="K38" s="22"/>
      <c r="L38" s="22">
        <v>0</v>
      </c>
      <c r="M38" s="22"/>
      <c r="N38" s="22">
        <v>0</v>
      </c>
      <c r="O38" s="66"/>
      <c r="P38" s="43"/>
      <c r="Q38" s="7">
        <f>(J38+K38)+AVERAGE(L38:N38)*3000</f>
        <v>0</v>
      </c>
    </row>
    <row r="39" spans="1:17" ht="14.4" thickBot="1" x14ac:dyDescent="0.3">
      <c r="A39" s="1">
        <v>23</v>
      </c>
      <c r="B39" s="83" t="s">
        <v>33</v>
      </c>
      <c r="C39" s="84"/>
      <c r="D39" s="84"/>
      <c r="E39" s="84"/>
      <c r="F39" s="47"/>
      <c r="G39" s="47"/>
      <c r="H39" s="48"/>
      <c r="I39" s="48"/>
      <c r="J39" s="49">
        <v>0</v>
      </c>
      <c r="K39" s="49"/>
      <c r="L39" s="49">
        <v>0</v>
      </c>
      <c r="M39" s="49"/>
      <c r="N39" s="49">
        <v>0</v>
      </c>
      <c r="O39" s="104"/>
      <c r="P39" s="50"/>
      <c r="Q39" s="7">
        <f>(J39+K39)+AVERAGE(L39:N39)*3000</f>
        <v>0</v>
      </c>
    </row>
    <row r="40" spans="1:17" ht="37.950000000000003" customHeight="1" thickBot="1" x14ac:dyDescent="0.3">
      <c r="A40" s="13"/>
      <c r="B40" s="52"/>
      <c r="C40" s="53"/>
      <c r="D40" s="53"/>
      <c r="E40" s="53"/>
      <c r="F40" s="53"/>
      <c r="G40" s="53"/>
      <c r="H40" s="54"/>
      <c r="I40" s="54"/>
      <c r="J40" s="55"/>
      <c r="K40" s="55"/>
      <c r="L40" s="55"/>
      <c r="M40" s="55"/>
      <c r="N40" s="56"/>
      <c r="O40" s="56"/>
      <c r="P40" s="57" t="s">
        <v>59</v>
      </c>
      <c r="Q40" s="58">
        <f>SUM(Q8:Q16,Q19,Q21,Q23,Q25:Q30,Q32,Q34:Q36,Q38:Q39)</f>
        <v>0</v>
      </c>
    </row>
    <row r="41" spans="1:17" ht="15" customHeight="1" x14ac:dyDescent="0.25">
      <c r="B41" s="88" t="s">
        <v>55</v>
      </c>
      <c r="C41" s="89"/>
      <c r="D41" s="89"/>
      <c r="E41" s="89"/>
      <c r="F41" s="89"/>
      <c r="G41" s="89"/>
      <c r="H41" s="90"/>
      <c r="I41" s="62"/>
      <c r="J41" s="77" t="s">
        <v>0</v>
      </c>
      <c r="K41" s="78"/>
      <c r="L41" s="78"/>
      <c r="M41" s="78"/>
      <c r="N41" s="78"/>
      <c r="O41" s="78"/>
      <c r="P41" s="78"/>
      <c r="Q41" s="79"/>
    </row>
    <row r="42" spans="1:17" ht="15" customHeight="1" x14ac:dyDescent="0.25">
      <c r="B42" s="46"/>
      <c r="C42" s="44"/>
      <c r="D42" s="44"/>
      <c r="E42" s="44"/>
      <c r="F42" s="51"/>
      <c r="G42" s="51"/>
      <c r="H42" s="45"/>
      <c r="I42" s="62"/>
      <c r="J42" s="32"/>
      <c r="K42" s="33"/>
      <c r="L42" s="33"/>
      <c r="M42" s="33"/>
      <c r="N42" s="33"/>
      <c r="O42" s="33"/>
      <c r="P42" s="33"/>
      <c r="Q42" s="34"/>
    </row>
    <row r="43" spans="1:17" ht="24.75" customHeight="1" x14ac:dyDescent="0.25">
      <c r="B43" s="94" t="s">
        <v>5</v>
      </c>
      <c r="C43" s="95"/>
      <c r="D43" s="95"/>
      <c r="E43" s="95"/>
      <c r="F43" s="95"/>
      <c r="G43" s="95"/>
      <c r="H43" s="96"/>
      <c r="I43" s="64"/>
      <c r="J43" s="8" t="s">
        <v>1</v>
      </c>
      <c r="K43" s="26"/>
      <c r="L43" s="26"/>
      <c r="M43" s="26"/>
      <c r="N43" s="23"/>
      <c r="O43" s="23"/>
      <c r="P43" s="23"/>
      <c r="Q43" s="9"/>
    </row>
    <row r="44" spans="1:17" ht="28.5" customHeight="1" x14ac:dyDescent="0.25">
      <c r="B44" s="91" t="s">
        <v>11</v>
      </c>
      <c r="C44" s="92"/>
      <c r="D44" s="92"/>
      <c r="E44" s="92"/>
      <c r="F44" s="92"/>
      <c r="G44" s="92"/>
      <c r="H44" s="93"/>
      <c r="I44" s="63"/>
      <c r="J44" s="8" t="s">
        <v>2</v>
      </c>
      <c r="K44" s="26"/>
      <c r="L44" s="26"/>
      <c r="M44" s="26"/>
      <c r="N44" s="23"/>
      <c r="O44" s="23"/>
      <c r="P44" s="23"/>
      <c r="Q44" s="9"/>
    </row>
    <row r="45" spans="1:17" ht="28.5" customHeight="1" x14ac:dyDescent="0.25">
      <c r="B45" s="91" t="s">
        <v>8</v>
      </c>
      <c r="C45" s="92"/>
      <c r="D45" s="92"/>
      <c r="E45" s="92"/>
      <c r="F45" s="92"/>
      <c r="G45" s="92"/>
      <c r="H45" s="93"/>
      <c r="I45" s="63"/>
      <c r="J45" s="8" t="s">
        <v>12</v>
      </c>
      <c r="K45" s="26"/>
      <c r="L45" s="26"/>
      <c r="M45" s="26"/>
      <c r="N45" s="23"/>
      <c r="O45" s="23"/>
      <c r="P45" s="23"/>
      <c r="Q45" s="9"/>
    </row>
    <row r="46" spans="1:17" ht="15.75" customHeight="1" x14ac:dyDescent="0.25">
      <c r="B46" s="91" t="s">
        <v>6</v>
      </c>
      <c r="C46" s="92"/>
      <c r="D46" s="92"/>
      <c r="E46" s="92"/>
      <c r="F46" s="92"/>
      <c r="G46" s="92"/>
      <c r="H46" s="93"/>
      <c r="I46" s="103"/>
      <c r="J46" s="10" t="s">
        <v>4</v>
      </c>
      <c r="K46" s="10"/>
      <c r="L46" s="10"/>
      <c r="M46" s="10"/>
      <c r="N46" s="24"/>
      <c r="O46" s="24"/>
      <c r="P46" s="24"/>
      <c r="Q46" s="9"/>
    </row>
    <row r="47" spans="1:17" ht="42.75" customHeight="1" thickBot="1" x14ac:dyDescent="0.3">
      <c r="B47" s="97" t="s">
        <v>7</v>
      </c>
      <c r="C47" s="98"/>
      <c r="D47" s="98"/>
      <c r="E47" s="98"/>
      <c r="F47" s="98"/>
      <c r="G47" s="98"/>
      <c r="H47" s="99"/>
      <c r="I47" s="65"/>
      <c r="J47" s="11" t="s">
        <v>3</v>
      </c>
      <c r="K47" s="27"/>
      <c r="L47" s="27"/>
      <c r="M47" s="27"/>
      <c r="N47" s="25"/>
      <c r="O47" s="25"/>
      <c r="P47" s="25"/>
      <c r="Q47" s="12"/>
    </row>
    <row r="48" spans="1:17" x14ac:dyDescent="0.25">
      <c r="B48" s="87"/>
      <c r="C48" s="87"/>
      <c r="D48" s="87"/>
      <c r="E48" s="87"/>
      <c r="F48" s="37"/>
      <c r="G48" s="37"/>
    </row>
  </sheetData>
  <mergeCells count="44">
    <mergeCell ref="B34:E34"/>
    <mergeCell ref="B35:E35"/>
    <mergeCell ref="B33:E33"/>
    <mergeCell ref="B36:E36"/>
    <mergeCell ref="B7:E7"/>
    <mergeCell ref="B11:E11"/>
    <mergeCell ref="B9:E9"/>
    <mergeCell ref="B10:E10"/>
    <mergeCell ref="B12:E12"/>
    <mergeCell ref="B28:E28"/>
    <mergeCell ref="B23:E23"/>
    <mergeCell ref="B16:E16"/>
    <mergeCell ref="B48:E48"/>
    <mergeCell ref="B13:E13"/>
    <mergeCell ref="B14:E14"/>
    <mergeCell ref="B15:E15"/>
    <mergeCell ref="B21:E21"/>
    <mergeCell ref="B41:H41"/>
    <mergeCell ref="B30:E30"/>
    <mergeCell ref="B24:E24"/>
    <mergeCell ref="B29:E29"/>
    <mergeCell ref="B46:H46"/>
    <mergeCell ref="B31:E31"/>
    <mergeCell ref="B43:H43"/>
    <mergeCell ref="B44:H44"/>
    <mergeCell ref="B45:H45"/>
    <mergeCell ref="B32:E32"/>
    <mergeCell ref="B47:H47"/>
    <mergeCell ref="B3:Q3"/>
    <mergeCell ref="B4:D4"/>
    <mergeCell ref="B6:E6"/>
    <mergeCell ref="B8:E8"/>
    <mergeCell ref="J41:Q41"/>
    <mergeCell ref="B19:E19"/>
    <mergeCell ref="B39:E39"/>
    <mergeCell ref="B17:E17"/>
    <mergeCell ref="B20:E20"/>
    <mergeCell ref="B22:E22"/>
    <mergeCell ref="B27:E27"/>
    <mergeCell ref="B37:E37"/>
    <mergeCell ref="B18:E18"/>
    <mergeCell ref="B25:E25"/>
    <mergeCell ref="B26:E26"/>
    <mergeCell ref="B38:E3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Producten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2025-05-01T11:11:10Z</dcterms:modified>
</cp:coreProperties>
</file>