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1500\"/>
    </mc:Choice>
  </mc:AlternateContent>
  <xr:revisionPtr revIDLastSave="0" documentId="13_ncr:1_{02B42219-6048-43E3-87FA-F67788F7A6E8}" xr6:coauthVersionLast="47" xr6:coauthVersionMax="47" xr10:uidLastSave="{00000000-0000-0000-0000-000000000000}"/>
  <bookViews>
    <workbookView xWindow="28680" yWindow="-120" windowWidth="29040" windowHeight="15720" tabRatio="821" activeTab="8" xr2:uid="{F90F6C03-498D-471C-A024-75FB08C87E43}"/>
  </bookViews>
  <sheets>
    <sheet name="Basisgegevens" sheetId="1" r:id="rId1"/>
    <sheet name="Uurtariefopbouw" sheetId="103" r:id="rId2"/>
    <sheet name="Kwaliteitsinspecti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state="hidden" r:id="rId11"/>
    <sheet name="4a" sheetId="112" state="hidden" r:id="rId12"/>
    <sheet name="5" sheetId="113" state="hidden" r:id="rId13"/>
    <sheet name="5a" sheetId="114" state="hidden" r:id="rId14"/>
    <sheet name="6" sheetId="115" state="hidden" r:id="rId15"/>
    <sheet name="6a" sheetId="116" state="hidden" r:id="rId16"/>
    <sheet name="7" sheetId="117" state="hidden" r:id="rId17"/>
    <sheet name="7a" sheetId="118" state="hidden" r:id="rId18"/>
    <sheet name="8" sheetId="119" state="hidden" r:id="rId19"/>
    <sheet name="8a" sheetId="120" state="hidden" r:id="rId20"/>
    <sheet name="9" sheetId="121" state="hidden" r:id="rId21"/>
    <sheet name="9a" sheetId="122" state="hidden" r:id="rId22"/>
    <sheet name="10" sheetId="123" state="hidden" r:id="rId23"/>
    <sheet name="10a" sheetId="124" state="hidden" r:id="rId24"/>
    <sheet name="11" sheetId="125" state="hidden" r:id="rId25"/>
    <sheet name="11a" sheetId="126" state="hidden" r:id="rId26"/>
    <sheet name="12" sheetId="127" state="hidden" r:id="rId27"/>
    <sheet name="12a" sheetId="128" state="hidden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  <sheet name="Registratie afkeur" sheetId="217" state="hidden" r:id="rId113"/>
    <sheet name="Wijzigingenblad" sheetId="218" state="hidden" r:id="rId114"/>
  </sheets>
  <externalReferences>
    <externalReference r:id="rId115"/>
    <externalReference r:id="rId11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9" l="1"/>
  <c r="E26" i="3"/>
  <c r="E26" i="107"/>
  <c r="E27" i="109"/>
  <c r="J492" i="110"/>
  <c r="N16" i="110"/>
  <c r="P16" i="110" s="1"/>
  <c r="O16" i="110"/>
  <c r="N17" i="110"/>
  <c r="O17" i="110"/>
  <c r="P17" i="110"/>
  <c r="N18" i="110"/>
  <c r="O18" i="110"/>
  <c r="P18" i="110"/>
  <c r="N19" i="110"/>
  <c r="O19" i="110"/>
  <c r="P19" i="110"/>
  <c r="N20" i="110"/>
  <c r="P20" i="110" s="1"/>
  <c r="O20" i="110"/>
  <c r="N21" i="110"/>
  <c r="O21" i="110"/>
  <c r="P21" i="110"/>
  <c r="E27" i="107"/>
  <c r="P6" i="108"/>
  <c r="O6" i="108"/>
  <c r="K492" i="110"/>
  <c r="A2" i="1"/>
  <c r="A2" i="103" s="1"/>
  <c r="P7" i="108"/>
  <c r="P8" i="108"/>
  <c r="P9" i="108"/>
  <c r="P10" i="108"/>
  <c r="Q10" i="108" s="1"/>
  <c r="P11" i="108"/>
  <c r="P12" i="108"/>
  <c r="P13" i="108"/>
  <c r="P14" i="108"/>
  <c r="P15" i="108"/>
  <c r="P17" i="108"/>
  <c r="P18" i="108"/>
  <c r="P19" i="108"/>
  <c r="P20" i="108"/>
  <c r="P21" i="108"/>
  <c r="P22" i="108"/>
  <c r="P24" i="108"/>
  <c r="P25" i="108"/>
  <c r="P26" i="108"/>
  <c r="P27" i="108"/>
  <c r="P28" i="108"/>
  <c r="P29" i="108"/>
  <c r="P30" i="108"/>
  <c r="P31" i="108"/>
  <c r="P32" i="108"/>
  <c r="P5" i="108"/>
  <c r="P4" i="108"/>
  <c r="K511" i="110" a="1"/>
  <c r="K511" i="110" s="1"/>
  <c r="J511" i="110" a="1"/>
  <c r="J511" i="110" s="1"/>
  <c r="N4" i="4"/>
  <c r="P4" i="4" s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P68" i="4"/>
  <c r="O69" i="4"/>
  <c r="P69" i="4"/>
  <c r="O70" i="4"/>
  <c r="P70" i="4"/>
  <c r="O71" i="4"/>
  <c r="P71" i="4"/>
  <c r="O72" i="4"/>
  <c r="O73" i="4"/>
  <c r="O74" i="4"/>
  <c r="P74" i="4"/>
  <c r="O75" i="4"/>
  <c r="P75" i="4"/>
  <c r="O76" i="4"/>
  <c r="P76" i="4"/>
  <c r="O77" i="4"/>
  <c r="P77" i="4"/>
  <c r="O78" i="4"/>
  <c r="O79" i="4"/>
  <c r="O80" i="4"/>
  <c r="O81" i="4"/>
  <c r="P81" i="4"/>
  <c r="O83" i="4"/>
  <c r="P83" i="4"/>
  <c r="O84" i="4"/>
  <c r="P84" i="4"/>
  <c r="O85" i="4"/>
  <c r="P85" i="4"/>
  <c r="O86" i="4"/>
  <c r="P86" i="4"/>
  <c r="O87" i="4"/>
  <c r="O88" i="4"/>
  <c r="P88" i="4"/>
  <c r="O89" i="4"/>
  <c r="P89" i="4"/>
  <c r="O90" i="4"/>
  <c r="P90" i="4"/>
  <c r="O91" i="4"/>
  <c r="P91" i="4"/>
  <c r="O92" i="4"/>
  <c r="P92" i="4"/>
  <c r="O93" i="4"/>
  <c r="O94" i="4"/>
  <c r="P94" i="4"/>
  <c r="O95" i="4"/>
  <c r="P95" i="4"/>
  <c r="O96" i="4"/>
  <c r="O97" i="4"/>
  <c r="O98" i="4"/>
  <c r="P98" i="4"/>
  <c r="O99" i="4"/>
  <c r="P99" i="4"/>
  <c r="O100" i="4"/>
  <c r="O101" i="4"/>
  <c r="O102" i="4"/>
  <c r="P102" i="4"/>
  <c r="O103" i="4"/>
  <c r="P103" i="4"/>
  <c r="O104" i="4"/>
  <c r="P104" i="4"/>
  <c r="O105" i="4"/>
  <c r="P105" i="4"/>
  <c r="O106" i="4"/>
  <c r="P106" i="4"/>
  <c r="O107" i="4"/>
  <c r="O108" i="4"/>
  <c r="P108" i="4"/>
  <c r="O109" i="4"/>
  <c r="P109" i="4"/>
  <c r="O110" i="4"/>
  <c r="O111" i="4"/>
  <c r="O112" i="4"/>
  <c r="P112" i="4"/>
  <c r="O113" i="4"/>
  <c r="P113" i="4"/>
  <c r="O114" i="4"/>
  <c r="O115" i="4"/>
  <c r="P115" i="4"/>
  <c r="O116" i="4"/>
  <c r="P116" i="4"/>
  <c r="O117" i="4"/>
  <c r="O118" i="4"/>
  <c r="G499" i="4" a="1"/>
  <c r="G499" i="4"/>
  <c r="G500" i="4" a="1"/>
  <c r="G500" i="4"/>
  <c r="G501" i="4" a="1"/>
  <c r="G501" i="4" s="1"/>
  <c r="G502" i="4" a="1"/>
  <c r="G502" i="4" s="1"/>
  <c r="G503" i="4" a="1"/>
  <c r="G503" i="4" s="1"/>
  <c r="G504" i="4" a="1"/>
  <c r="G505" i="4" a="1"/>
  <c r="G505" i="4" s="1"/>
  <c r="G506" i="4" a="1"/>
  <c r="G507" i="4" a="1"/>
  <c r="G507" i="4" s="1"/>
  <c r="G508" i="4" a="1"/>
  <c r="G508" i="4" s="1"/>
  <c r="G509" i="4" a="1"/>
  <c r="G509" i="4" s="1"/>
  <c r="G510" i="4" a="1"/>
  <c r="G510" i="4" s="1"/>
  <c r="G511" i="4" a="1"/>
  <c r="G511" i="4" s="1"/>
  <c r="G504" i="4"/>
  <c r="G506" i="4"/>
  <c r="F499" i="4" a="1"/>
  <c r="F499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5" i="4" a="1"/>
  <c r="F505" i="4" s="1"/>
  <c r="F506" i="4" a="1"/>
  <c r="F506" i="4" s="1"/>
  <c r="F507" i="4" a="1"/>
  <c r="F507" i="4" s="1"/>
  <c r="F508" i="4" a="1"/>
  <c r="F508" i="4" s="1"/>
  <c r="F509" i="4" a="1"/>
  <c r="F509" i="4" s="1"/>
  <c r="F510" i="4" a="1"/>
  <c r="F510" i="4" s="1"/>
  <c r="F511" i="4" a="1"/>
  <c r="F511" i="4" s="1"/>
  <c r="S495" i="4"/>
  <c r="E29" i="3"/>
  <c r="G29" i="3"/>
  <c r="I29" i="3" s="1"/>
  <c r="R495" i="4"/>
  <c r="E30" i="3"/>
  <c r="G30" i="3" s="1"/>
  <c r="I30" i="3" s="1"/>
  <c r="T495" i="4"/>
  <c r="E31" i="3"/>
  <c r="G31" i="3"/>
  <c r="I31" i="3" s="1"/>
  <c r="U495" i="4"/>
  <c r="E32" i="3"/>
  <c r="G32" i="3"/>
  <c r="I32" i="3" s="1"/>
  <c r="V495" i="4"/>
  <c r="E33" i="3"/>
  <c r="G33" i="3"/>
  <c r="I33" i="3" s="1"/>
  <c r="W495" i="4"/>
  <c r="E34" i="3"/>
  <c r="G34" i="3" s="1"/>
  <c r="I34" i="3" s="1"/>
  <c r="I36" i="3"/>
  <c r="H505" i="4" a="1"/>
  <c r="H505" i="4" s="1"/>
  <c r="I505" i="4" a="1"/>
  <c r="I505" i="4"/>
  <c r="J505" i="4" a="1"/>
  <c r="J505" i="4"/>
  <c r="K505" i="4" a="1"/>
  <c r="K505" i="4"/>
  <c r="L505" i="4" a="1"/>
  <c r="L505" i="4" s="1"/>
  <c r="M505" i="4" a="1"/>
  <c r="M505" i="4"/>
  <c r="D499" i="108"/>
  <c r="I499" i="108" s="1" a="1"/>
  <c r="I499" i="108" s="1"/>
  <c r="O4" i="108"/>
  <c r="Q4" i="108" s="1"/>
  <c r="Q27" i="108"/>
  <c r="D500" i="108"/>
  <c r="H500" i="108" s="1" a="1"/>
  <c r="H500" i="108" s="1"/>
  <c r="D501" i="108"/>
  <c r="D520" i="108" s="1"/>
  <c r="D502" i="108"/>
  <c r="H502" i="108" s="1" a="1"/>
  <c r="H502" i="108" s="1"/>
  <c r="D503" i="108"/>
  <c r="G503" i="108" s="1" a="1"/>
  <c r="G503" i="108" s="1"/>
  <c r="H503" i="108" a="1"/>
  <c r="H503" i="108" s="1"/>
  <c r="D504" i="108"/>
  <c r="L504" i="108" s="1" a="1"/>
  <c r="L504" i="108" s="1"/>
  <c r="H504" i="108" a="1"/>
  <c r="D505" i="108"/>
  <c r="D524" i="108" s="1"/>
  <c r="H505" i="108" a="1"/>
  <c r="H505" i="108" s="1"/>
  <c r="D506" i="108"/>
  <c r="N506" i="108" s="1" a="1"/>
  <c r="N506" i="108" s="1"/>
  <c r="H506" i="108" a="1"/>
  <c r="H506" i="108" s="1"/>
  <c r="D507" i="108"/>
  <c r="H507" i="108" s="1" a="1"/>
  <c r="H507" i="108" s="1"/>
  <c r="D508" i="108"/>
  <c r="I508" i="108" s="1" a="1"/>
  <c r="I508" i="108" s="1"/>
  <c r="D509" i="108"/>
  <c r="G509" i="108" s="1" a="1"/>
  <c r="G509" i="108" s="1"/>
  <c r="H509" i="108" a="1"/>
  <c r="H509" i="108" s="1"/>
  <c r="D510" i="108"/>
  <c r="M510" i="108" s="1" a="1"/>
  <c r="M510" i="108" s="1"/>
  <c r="H510" i="108" a="1"/>
  <c r="D511" i="108"/>
  <c r="G511" i="108" s="1" a="1"/>
  <c r="G511" i="108" s="1"/>
  <c r="H511" i="108" a="1"/>
  <c r="H511" i="108" s="1"/>
  <c r="H504" i="108"/>
  <c r="H510" i="108"/>
  <c r="G501" i="108" a="1"/>
  <c r="G501" i="108" s="1"/>
  <c r="G508" i="108" a="1"/>
  <c r="G508" i="108" s="1"/>
  <c r="T495" i="108"/>
  <c r="E29" i="107" s="1"/>
  <c r="G29" i="107" s="1"/>
  <c r="I29" i="107" s="1"/>
  <c r="S495" i="108"/>
  <c r="E30" i="107" s="1"/>
  <c r="G30" i="107" s="1"/>
  <c r="I30" i="107" s="1"/>
  <c r="U495" i="108"/>
  <c r="E31" i="107" s="1"/>
  <c r="G31" i="107" s="1"/>
  <c r="I31" i="107" s="1"/>
  <c r="V495" i="108"/>
  <c r="E32" i="107"/>
  <c r="G32" i="107" s="1"/>
  <c r="I32" i="107" s="1"/>
  <c r="W495" i="108"/>
  <c r="E33" i="107"/>
  <c r="G33" i="107" s="1"/>
  <c r="I33" i="107" s="1"/>
  <c r="X495" i="108"/>
  <c r="E34" i="107" s="1"/>
  <c r="G34" i="107" s="1"/>
  <c r="I34" i="107" s="1"/>
  <c r="G27" i="107"/>
  <c r="I27" i="107"/>
  <c r="C496" i="110"/>
  <c r="I496" i="110" s="1" a="1"/>
  <c r="I496" i="110" s="1"/>
  <c r="G496" i="110" a="1"/>
  <c r="G496" i="110" s="1"/>
  <c r="C497" i="110"/>
  <c r="I497" i="110" s="1" a="1"/>
  <c r="I497" i="110" s="1"/>
  <c r="C498" i="110"/>
  <c r="G498" i="110" s="1" a="1"/>
  <c r="G498" i="110" s="1"/>
  <c r="C499" i="110"/>
  <c r="G499" i="110" s="1" a="1"/>
  <c r="G499" i="110" s="1"/>
  <c r="C500" i="110"/>
  <c r="F500" i="110" s="1" a="1"/>
  <c r="F500" i="110" s="1"/>
  <c r="C501" i="110"/>
  <c r="K501" i="110" s="1" a="1"/>
  <c r="K501" i="110" s="1"/>
  <c r="C502" i="110"/>
  <c r="C521" i="110" s="1"/>
  <c r="C503" i="110"/>
  <c r="G503" i="110" s="1" a="1"/>
  <c r="G503" i="110" s="1"/>
  <c r="C504" i="110"/>
  <c r="G504" i="110" s="1" a="1"/>
  <c r="G504" i="110" s="1"/>
  <c r="C505" i="110"/>
  <c r="I505" i="110" s="1" a="1"/>
  <c r="I505" i="110" s="1"/>
  <c r="C506" i="110"/>
  <c r="I506" i="110" s="1" a="1"/>
  <c r="I506" i="110" s="1"/>
  <c r="C507" i="110"/>
  <c r="K507" i="110" s="1" a="1"/>
  <c r="K507" i="110" s="1"/>
  <c r="C508" i="110"/>
  <c r="L508" i="110" s="1" a="1"/>
  <c r="L508" i="110" s="1"/>
  <c r="F497" i="110" a="1"/>
  <c r="F497" i="110" s="1"/>
  <c r="F498" i="110" a="1"/>
  <c r="F498" i="110" s="1"/>
  <c r="F499" i="110" a="1"/>
  <c r="F499" i="110" s="1"/>
  <c r="S492" i="110"/>
  <c r="E29" i="109" s="1"/>
  <c r="G29" i="109" s="1"/>
  <c r="I29" i="109" s="1"/>
  <c r="R492" i="110"/>
  <c r="E30" i="109" s="1"/>
  <c r="G30" i="109" s="1"/>
  <c r="I30" i="109" s="1"/>
  <c r="T492" i="110"/>
  <c r="E31" i="109" s="1"/>
  <c r="G31" i="109" s="1"/>
  <c r="I31" i="109" s="1"/>
  <c r="U492" i="110"/>
  <c r="V492" i="110"/>
  <c r="E33" i="109" s="1"/>
  <c r="G33" i="109" s="1"/>
  <c r="I33" i="109" s="1"/>
  <c r="W492" i="110"/>
  <c r="E34" i="109" s="1"/>
  <c r="G34" i="109" s="1"/>
  <c r="I34" i="109" s="1"/>
  <c r="H499" i="4" a="1"/>
  <c r="H499" i="4" s="1"/>
  <c r="H500" i="4" a="1"/>
  <c r="H500" i="4" s="1"/>
  <c r="H501" i="4" a="1"/>
  <c r="H501" i="4" s="1"/>
  <c r="H502" i="4" a="1"/>
  <c r="H502" i="4" s="1"/>
  <c r="H503" i="4" a="1"/>
  <c r="H503" i="4" s="1"/>
  <c r="H504" i="4" a="1"/>
  <c r="H504" i="4" s="1"/>
  <c r="H506" i="4" a="1"/>
  <c r="H506" i="4" s="1"/>
  <c r="H507" i="4" a="1"/>
  <c r="H507" i="4" s="1"/>
  <c r="H508" i="4" a="1"/>
  <c r="H508" i="4" s="1"/>
  <c r="H509" i="4" a="1"/>
  <c r="H509" i="4" s="1"/>
  <c r="H510" i="4" a="1"/>
  <c r="H510" i="4" s="1"/>
  <c r="H511" i="4" a="1"/>
  <c r="H511" i="4" s="1"/>
  <c r="I499" i="4" a="1"/>
  <c r="I499" i="4"/>
  <c r="I500" i="4" a="1"/>
  <c r="I500" i="4" s="1"/>
  <c r="I501" i="4" a="1"/>
  <c r="I501" i="4" s="1"/>
  <c r="I502" i="4" a="1"/>
  <c r="I502" i="4" s="1"/>
  <c r="I503" i="4" a="1"/>
  <c r="I503" i="4" s="1"/>
  <c r="I504" i="4" a="1"/>
  <c r="I504" i="4" s="1"/>
  <c r="I506" i="4" a="1"/>
  <c r="I506" i="4" s="1"/>
  <c r="I507" i="4" a="1"/>
  <c r="I507" i="4" s="1"/>
  <c r="I508" i="4" a="1"/>
  <c r="I508" i="4" s="1"/>
  <c r="I509" i="4" a="1"/>
  <c r="I509" i="4" s="1"/>
  <c r="I510" i="4" a="1"/>
  <c r="I510" i="4" s="1"/>
  <c r="I511" i="4" a="1"/>
  <c r="I511" i="4" s="1"/>
  <c r="J499" i="4" a="1"/>
  <c r="J499" i="4"/>
  <c r="J500" i="4" a="1"/>
  <c r="J500" i="4" s="1"/>
  <c r="J501" i="4" a="1"/>
  <c r="J501" i="4" s="1"/>
  <c r="J502" i="4" a="1"/>
  <c r="J502" i="4" s="1"/>
  <c r="J503" i="4" a="1"/>
  <c r="J503" i="4" s="1"/>
  <c r="J504" i="4" a="1"/>
  <c r="J504" i="4" s="1"/>
  <c r="J506" i="4" a="1"/>
  <c r="J506" i="4" s="1"/>
  <c r="J507" i="4" a="1"/>
  <c r="J507" i="4" s="1"/>
  <c r="J508" i="4" a="1"/>
  <c r="J508" i="4" s="1"/>
  <c r="J509" i="4" a="1"/>
  <c r="J509" i="4" s="1"/>
  <c r="J510" i="4" a="1"/>
  <c r="J510" i="4" s="1"/>
  <c r="J511" i="4" a="1"/>
  <c r="J511" i="4" s="1"/>
  <c r="K499" i="4" a="1"/>
  <c r="K499" i="4"/>
  <c r="K500" i="4" a="1"/>
  <c r="K500" i="4"/>
  <c r="K501" i="4" a="1"/>
  <c r="K501" i="4" s="1"/>
  <c r="K502" i="4" a="1"/>
  <c r="K502" i="4" s="1"/>
  <c r="K503" i="4" a="1"/>
  <c r="K503" i="4" s="1"/>
  <c r="K504" i="4" a="1"/>
  <c r="K504" i="4" s="1"/>
  <c r="K506" i="4" a="1"/>
  <c r="K506" i="4" s="1"/>
  <c r="K507" i="4" a="1"/>
  <c r="K507" i="4" s="1"/>
  <c r="K508" i="4" a="1"/>
  <c r="K508" i="4" s="1"/>
  <c r="K509" i="4" a="1"/>
  <c r="K509" i="4" s="1"/>
  <c r="K510" i="4" a="1"/>
  <c r="K510" i="4" s="1"/>
  <c r="K511" i="4" a="1"/>
  <c r="K511" i="4" s="1"/>
  <c r="L499" i="4" a="1"/>
  <c r="L499" i="4" s="1"/>
  <c r="L500" i="4" a="1"/>
  <c r="L500" i="4" s="1"/>
  <c r="L501" i="4" a="1"/>
  <c r="L501" i="4" s="1"/>
  <c r="L502" i="4" a="1"/>
  <c r="L502" i="4" s="1"/>
  <c r="L503" i="4" a="1"/>
  <c r="L503" i="4" s="1"/>
  <c r="L504" i="4" a="1"/>
  <c r="L504" i="4" s="1"/>
  <c r="L506" i="4" a="1"/>
  <c r="L506" i="4" s="1"/>
  <c r="L507" i="4" a="1"/>
  <c r="L507" i="4" s="1"/>
  <c r="L508" i="4" a="1"/>
  <c r="L508" i="4" s="1"/>
  <c r="L509" i="4" a="1"/>
  <c r="L509" i="4" s="1"/>
  <c r="L510" i="4" a="1"/>
  <c r="L510" i="4" s="1"/>
  <c r="L511" i="4" a="1"/>
  <c r="L511" i="4"/>
  <c r="M499" i="4" a="1"/>
  <c r="M499" i="4"/>
  <c r="M500" i="4" a="1"/>
  <c r="M500" i="4"/>
  <c r="M501" i="4" a="1"/>
  <c r="M501" i="4" s="1"/>
  <c r="M502" i="4" a="1"/>
  <c r="M502" i="4" s="1"/>
  <c r="M503" i="4" a="1"/>
  <c r="M503" i="4" s="1"/>
  <c r="M504" i="4" a="1"/>
  <c r="M504" i="4" s="1"/>
  <c r="M506" i="4" a="1"/>
  <c r="M506" i="4" s="1"/>
  <c r="M507" i="4" a="1"/>
  <c r="M507" i="4" s="1"/>
  <c r="M508" i="4" a="1"/>
  <c r="M508" i="4" s="1"/>
  <c r="M509" i="4" a="1"/>
  <c r="M509" i="4" s="1"/>
  <c r="M510" i="4" a="1"/>
  <c r="M510" i="4" s="1"/>
  <c r="M511" i="4" a="1"/>
  <c r="M511" i="4" s="1"/>
  <c r="N13" i="214"/>
  <c r="N12" i="214"/>
  <c r="N11" i="214"/>
  <c r="N10" i="214"/>
  <c r="N9" i="214"/>
  <c r="N8" i="214"/>
  <c r="N7" i="214"/>
  <c r="N6" i="214"/>
  <c r="N5" i="214"/>
  <c r="N4" i="214"/>
  <c r="N3" i="214"/>
  <c r="I17" i="214"/>
  <c r="N13" i="213"/>
  <c r="N12" i="213"/>
  <c r="N11" i="213"/>
  <c r="N10" i="213"/>
  <c r="N9" i="213"/>
  <c r="N8" i="213"/>
  <c r="N7" i="213"/>
  <c r="N6" i="213"/>
  <c r="N5" i="213"/>
  <c r="N4" i="213"/>
  <c r="N3" i="213"/>
  <c r="I17" i="213"/>
  <c r="N13" i="212"/>
  <c r="N12" i="212"/>
  <c r="N11" i="212"/>
  <c r="N10" i="212"/>
  <c r="N9" i="212"/>
  <c r="N8" i="212"/>
  <c r="N7" i="212"/>
  <c r="N6" i="212"/>
  <c r="N5" i="212"/>
  <c r="N4" i="212"/>
  <c r="N3" i="212"/>
  <c r="I17" i="212"/>
  <c r="N13" i="211"/>
  <c r="N12" i="211"/>
  <c r="N11" i="211"/>
  <c r="N10" i="211"/>
  <c r="N9" i="211"/>
  <c r="N8" i="211"/>
  <c r="N7" i="211"/>
  <c r="N6" i="211"/>
  <c r="N5" i="211"/>
  <c r="N4" i="211"/>
  <c r="N3" i="211"/>
  <c r="I17" i="21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37" i="3"/>
  <c r="I35" i="3"/>
  <c r="I42" i="3"/>
  <c r="I43" i="3"/>
  <c r="I44" i="3"/>
  <c r="I45" i="3"/>
  <c r="I46" i="3"/>
  <c r="I47" i="3"/>
  <c r="I48" i="3"/>
  <c r="I49" i="3"/>
  <c r="I50" i="3"/>
  <c r="I51" i="3"/>
  <c r="E41" i="152"/>
  <c r="E34" i="152"/>
  <c r="E33" i="152"/>
  <c r="E32" i="152"/>
  <c r="E31" i="152"/>
  <c r="E30" i="152"/>
  <c r="E29" i="152"/>
  <c r="E26" i="152"/>
  <c r="E22" i="152"/>
  <c r="O4" i="129"/>
  <c r="P4" i="129"/>
  <c r="P499" i="129" a="1"/>
  <c r="P499" i="129"/>
  <c r="P512" i="129"/>
  <c r="D17" i="152"/>
  <c r="F13" i="152"/>
  <c r="P509" i="129" a="1"/>
  <c r="P509" i="129"/>
  <c r="N13" i="152"/>
  <c r="P508" i="129" a="1"/>
  <c r="P508" i="129"/>
  <c r="N12" i="152"/>
  <c r="P507" i="129" a="1"/>
  <c r="P507" i="129"/>
  <c r="N11" i="152"/>
  <c r="P506" i="129" a="1"/>
  <c r="P506" i="129"/>
  <c r="N10" i="152"/>
  <c r="P505" i="129" a="1"/>
  <c r="P505" i="129"/>
  <c r="N9" i="152"/>
  <c r="P504" i="129" a="1"/>
  <c r="P504" i="129"/>
  <c r="N8" i="152"/>
  <c r="P503" i="129" a="1"/>
  <c r="P503" i="129"/>
  <c r="N7" i="152"/>
  <c r="P502" i="129" a="1"/>
  <c r="P502" i="129"/>
  <c r="N6" i="152"/>
  <c r="P501" i="129" a="1"/>
  <c r="P501" i="129"/>
  <c r="N5" i="152"/>
  <c r="P500" i="129" a="1"/>
  <c r="P500" i="129"/>
  <c r="N4" i="152"/>
  <c r="N3" i="152"/>
  <c r="E7" i="106"/>
  <c r="E8" i="106"/>
  <c r="E9" i="106"/>
  <c r="E10" i="106"/>
  <c r="E11" i="106"/>
  <c r="E12" i="106"/>
  <c r="E13" i="106"/>
  <c r="E14" i="106"/>
  <c r="E15" i="106"/>
  <c r="G22" i="152"/>
  <c r="I22" i="152"/>
  <c r="E23" i="152"/>
  <c r="G23" i="152"/>
  <c r="I23" i="152"/>
  <c r="E24" i="152"/>
  <c r="G24" i="152"/>
  <c r="I24" i="152"/>
  <c r="E25" i="152"/>
  <c r="G25" i="152"/>
  <c r="I25" i="152"/>
  <c r="G26" i="152"/>
  <c r="I26" i="152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I38" i="152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52" i="106"/>
  <c r="E53" i="106"/>
  <c r="E54" i="106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152"/>
  <c r="G17" i="2"/>
  <c r="G16" i="2"/>
  <c r="G15" i="2"/>
  <c r="G14" i="2"/>
  <c r="G13" i="2"/>
  <c r="G12" i="2"/>
  <c r="G11" i="2"/>
  <c r="G10" i="2"/>
  <c r="G9" i="2"/>
  <c r="G8" i="2"/>
  <c r="N4" i="110"/>
  <c r="O4" i="110"/>
  <c r="O5" i="110"/>
  <c r="N5" i="110"/>
  <c r="O6" i="110"/>
  <c r="N6" i="110"/>
  <c r="P6" i="110" s="1"/>
  <c r="O7" i="110"/>
  <c r="N7" i="110"/>
  <c r="O8" i="110"/>
  <c r="N8" i="110"/>
  <c r="O9" i="110"/>
  <c r="N9" i="110"/>
  <c r="O10" i="110"/>
  <c r="O11" i="110"/>
  <c r="O12" i="110"/>
  <c r="O13" i="110"/>
  <c r="N13" i="110"/>
  <c r="O14" i="110"/>
  <c r="N14" i="110"/>
  <c r="O15" i="110"/>
  <c r="N15" i="110"/>
  <c r="P15" i="110"/>
  <c r="O22" i="110"/>
  <c r="N22" i="110"/>
  <c r="P22" i="110" s="1"/>
  <c r="O23" i="110"/>
  <c r="N23" i="110"/>
  <c r="O24" i="110"/>
  <c r="N24" i="110"/>
  <c r="O25" i="110"/>
  <c r="N25" i="110"/>
  <c r="P25" i="110" s="1"/>
  <c r="O26" i="110"/>
  <c r="N26" i="110"/>
  <c r="O27" i="110"/>
  <c r="N27" i="110"/>
  <c r="O28" i="110"/>
  <c r="N28" i="110"/>
  <c r="O29" i="110"/>
  <c r="N29" i="110"/>
  <c r="P29" i="110" s="1"/>
  <c r="O30" i="110"/>
  <c r="N30" i="110"/>
  <c r="O31" i="110"/>
  <c r="N31" i="110"/>
  <c r="O32" i="110"/>
  <c r="N32" i="110"/>
  <c r="O33" i="110"/>
  <c r="N33" i="110"/>
  <c r="P33" i="110" s="1"/>
  <c r="E8" i="109"/>
  <c r="E8" i="107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H498" i="110" a="1"/>
  <c r="H498" i="110" s="1"/>
  <c r="M497" i="110" a="1"/>
  <c r="M497" i="110" s="1"/>
  <c r="I502" i="108" a="1"/>
  <c r="I502" i="108" s="1"/>
  <c r="I503" i="108" a="1"/>
  <c r="I503" i="108" s="1"/>
  <c r="I504" i="108" a="1"/>
  <c r="I504" i="108" s="1"/>
  <c r="I507" i="108" a="1"/>
  <c r="I507" i="108" s="1"/>
  <c r="I509" i="108" a="1"/>
  <c r="I509" i="108" s="1"/>
  <c r="I510" i="108" a="1"/>
  <c r="I510" i="108" s="1"/>
  <c r="J508" i="108" a="1"/>
  <c r="J508" i="108" s="1"/>
  <c r="K503" i="108" a="1"/>
  <c r="K503" i="108" s="1"/>
  <c r="K508" i="108" a="1"/>
  <c r="K508" i="108" s="1"/>
  <c r="K509" i="108" a="1"/>
  <c r="K509" i="108" s="1"/>
  <c r="L501" i="108" a="1"/>
  <c r="L501" i="108" s="1"/>
  <c r="L503" i="108" a="1"/>
  <c r="L503" i="108" s="1"/>
  <c r="L508" i="108" a="1"/>
  <c r="L508" i="108" s="1"/>
  <c r="L509" i="108" a="1"/>
  <c r="L509" i="108" s="1"/>
  <c r="M507" i="108" a="1"/>
  <c r="M507" i="108" s="1"/>
  <c r="M509" i="108" a="1"/>
  <c r="M509" i="108"/>
  <c r="N503" i="108" a="1"/>
  <c r="N503" i="108" s="1"/>
  <c r="N504" i="108" a="1"/>
  <c r="N504" i="108" s="1"/>
  <c r="N505" i="108" a="1"/>
  <c r="N505" i="108" s="1"/>
  <c r="N508" i="108" a="1"/>
  <c r="N508" i="108" s="1"/>
  <c r="N509" i="108" a="1"/>
  <c r="N509" i="108" s="1"/>
  <c r="H55" i="2" a="1"/>
  <c r="H55" i="2"/>
  <c r="J55" i="2"/>
  <c r="E8" i="3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11" i="106"/>
  <c r="F10" i="106"/>
  <c r="F9" i="106"/>
  <c r="F8" i="106"/>
  <c r="F7" i="106"/>
  <c r="F6" i="106"/>
  <c r="F5" i="106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B55" i="2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/>
  <c r="D2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G41" i="152"/>
  <c r="I27" i="152"/>
  <c r="G27" i="152"/>
  <c r="I17" i="152"/>
  <c r="H13" i="152"/>
  <c r="E8" i="152"/>
  <c r="B6" i="152"/>
  <c r="H6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A1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M512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/>
  <c r="N494" i="129"/>
  <c r="O493" i="129"/>
  <c r="N493" i="129"/>
  <c r="O492" i="129"/>
  <c r="P492" i="129"/>
  <c r="N492" i="129"/>
  <c r="O491" i="129"/>
  <c r="P491" i="129"/>
  <c r="N491" i="129"/>
  <c r="O490" i="129"/>
  <c r="N490" i="129"/>
  <c r="P490" i="129"/>
  <c r="O489" i="129"/>
  <c r="N489" i="129"/>
  <c r="P489" i="129"/>
  <c r="O488" i="129"/>
  <c r="P488" i="129"/>
  <c r="N488" i="129"/>
  <c r="O487" i="129"/>
  <c r="P487" i="129"/>
  <c r="N487" i="129"/>
  <c r="O486" i="129"/>
  <c r="N486" i="129"/>
  <c r="P486" i="129"/>
  <c r="O485" i="129"/>
  <c r="N485" i="129"/>
  <c r="O484" i="129"/>
  <c r="N484" i="129"/>
  <c r="P484" i="129"/>
  <c r="O483" i="129"/>
  <c r="P483" i="129"/>
  <c r="N483" i="129"/>
  <c r="O482" i="129"/>
  <c r="P482" i="129"/>
  <c r="N482" i="129"/>
  <c r="O481" i="129"/>
  <c r="N481" i="129"/>
  <c r="P481" i="129"/>
  <c r="O480" i="129"/>
  <c r="N480" i="129"/>
  <c r="P480" i="129"/>
  <c r="O479" i="129"/>
  <c r="P479" i="129"/>
  <c r="N479" i="129"/>
  <c r="O478" i="129"/>
  <c r="P478" i="129"/>
  <c r="N478" i="129"/>
  <c r="O477" i="129"/>
  <c r="N477" i="129"/>
  <c r="O476" i="129"/>
  <c r="P476" i="129"/>
  <c r="N476" i="129"/>
  <c r="O475" i="129"/>
  <c r="P475" i="129"/>
  <c r="N475" i="129"/>
  <c r="O474" i="129"/>
  <c r="N474" i="129"/>
  <c r="P474" i="129"/>
  <c r="O473" i="129"/>
  <c r="N473" i="129"/>
  <c r="P473" i="129"/>
  <c r="O472" i="129"/>
  <c r="P472" i="129"/>
  <c r="N472" i="129"/>
  <c r="O471" i="129"/>
  <c r="P471" i="129"/>
  <c r="N471" i="129"/>
  <c r="O470" i="129"/>
  <c r="N470" i="129"/>
  <c r="P470" i="129"/>
  <c r="O469" i="129"/>
  <c r="N469" i="129"/>
  <c r="O468" i="129"/>
  <c r="N468" i="129"/>
  <c r="P468" i="129"/>
  <c r="O467" i="129"/>
  <c r="P467" i="129"/>
  <c r="N467" i="129"/>
  <c r="O466" i="129"/>
  <c r="P466" i="129"/>
  <c r="N466" i="129"/>
  <c r="O465" i="129"/>
  <c r="N465" i="129"/>
  <c r="P465" i="129"/>
  <c r="O464" i="129"/>
  <c r="N464" i="129"/>
  <c r="P464" i="129"/>
  <c r="O463" i="129"/>
  <c r="P463" i="129"/>
  <c r="N463" i="129"/>
  <c r="O462" i="129"/>
  <c r="P462" i="129"/>
  <c r="N462" i="129"/>
  <c r="O461" i="129"/>
  <c r="N461" i="129"/>
  <c r="O460" i="129"/>
  <c r="P460" i="129"/>
  <c r="N460" i="129"/>
  <c r="O459" i="129"/>
  <c r="P459" i="129"/>
  <c r="N459" i="129"/>
  <c r="O458" i="129"/>
  <c r="N458" i="129"/>
  <c r="P458" i="129"/>
  <c r="O457" i="129"/>
  <c r="N457" i="129"/>
  <c r="P457" i="129"/>
  <c r="O456" i="129"/>
  <c r="P456" i="129"/>
  <c r="N456" i="129"/>
  <c r="O455" i="129"/>
  <c r="P455" i="129"/>
  <c r="N455" i="129"/>
  <c r="O454" i="129"/>
  <c r="N454" i="129"/>
  <c r="P454" i="129"/>
  <c r="O453" i="129"/>
  <c r="N453" i="129"/>
  <c r="O452" i="129"/>
  <c r="N452" i="129"/>
  <c r="P452" i="129"/>
  <c r="O451" i="129"/>
  <c r="P451" i="129"/>
  <c r="N451" i="129"/>
  <c r="O450" i="129"/>
  <c r="P450" i="129"/>
  <c r="N450" i="129"/>
  <c r="O449" i="129"/>
  <c r="N449" i="129"/>
  <c r="P449" i="129"/>
  <c r="O448" i="129"/>
  <c r="N448" i="129"/>
  <c r="P448" i="129"/>
  <c r="O447" i="129"/>
  <c r="P447" i="129"/>
  <c r="N447" i="129"/>
  <c r="O446" i="129"/>
  <c r="P446" i="129"/>
  <c r="N446" i="129"/>
  <c r="O445" i="129"/>
  <c r="N445" i="129"/>
  <c r="O444" i="129"/>
  <c r="P444" i="129"/>
  <c r="N444" i="129"/>
  <c r="O443" i="129"/>
  <c r="P443" i="129"/>
  <c r="N443" i="129"/>
  <c r="O442" i="129"/>
  <c r="N442" i="129"/>
  <c r="P442" i="129"/>
  <c r="O441" i="129"/>
  <c r="N441" i="129"/>
  <c r="P441" i="129"/>
  <c r="O440" i="129"/>
  <c r="P440" i="129"/>
  <c r="N440" i="129"/>
  <c r="O439" i="129"/>
  <c r="P439" i="129"/>
  <c r="N439" i="129"/>
  <c r="O438" i="129"/>
  <c r="N438" i="129"/>
  <c r="P438" i="129"/>
  <c r="O437" i="129"/>
  <c r="N437" i="129"/>
  <c r="O436" i="129"/>
  <c r="N436" i="129"/>
  <c r="P436" i="129"/>
  <c r="O435" i="129"/>
  <c r="P435" i="129"/>
  <c r="N435" i="129"/>
  <c r="O434" i="129"/>
  <c r="P434" i="129"/>
  <c r="N434" i="129"/>
  <c r="O433" i="129"/>
  <c r="N433" i="129"/>
  <c r="P433" i="129"/>
  <c r="O432" i="129"/>
  <c r="N432" i="129"/>
  <c r="P432" i="129"/>
  <c r="O431" i="129"/>
  <c r="P431" i="129"/>
  <c r="N431" i="129"/>
  <c r="O430" i="129"/>
  <c r="P430" i="129"/>
  <c r="N430" i="129"/>
  <c r="O429" i="129"/>
  <c r="N429" i="129"/>
  <c r="O428" i="129"/>
  <c r="P428" i="129"/>
  <c r="N428" i="129"/>
  <c r="O427" i="129"/>
  <c r="P427" i="129"/>
  <c r="N427" i="129"/>
  <c r="O426" i="129"/>
  <c r="N426" i="129"/>
  <c r="P426" i="129"/>
  <c r="O425" i="129"/>
  <c r="N425" i="129"/>
  <c r="P425" i="129"/>
  <c r="O424" i="129"/>
  <c r="P424" i="129"/>
  <c r="N424" i="129"/>
  <c r="O423" i="129"/>
  <c r="P423" i="129"/>
  <c r="N423" i="129"/>
  <c r="O422" i="129"/>
  <c r="N422" i="129"/>
  <c r="P422" i="129"/>
  <c r="O421" i="129"/>
  <c r="N421" i="129"/>
  <c r="O420" i="129"/>
  <c r="N420" i="129"/>
  <c r="P420" i="129"/>
  <c r="O419" i="129"/>
  <c r="P419" i="129"/>
  <c r="N419" i="129"/>
  <c r="O418" i="129"/>
  <c r="P418" i="129"/>
  <c r="N418" i="129"/>
  <c r="O417" i="129"/>
  <c r="N417" i="129"/>
  <c r="P417" i="129"/>
  <c r="O416" i="129"/>
  <c r="N416" i="129"/>
  <c r="P416" i="129"/>
  <c r="O415" i="129"/>
  <c r="P415" i="129"/>
  <c r="N415" i="129"/>
  <c r="O414" i="129"/>
  <c r="P414" i="129"/>
  <c r="N414" i="129"/>
  <c r="O413" i="129"/>
  <c r="N413" i="129"/>
  <c r="O412" i="129"/>
  <c r="P412" i="129"/>
  <c r="N412" i="129"/>
  <c r="O411" i="129"/>
  <c r="P411" i="129"/>
  <c r="N411" i="129"/>
  <c r="O410" i="129"/>
  <c r="N410" i="129"/>
  <c r="P410" i="129"/>
  <c r="O409" i="129"/>
  <c r="N409" i="129"/>
  <c r="P409" i="129"/>
  <c r="O408" i="129"/>
  <c r="P408" i="129"/>
  <c r="N408" i="129"/>
  <c r="O407" i="129"/>
  <c r="P407" i="129"/>
  <c r="N407" i="129"/>
  <c r="O406" i="129"/>
  <c r="N406" i="129"/>
  <c r="P406" i="129"/>
  <c r="O405" i="129"/>
  <c r="N405" i="129"/>
  <c r="O404" i="129"/>
  <c r="N404" i="129"/>
  <c r="P404" i="129"/>
  <c r="O403" i="129"/>
  <c r="P403" i="129"/>
  <c r="N403" i="129"/>
  <c r="O402" i="129"/>
  <c r="P402" i="129"/>
  <c r="N402" i="129"/>
  <c r="O401" i="129"/>
  <c r="N401" i="129"/>
  <c r="P401" i="129"/>
  <c r="O400" i="129"/>
  <c r="N400" i="129"/>
  <c r="P400" i="129"/>
  <c r="O399" i="129"/>
  <c r="P399" i="129"/>
  <c r="N399" i="129"/>
  <c r="O398" i="129"/>
  <c r="P398" i="129"/>
  <c r="N398" i="129"/>
  <c r="O397" i="129"/>
  <c r="N397" i="129"/>
  <c r="O396" i="129"/>
  <c r="P396" i="129"/>
  <c r="N396" i="129"/>
  <c r="O395" i="129"/>
  <c r="P395" i="129"/>
  <c r="N395" i="129"/>
  <c r="O394" i="129"/>
  <c r="N394" i="129"/>
  <c r="P394" i="129"/>
  <c r="O393" i="129"/>
  <c r="N393" i="129"/>
  <c r="P393" i="129"/>
  <c r="O392" i="129"/>
  <c r="P392" i="129"/>
  <c r="N392" i="129"/>
  <c r="O391" i="129"/>
  <c r="P391" i="129"/>
  <c r="N391" i="129"/>
  <c r="O390" i="129"/>
  <c r="N390" i="129"/>
  <c r="P390" i="129"/>
  <c r="O389" i="129"/>
  <c r="N389" i="129"/>
  <c r="O388" i="129"/>
  <c r="N388" i="129"/>
  <c r="P388" i="129"/>
  <c r="O387" i="129"/>
  <c r="P387" i="129"/>
  <c r="N387" i="129"/>
  <c r="O386" i="129"/>
  <c r="P386" i="129"/>
  <c r="N386" i="129"/>
  <c r="O385" i="129"/>
  <c r="N385" i="129"/>
  <c r="P385" i="129"/>
  <c r="O384" i="129"/>
  <c r="N384" i="129"/>
  <c r="P384" i="129"/>
  <c r="O383" i="129"/>
  <c r="P383" i="129"/>
  <c r="N383" i="129"/>
  <c r="O382" i="129"/>
  <c r="P382" i="129"/>
  <c r="N382" i="129"/>
  <c r="O381" i="129"/>
  <c r="N381" i="129"/>
  <c r="O380" i="129"/>
  <c r="P380" i="129"/>
  <c r="N380" i="129"/>
  <c r="O379" i="129"/>
  <c r="P379" i="129"/>
  <c r="N379" i="129"/>
  <c r="O378" i="129"/>
  <c r="N378" i="129"/>
  <c r="P378" i="129"/>
  <c r="O377" i="129"/>
  <c r="N377" i="129"/>
  <c r="P377" i="129"/>
  <c r="O376" i="129"/>
  <c r="P376" i="129"/>
  <c r="N376" i="129"/>
  <c r="O375" i="129"/>
  <c r="P375" i="129"/>
  <c r="N375" i="129"/>
  <c r="O374" i="129"/>
  <c r="N374" i="129"/>
  <c r="P374" i="129"/>
  <c r="O373" i="129"/>
  <c r="N373" i="129"/>
  <c r="O372" i="129"/>
  <c r="N372" i="129"/>
  <c r="P372" i="129"/>
  <c r="O371" i="129"/>
  <c r="P371" i="129"/>
  <c r="N371" i="129"/>
  <c r="O370" i="129"/>
  <c r="P370" i="129"/>
  <c r="N370" i="129"/>
  <c r="O369" i="129"/>
  <c r="N369" i="129"/>
  <c r="P369" i="129"/>
  <c r="O368" i="129"/>
  <c r="N368" i="129"/>
  <c r="P368" i="129"/>
  <c r="O367" i="129"/>
  <c r="P367" i="129"/>
  <c r="N367" i="129"/>
  <c r="O366" i="129"/>
  <c r="P366" i="129"/>
  <c r="N366" i="129"/>
  <c r="O365" i="129"/>
  <c r="N365" i="129"/>
  <c r="O364" i="129"/>
  <c r="P364" i="129"/>
  <c r="N364" i="129"/>
  <c r="O363" i="129"/>
  <c r="P363" i="129"/>
  <c r="N363" i="129"/>
  <c r="O362" i="129"/>
  <c r="N362" i="129"/>
  <c r="P362" i="129"/>
  <c r="O361" i="129"/>
  <c r="N361" i="129"/>
  <c r="P361" i="129"/>
  <c r="O360" i="129"/>
  <c r="P360" i="129"/>
  <c r="N360" i="129"/>
  <c r="O359" i="129"/>
  <c r="P359" i="129"/>
  <c r="N359" i="129"/>
  <c r="O358" i="129"/>
  <c r="N358" i="129"/>
  <c r="P358" i="129"/>
  <c r="O357" i="129"/>
  <c r="N357" i="129"/>
  <c r="O356" i="129"/>
  <c r="N356" i="129"/>
  <c r="P356" i="129"/>
  <c r="O355" i="129"/>
  <c r="P355" i="129"/>
  <c r="N355" i="129"/>
  <c r="O354" i="129"/>
  <c r="P354" i="129"/>
  <c r="N354" i="129"/>
  <c r="O353" i="129"/>
  <c r="N353" i="129"/>
  <c r="P353" i="129"/>
  <c r="O352" i="129"/>
  <c r="N352" i="129"/>
  <c r="P352" i="129"/>
  <c r="O351" i="129"/>
  <c r="P351" i="129"/>
  <c r="N351" i="129"/>
  <c r="O350" i="129"/>
  <c r="P350" i="129"/>
  <c r="N350" i="129"/>
  <c r="O349" i="129"/>
  <c r="N349" i="129"/>
  <c r="O348" i="129"/>
  <c r="P348" i="129"/>
  <c r="N348" i="129"/>
  <c r="O347" i="129"/>
  <c r="P347" i="129"/>
  <c r="N347" i="129"/>
  <c r="O346" i="129"/>
  <c r="N346" i="129"/>
  <c r="P346" i="129"/>
  <c r="O345" i="129"/>
  <c r="N345" i="129"/>
  <c r="P345" i="129"/>
  <c r="O344" i="129"/>
  <c r="P344" i="129"/>
  <c r="N344" i="129"/>
  <c r="O343" i="129"/>
  <c r="P343" i="129"/>
  <c r="N343" i="129"/>
  <c r="O342" i="129"/>
  <c r="N342" i="129"/>
  <c r="P342" i="129"/>
  <c r="O341" i="129"/>
  <c r="N341" i="129"/>
  <c r="O340" i="129"/>
  <c r="N340" i="129"/>
  <c r="P340" i="129"/>
  <c r="O339" i="129"/>
  <c r="P339" i="129"/>
  <c r="N339" i="129"/>
  <c r="O338" i="129"/>
  <c r="P338" i="129"/>
  <c r="N338" i="129"/>
  <c r="O337" i="129"/>
  <c r="N337" i="129"/>
  <c r="P337" i="129"/>
  <c r="O336" i="129"/>
  <c r="N336" i="129"/>
  <c r="P336" i="129"/>
  <c r="O335" i="129"/>
  <c r="P335" i="129"/>
  <c r="N335" i="129"/>
  <c r="O334" i="129"/>
  <c r="P334" i="129"/>
  <c r="N334" i="129"/>
  <c r="O333" i="129"/>
  <c r="N333" i="129"/>
  <c r="O332" i="129"/>
  <c r="P332" i="129"/>
  <c r="N332" i="129"/>
  <c r="O331" i="129"/>
  <c r="P331" i="129"/>
  <c r="N331" i="129"/>
  <c r="O330" i="129"/>
  <c r="N330" i="129"/>
  <c r="P330" i="129"/>
  <c r="O329" i="129"/>
  <c r="N329" i="129"/>
  <c r="P329" i="129"/>
  <c r="O328" i="129"/>
  <c r="P328" i="129"/>
  <c r="N328" i="129"/>
  <c r="O327" i="129"/>
  <c r="P327" i="129"/>
  <c r="N327" i="129"/>
  <c r="O326" i="129"/>
  <c r="N326" i="129"/>
  <c r="P326" i="129"/>
  <c r="O325" i="129"/>
  <c r="N325" i="129"/>
  <c r="O324" i="129"/>
  <c r="N324" i="129"/>
  <c r="P324" i="129"/>
  <c r="O323" i="129"/>
  <c r="P323" i="129"/>
  <c r="N323" i="129"/>
  <c r="O322" i="129"/>
  <c r="P322" i="129"/>
  <c r="N322" i="129"/>
  <c r="O321" i="129"/>
  <c r="N321" i="129"/>
  <c r="P321" i="129"/>
  <c r="O320" i="129"/>
  <c r="N320" i="129"/>
  <c r="P320" i="129"/>
  <c r="O319" i="129"/>
  <c r="P319" i="129"/>
  <c r="N319" i="129"/>
  <c r="O318" i="129"/>
  <c r="P318" i="129"/>
  <c r="N318" i="129"/>
  <c r="O317" i="129"/>
  <c r="N317" i="129"/>
  <c r="O316" i="129"/>
  <c r="P316" i="129"/>
  <c r="N316" i="129"/>
  <c r="O315" i="129"/>
  <c r="P315" i="129"/>
  <c r="N315" i="129"/>
  <c r="O314" i="129"/>
  <c r="N314" i="129"/>
  <c r="P314" i="129"/>
  <c r="O313" i="129"/>
  <c r="N313" i="129"/>
  <c r="P313" i="129"/>
  <c r="O312" i="129"/>
  <c r="P312" i="129"/>
  <c r="N312" i="129"/>
  <c r="O311" i="129"/>
  <c r="P311" i="129"/>
  <c r="N311" i="129"/>
  <c r="O310" i="129"/>
  <c r="N310" i="129"/>
  <c r="P310" i="129"/>
  <c r="O309" i="129"/>
  <c r="N309" i="129"/>
  <c r="O308" i="129"/>
  <c r="N308" i="129"/>
  <c r="P308" i="129"/>
  <c r="O307" i="129"/>
  <c r="P307" i="129"/>
  <c r="N307" i="129"/>
  <c r="O306" i="129"/>
  <c r="P306" i="129"/>
  <c r="N306" i="129"/>
  <c r="O305" i="129"/>
  <c r="N305" i="129"/>
  <c r="P305" i="129"/>
  <c r="O304" i="129"/>
  <c r="N304" i="129"/>
  <c r="P304" i="129"/>
  <c r="O303" i="129"/>
  <c r="P303" i="129"/>
  <c r="N303" i="129"/>
  <c r="O302" i="129"/>
  <c r="P302" i="129"/>
  <c r="N302" i="129"/>
  <c r="O301" i="129"/>
  <c r="N301" i="129"/>
  <c r="O300" i="129"/>
  <c r="P300" i="129"/>
  <c r="N300" i="129"/>
  <c r="O299" i="129"/>
  <c r="P299" i="129"/>
  <c r="N299" i="129"/>
  <c r="O298" i="129"/>
  <c r="N298" i="129"/>
  <c r="P298" i="129"/>
  <c r="O297" i="129"/>
  <c r="N297" i="129"/>
  <c r="P297" i="129"/>
  <c r="O296" i="129"/>
  <c r="P296" i="129"/>
  <c r="N296" i="129"/>
  <c r="O295" i="129"/>
  <c r="P295" i="129"/>
  <c r="N295" i="129"/>
  <c r="O294" i="129"/>
  <c r="N294" i="129"/>
  <c r="P294" i="129"/>
  <c r="O293" i="129"/>
  <c r="N293" i="129"/>
  <c r="O292" i="129"/>
  <c r="N292" i="129"/>
  <c r="P292" i="129"/>
  <c r="O291" i="129"/>
  <c r="P291" i="129"/>
  <c r="N291" i="129"/>
  <c r="O290" i="129"/>
  <c r="P290" i="129"/>
  <c r="N290" i="129"/>
  <c r="O289" i="129"/>
  <c r="N289" i="129"/>
  <c r="P289" i="129"/>
  <c r="O288" i="129"/>
  <c r="N288" i="129"/>
  <c r="P288" i="129"/>
  <c r="O287" i="129"/>
  <c r="P287" i="129"/>
  <c r="N287" i="129"/>
  <c r="O286" i="129"/>
  <c r="P286" i="129"/>
  <c r="N286" i="129"/>
  <c r="O285" i="129"/>
  <c r="N285" i="129"/>
  <c r="O284" i="129"/>
  <c r="P284" i="129"/>
  <c r="N284" i="129"/>
  <c r="O283" i="129"/>
  <c r="P283" i="129"/>
  <c r="N283" i="129"/>
  <c r="O282" i="129"/>
  <c r="N282" i="129"/>
  <c r="P282" i="129"/>
  <c r="O281" i="129"/>
  <c r="N281" i="129"/>
  <c r="P281" i="129"/>
  <c r="O280" i="129"/>
  <c r="P280" i="129"/>
  <c r="N280" i="129"/>
  <c r="O279" i="129"/>
  <c r="P279" i="129"/>
  <c r="N279" i="129"/>
  <c r="O278" i="129"/>
  <c r="N278" i="129"/>
  <c r="P278" i="129"/>
  <c r="O277" i="129"/>
  <c r="N277" i="129"/>
  <c r="O276" i="129"/>
  <c r="N276" i="129"/>
  <c r="P276" i="129"/>
  <c r="O275" i="129"/>
  <c r="P275" i="129"/>
  <c r="N275" i="129"/>
  <c r="O274" i="129"/>
  <c r="P274" i="129"/>
  <c r="N274" i="129"/>
  <c r="O273" i="129"/>
  <c r="N273" i="129"/>
  <c r="P273" i="129"/>
  <c r="O272" i="129"/>
  <c r="N272" i="129"/>
  <c r="P272" i="129"/>
  <c r="O271" i="129"/>
  <c r="P271" i="129"/>
  <c r="N271" i="129"/>
  <c r="O270" i="129"/>
  <c r="P270" i="129"/>
  <c r="N270" i="129"/>
  <c r="O269" i="129"/>
  <c r="N269" i="129"/>
  <c r="O268" i="129"/>
  <c r="P268" i="129"/>
  <c r="N268" i="129"/>
  <c r="O267" i="129"/>
  <c r="P267" i="129"/>
  <c r="N267" i="129"/>
  <c r="O266" i="129"/>
  <c r="N266" i="129"/>
  <c r="P266" i="129"/>
  <c r="O265" i="129"/>
  <c r="N265" i="129"/>
  <c r="P265" i="129"/>
  <c r="O264" i="129"/>
  <c r="P264" i="129"/>
  <c r="N264" i="129"/>
  <c r="O263" i="129"/>
  <c r="P263" i="129"/>
  <c r="N263" i="129"/>
  <c r="O262" i="129"/>
  <c r="N262" i="129"/>
  <c r="P262" i="129"/>
  <c r="O261" i="129"/>
  <c r="N261" i="129"/>
  <c r="O260" i="129"/>
  <c r="N260" i="129"/>
  <c r="P260" i="129"/>
  <c r="O259" i="129"/>
  <c r="P259" i="129"/>
  <c r="N259" i="129"/>
  <c r="O258" i="129"/>
  <c r="P258" i="129"/>
  <c r="N258" i="129"/>
  <c r="O257" i="129"/>
  <c r="N257" i="129"/>
  <c r="P257" i="129"/>
  <c r="O256" i="129"/>
  <c r="N256" i="129"/>
  <c r="P256" i="129"/>
  <c r="O255" i="129"/>
  <c r="P255" i="129"/>
  <c r="N255" i="129"/>
  <c r="O254" i="129"/>
  <c r="P254" i="129"/>
  <c r="N254" i="129"/>
  <c r="O253" i="129"/>
  <c r="N253" i="129"/>
  <c r="O252" i="129"/>
  <c r="P252" i="129"/>
  <c r="N252" i="129"/>
  <c r="O251" i="129"/>
  <c r="P251" i="129"/>
  <c r="N251" i="129"/>
  <c r="O250" i="129"/>
  <c r="N250" i="129"/>
  <c r="P250" i="129"/>
  <c r="O249" i="129"/>
  <c r="N249" i="129"/>
  <c r="P249" i="129"/>
  <c r="O248" i="129"/>
  <c r="P248" i="129"/>
  <c r="N248" i="129"/>
  <c r="O247" i="129"/>
  <c r="P247" i="129"/>
  <c r="N247" i="129"/>
  <c r="O246" i="129"/>
  <c r="N246" i="129"/>
  <c r="P246" i="129"/>
  <c r="O245" i="129"/>
  <c r="N245" i="129"/>
  <c r="O244" i="129"/>
  <c r="N244" i="129"/>
  <c r="P244" i="129"/>
  <c r="O243" i="129"/>
  <c r="P243" i="129"/>
  <c r="N243" i="129"/>
  <c r="O242" i="129"/>
  <c r="P242" i="129"/>
  <c r="N242" i="129"/>
  <c r="O241" i="129"/>
  <c r="N241" i="129"/>
  <c r="P241" i="129"/>
  <c r="O240" i="129"/>
  <c r="N240" i="129"/>
  <c r="P240" i="129"/>
  <c r="O239" i="129"/>
  <c r="P239" i="129"/>
  <c r="N239" i="129"/>
  <c r="O238" i="129"/>
  <c r="P238" i="129"/>
  <c r="N238" i="129"/>
  <c r="O237" i="129"/>
  <c r="N237" i="129"/>
  <c r="O236" i="129"/>
  <c r="P236" i="129"/>
  <c r="N236" i="129"/>
  <c r="O235" i="129"/>
  <c r="P235" i="129"/>
  <c r="N235" i="129"/>
  <c r="O234" i="129"/>
  <c r="N234" i="129"/>
  <c r="P234" i="129"/>
  <c r="O233" i="129"/>
  <c r="N233" i="129"/>
  <c r="P233" i="129"/>
  <c r="O232" i="129"/>
  <c r="P232" i="129"/>
  <c r="N232" i="129"/>
  <c r="O231" i="129"/>
  <c r="P231" i="129"/>
  <c r="N231" i="129"/>
  <c r="O230" i="129"/>
  <c r="N230" i="129"/>
  <c r="P230" i="129"/>
  <c r="O229" i="129"/>
  <c r="N229" i="129"/>
  <c r="O228" i="129"/>
  <c r="N228" i="129"/>
  <c r="P228" i="129"/>
  <c r="O227" i="129"/>
  <c r="P227" i="129"/>
  <c r="N227" i="129"/>
  <c r="O226" i="129"/>
  <c r="P226" i="129"/>
  <c r="N226" i="129"/>
  <c r="O225" i="129"/>
  <c r="N225" i="129"/>
  <c r="P225" i="129"/>
  <c r="O224" i="129"/>
  <c r="N224" i="129"/>
  <c r="P224" i="129"/>
  <c r="O223" i="129"/>
  <c r="P223" i="129"/>
  <c r="N223" i="129"/>
  <c r="O222" i="129"/>
  <c r="P222" i="129"/>
  <c r="N222" i="129"/>
  <c r="O221" i="129"/>
  <c r="N221" i="129"/>
  <c r="O220" i="129"/>
  <c r="P220" i="129"/>
  <c r="N220" i="129"/>
  <c r="O219" i="129"/>
  <c r="P219" i="129"/>
  <c r="N219" i="129"/>
  <c r="O218" i="129"/>
  <c r="N218" i="129"/>
  <c r="P218" i="129"/>
  <c r="O217" i="129"/>
  <c r="N217" i="129"/>
  <c r="P217" i="129"/>
  <c r="O216" i="129"/>
  <c r="P216" i="129"/>
  <c r="N216" i="129"/>
  <c r="O215" i="129"/>
  <c r="P215" i="129"/>
  <c r="N215" i="129"/>
  <c r="O214" i="129"/>
  <c r="N214" i="129"/>
  <c r="P214" i="129"/>
  <c r="O213" i="129"/>
  <c r="N213" i="129"/>
  <c r="O212" i="129"/>
  <c r="N212" i="129"/>
  <c r="P212" i="129"/>
  <c r="O211" i="129"/>
  <c r="P211" i="129"/>
  <c r="N211" i="129"/>
  <c r="O210" i="129"/>
  <c r="P210" i="129"/>
  <c r="N210" i="129"/>
  <c r="O209" i="129"/>
  <c r="N209" i="129"/>
  <c r="P209" i="129"/>
  <c r="O208" i="129"/>
  <c r="N208" i="129"/>
  <c r="P208" i="129"/>
  <c r="O207" i="129"/>
  <c r="P207" i="129"/>
  <c r="N207" i="129"/>
  <c r="O206" i="129"/>
  <c r="P206" i="129"/>
  <c r="N206" i="129"/>
  <c r="O205" i="129"/>
  <c r="N205" i="129"/>
  <c r="O204" i="129"/>
  <c r="P204" i="129"/>
  <c r="N204" i="129"/>
  <c r="O203" i="129"/>
  <c r="P203" i="129"/>
  <c r="N203" i="129"/>
  <c r="O202" i="129"/>
  <c r="N202" i="129"/>
  <c r="P202" i="129"/>
  <c r="O201" i="129"/>
  <c r="N201" i="129"/>
  <c r="P201" i="129"/>
  <c r="O200" i="129"/>
  <c r="P200" i="129"/>
  <c r="N200" i="129"/>
  <c r="O199" i="129"/>
  <c r="P199" i="129"/>
  <c r="N199" i="129"/>
  <c r="O198" i="129"/>
  <c r="N198" i="129"/>
  <c r="P198" i="129"/>
  <c r="O197" i="129"/>
  <c r="N197" i="129"/>
  <c r="O196" i="129"/>
  <c r="N196" i="129"/>
  <c r="P196" i="129"/>
  <c r="O195" i="129"/>
  <c r="P195" i="129"/>
  <c r="N195" i="129"/>
  <c r="O194" i="129"/>
  <c r="P194" i="129"/>
  <c r="N194" i="129"/>
  <c r="O193" i="129"/>
  <c r="N193" i="129"/>
  <c r="P193" i="129"/>
  <c r="O192" i="129"/>
  <c r="N192" i="129"/>
  <c r="P192" i="129"/>
  <c r="O191" i="129"/>
  <c r="P191" i="129"/>
  <c r="N191" i="129"/>
  <c r="O190" i="129"/>
  <c r="P190" i="129"/>
  <c r="N190" i="129"/>
  <c r="O189" i="129"/>
  <c r="N189" i="129"/>
  <c r="O188" i="129"/>
  <c r="P188" i="129"/>
  <c r="N188" i="129"/>
  <c r="O187" i="129"/>
  <c r="P187" i="129"/>
  <c r="N187" i="129"/>
  <c r="O186" i="129"/>
  <c r="N186" i="129"/>
  <c r="P186" i="129"/>
  <c r="O185" i="129"/>
  <c r="N185" i="129"/>
  <c r="P185" i="129"/>
  <c r="O184" i="129"/>
  <c r="P184" i="129"/>
  <c r="N184" i="129"/>
  <c r="O183" i="129"/>
  <c r="P183" i="129"/>
  <c r="N183" i="129"/>
  <c r="O182" i="129"/>
  <c r="N182" i="129"/>
  <c r="P182" i="129"/>
  <c r="O181" i="129"/>
  <c r="N181" i="129"/>
  <c r="O180" i="129"/>
  <c r="N180" i="129"/>
  <c r="P180" i="129"/>
  <c r="O179" i="129"/>
  <c r="P179" i="129"/>
  <c r="N179" i="129"/>
  <c r="O178" i="129"/>
  <c r="P178" i="129"/>
  <c r="N178" i="129"/>
  <c r="O177" i="129"/>
  <c r="N177" i="129"/>
  <c r="P177" i="129"/>
  <c r="O176" i="129"/>
  <c r="N176" i="129"/>
  <c r="P176" i="129"/>
  <c r="O175" i="129"/>
  <c r="P175" i="129"/>
  <c r="N175" i="129"/>
  <c r="O174" i="129"/>
  <c r="P174" i="129"/>
  <c r="N174" i="129"/>
  <c r="O173" i="129"/>
  <c r="N173" i="129"/>
  <c r="O172" i="129"/>
  <c r="P172" i="129"/>
  <c r="N172" i="129"/>
  <c r="O171" i="129"/>
  <c r="P171" i="129"/>
  <c r="N171" i="129"/>
  <c r="O170" i="129"/>
  <c r="N170" i="129"/>
  <c r="P170" i="129"/>
  <c r="O169" i="129"/>
  <c r="N169" i="129"/>
  <c r="P169" i="129"/>
  <c r="O168" i="129"/>
  <c r="P168" i="129"/>
  <c r="N168" i="129"/>
  <c r="O167" i="129"/>
  <c r="P167" i="129"/>
  <c r="N167" i="129"/>
  <c r="O166" i="129"/>
  <c r="N166" i="129"/>
  <c r="P166" i="129"/>
  <c r="O165" i="129"/>
  <c r="N165" i="129"/>
  <c r="O164" i="129"/>
  <c r="N164" i="129"/>
  <c r="P164" i="129"/>
  <c r="O163" i="129"/>
  <c r="P163" i="129"/>
  <c r="N163" i="129"/>
  <c r="O162" i="129"/>
  <c r="P162" i="129"/>
  <c r="N162" i="129"/>
  <c r="O161" i="129"/>
  <c r="N161" i="129"/>
  <c r="P161" i="129"/>
  <c r="O160" i="129"/>
  <c r="N160" i="129"/>
  <c r="P160" i="129"/>
  <c r="O159" i="129"/>
  <c r="P159" i="129"/>
  <c r="N159" i="129"/>
  <c r="O158" i="129"/>
  <c r="P158" i="129"/>
  <c r="N158" i="129"/>
  <c r="O157" i="129"/>
  <c r="N157" i="129"/>
  <c r="O156" i="129"/>
  <c r="P156" i="129"/>
  <c r="N156" i="129"/>
  <c r="O155" i="129"/>
  <c r="P155" i="129"/>
  <c r="N155" i="129"/>
  <c r="O154" i="129"/>
  <c r="N154" i="129"/>
  <c r="P154" i="129"/>
  <c r="O153" i="129"/>
  <c r="N153" i="129"/>
  <c r="P153" i="129"/>
  <c r="O152" i="129"/>
  <c r="P152" i="129"/>
  <c r="N152" i="129"/>
  <c r="O151" i="129"/>
  <c r="P151" i="129"/>
  <c r="N151" i="129"/>
  <c r="O150" i="129"/>
  <c r="N150" i="129"/>
  <c r="P150" i="129"/>
  <c r="O149" i="129"/>
  <c r="N149" i="129"/>
  <c r="O148" i="129"/>
  <c r="N148" i="129"/>
  <c r="P148" i="129"/>
  <c r="O147" i="129"/>
  <c r="P147" i="129"/>
  <c r="N147" i="129"/>
  <c r="O146" i="129"/>
  <c r="P146" i="129"/>
  <c r="N146" i="129"/>
  <c r="O145" i="129"/>
  <c r="N145" i="129"/>
  <c r="P145" i="129"/>
  <c r="O144" i="129"/>
  <c r="N144" i="129"/>
  <c r="P144" i="129"/>
  <c r="O143" i="129"/>
  <c r="P143" i="129"/>
  <c r="N143" i="129"/>
  <c r="O142" i="129"/>
  <c r="P142" i="129"/>
  <c r="N142" i="129"/>
  <c r="O141" i="129"/>
  <c r="N141" i="129"/>
  <c r="O140" i="129"/>
  <c r="P140" i="129"/>
  <c r="N140" i="129"/>
  <c r="O139" i="129"/>
  <c r="P139" i="129"/>
  <c r="N139" i="129"/>
  <c r="O138" i="129"/>
  <c r="N138" i="129"/>
  <c r="P138" i="129"/>
  <c r="O137" i="129"/>
  <c r="N137" i="129"/>
  <c r="P137" i="129"/>
  <c r="O136" i="129"/>
  <c r="P136" i="129"/>
  <c r="N136" i="129"/>
  <c r="O135" i="129"/>
  <c r="P135" i="129"/>
  <c r="N135" i="129"/>
  <c r="O134" i="129"/>
  <c r="N134" i="129"/>
  <c r="P134" i="129"/>
  <c r="O133" i="129"/>
  <c r="N133" i="129"/>
  <c r="O132" i="129"/>
  <c r="N132" i="129"/>
  <c r="P132" i="129"/>
  <c r="O131" i="129"/>
  <c r="P131" i="129"/>
  <c r="N131" i="129"/>
  <c r="O130" i="129"/>
  <c r="P130" i="129"/>
  <c r="N130" i="129"/>
  <c r="O129" i="129"/>
  <c r="N129" i="129"/>
  <c r="P129" i="129"/>
  <c r="O128" i="129"/>
  <c r="N128" i="129"/>
  <c r="P128" i="129"/>
  <c r="O127" i="129"/>
  <c r="P127" i="129"/>
  <c r="N127" i="129"/>
  <c r="O126" i="129"/>
  <c r="P126" i="129"/>
  <c r="N126" i="129"/>
  <c r="O125" i="129"/>
  <c r="N125" i="129"/>
  <c r="O124" i="129"/>
  <c r="P124" i="129"/>
  <c r="N124" i="129"/>
  <c r="O123" i="129"/>
  <c r="P123" i="129"/>
  <c r="N123" i="129"/>
  <c r="O122" i="129"/>
  <c r="N122" i="129"/>
  <c r="P122" i="129"/>
  <c r="O121" i="129"/>
  <c r="N121" i="129"/>
  <c r="P121" i="129"/>
  <c r="O120" i="129"/>
  <c r="P120" i="129"/>
  <c r="N120" i="129"/>
  <c r="O119" i="129"/>
  <c r="P119" i="129"/>
  <c r="N119" i="129"/>
  <c r="O118" i="129"/>
  <c r="N118" i="129"/>
  <c r="P118" i="129"/>
  <c r="O117" i="129"/>
  <c r="N117" i="129"/>
  <c r="O116" i="129"/>
  <c r="N116" i="129"/>
  <c r="P116" i="129"/>
  <c r="O115" i="129"/>
  <c r="P115" i="129"/>
  <c r="N115" i="129"/>
  <c r="O114" i="129"/>
  <c r="P114" i="129"/>
  <c r="N114" i="129"/>
  <c r="O113" i="129"/>
  <c r="N113" i="129"/>
  <c r="P113" i="129"/>
  <c r="O112" i="129"/>
  <c r="N112" i="129"/>
  <c r="P112" i="129"/>
  <c r="O111" i="129"/>
  <c r="P111" i="129"/>
  <c r="N111" i="129"/>
  <c r="O110" i="129"/>
  <c r="P110" i="129"/>
  <c r="N110" i="129"/>
  <c r="O109" i="129"/>
  <c r="N109" i="129"/>
  <c r="O108" i="129"/>
  <c r="P108" i="129"/>
  <c r="N108" i="129"/>
  <c r="O107" i="129"/>
  <c r="P107" i="129"/>
  <c r="N107" i="129"/>
  <c r="O106" i="129"/>
  <c r="N106" i="129"/>
  <c r="P106" i="129"/>
  <c r="O105" i="129"/>
  <c r="N105" i="129"/>
  <c r="P105" i="129"/>
  <c r="O104" i="129"/>
  <c r="P104" i="129"/>
  <c r="N104" i="129"/>
  <c r="O103" i="129"/>
  <c r="P103" i="129"/>
  <c r="N103" i="129"/>
  <c r="O102" i="129"/>
  <c r="N102" i="129"/>
  <c r="P102" i="129"/>
  <c r="O101" i="129"/>
  <c r="N101" i="129"/>
  <c r="O100" i="129"/>
  <c r="N100" i="129"/>
  <c r="P100" i="129"/>
  <c r="O99" i="129"/>
  <c r="P99" i="129"/>
  <c r="N99" i="129"/>
  <c r="O98" i="129"/>
  <c r="P98" i="129"/>
  <c r="N98" i="129"/>
  <c r="O97" i="129"/>
  <c r="N97" i="129"/>
  <c r="P97" i="129"/>
  <c r="O96" i="129"/>
  <c r="N96" i="129"/>
  <c r="P96" i="129"/>
  <c r="O95" i="129"/>
  <c r="P95" i="129"/>
  <c r="N95" i="129"/>
  <c r="O94" i="129"/>
  <c r="P94" i="129"/>
  <c r="N94" i="129"/>
  <c r="O93" i="129"/>
  <c r="N93" i="129"/>
  <c r="O92" i="129"/>
  <c r="P92" i="129"/>
  <c r="N92" i="129"/>
  <c r="O91" i="129"/>
  <c r="P91" i="129"/>
  <c r="N91" i="129"/>
  <c r="O90" i="129"/>
  <c r="N90" i="129"/>
  <c r="P90" i="129"/>
  <c r="O89" i="129"/>
  <c r="N89" i="129"/>
  <c r="P89" i="129"/>
  <c r="O88" i="129"/>
  <c r="P88" i="129"/>
  <c r="N88" i="129"/>
  <c r="O87" i="129"/>
  <c r="P87" i="129"/>
  <c r="N87" i="129"/>
  <c r="O86" i="129"/>
  <c r="N86" i="129"/>
  <c r="P86" i="129"/>
  <c r="O85" i="129"/>
  <c r="N85" i="129"/>
  <c r="O84" i="129"/>
  <c r="N84" i="129"/>
  <c r="P84" i="129"/>
  <c r="O83" i="129"/>
  <c r="P83" i="129"/>
  <c r="N83" i="129"/>
  <c r="O82" i="129"/>
  <c r="P82" i="129"/>
  <c r="N82" i="129"/>
  <c r="O81" i="129"/>
  <c r="N81" i="129"/>
  <c r="P81" i="129"/>
  <c r="O80" i="129"/>
  <c r="N80" i="129"/>
  <c r="P80" i="129"/>
  <c r="O79" i="129"/>
  <c r="P79" i="129"/>
  <c r="N79" i="129"/>
  <c r="O78" i="129"/>
  <c r="P78" i="129"/>
  <c r="N78" i="129"/>
  <c r="O77" i="129"/>
  <c r="N77" i="129"/>
  <c r="O76" i="129"/>
  <c r="P76" i="129"/>
  <c r="N76" i="129"/>
  <c r="O75" i="129"/>
  <c r="P75" i="129"/>
  <c r="N75" i="129"/>
  <c r="O74" i="129"/>
  <c r="N74" i="129"/>
  <c r="P74" i="129"/>
  <c r="O73" i="129"/>
  <c r="N73" i="129"/>
  <c r="P73" i="129"/>
  <c r="O72" i="129"/>
  <c r="P72" i="129"/>
  <c r="N72" i="129"/>
  <c r="O71" i="129"/>
  <c r="P71" i="129"/>
  <c r="N71" i="129"/>
  <c r="O70" i="129"/>
  <c r="N70" i="129"/>
  <c r="P70" i="129"/>
  <c r="O69" i="129"/>
  <c r="N69" i="129"/>
  <c r="O68" i="129"/>
  <c r="N68" i="129"/>
  <c r="P68" i="129"/>
  <c r="O67" i="129"/>
  <c r="P67" i="129"/>
  <c r="N67" i="129"/>
  <c r="O66" i="129"/>
  <c r="P66" i="129"/>
  <c r="N66" i="129"/>
  <c r="O65" i="129"/>
  <c r="N65" i="129"/>
  <c r="P65" i="129"/>
  <c r="O64" i="129"/>
  <c r="N64" i="129"/>
  <c r="P64" i="129"/>
  <c r="O63" i="129"/>
  <c r="P63" i="129"/>
  <c r="N63" i="129"/>
  <c r="O62" i="129"/>
  <c r="P62" i="129"/>
  <c r="N62" i="129"/>
  <c r="O61" i="129"/>
  <c r="N61" i="129"/>
  <c r="O60" i="129"/>
  <c r="P60" i="129"/>
  <c r="N60" i="129"/>
  <c r="O59" i="129"/>
  <c r="P59" i="129"/>
  <c r="N59" i="129"/>
  <c r="O58" i="129"/>
  <c r="N58" i="129"/>
  <c r="P58" i="129"/>
  <c r="O57" i="129"/>
  <c r="N57" i="129"/>
  <c r="P57" i="129"/>
  <c r="O56" i="129"/>
  <c r="P56" i="129"/>
  <c r="N56" i="129"/>
  <c r="O55" i="129"/>
  <c r="P55" i="129"/>
  <c r="N55" i="129"/>
  <c r="O54" i="129"/>
  <c r="N54" i="129"/>
  <c r="P54" i="129"/>
  <c r="O53" i="129"/>
  <c r="N53" i="129"/>
  <c r="O52" i="129"/>
  <c r="N52" i="129"/>
  <c r="P52" i="129"/>
  <c r="O51" i="129"/>
  <c r="P51" i="129"/>
  <c r="N51" i="129"/>
  <c r="O50" i="129"/>
  <c r="P50" i="129"/>
  <c r="N50" i="129"/>
  <c r="O49" i="129"/>
  <c r="N49" i="129"/>
  <c r="P49" i="129"/>
  <c r="O48" i="129"/>
  <c r="N48" i="129"/>
  <c r="P48" i="129"/>
  <c r="O47" i="129"/>
  <c r="P47" i="129"/>
  <c r="N47" i="129"/>
  <c r="O46" i="129"/>
  <c r="P46" i="129"/>
  <c r="N46" i="129"/>
  <c r="O45" i="129"/>
  <c r="N45" i="129"/>
  <c r="O44" i="129"/>
  <c r="P44" i="129"/>
  <c r="N44" i="129"/>
  <c r="O43" i="129"/>
  <c r="P43" i="129"/>
  <c r="N43" i="129"/>
  <c r="O42" i="129"/>
  <c r="N42" i="129"/>
  <c r="P42" i="129"/>
  <c r="O41" i="129"/>
  <c r="N41" i="129"/>
  <c r="P41" i="129"/>
  <c r="O40" i="129"/>
  <c r="P40" i="129"/>
  <c r="N40" i="129"/>
  <c r="O39" i="129"/>
  <c r="P39" i="129"/>
  <c r="N39" i="129"/>
  <c r="O38" i="129"/>
  <c r="N38" i="129"/>
  <c r="P38" i="129"/>
  <c r="O37" i="129"/>
  <c r="N37" i="129"/>
  <c r="O36" i="129"/>
  <c r="N36" i="129"/>
  <c r="P36" i="129"/>
  <c r="O35" i="129"/>
  <c r="P35" i="129"/>
  <c r="N35" i="129"/>
  <c r="O34" i="129"/>
  <c r="P34" i="129"/>
  <c r="N34" i="129"/>
  <c r="O33" i="129"/>
  <c r="N33" i="129"/>
  <c r="P33" i="129"/>
  <c r="O32" i="129"/>
  <c r="N32" i="129"/>
  <c r="P32" i="129"/>
  <c r="O31" i="129"/>
  <c r="P31" i="129"/>
  <c r="N31" i="129"/>
  <c r="O30" i="129"/>
  <c r="P30" i="129"/>
  <c r="N30" i="129"/>
  <c r="O29" i="129"/>
  <c r="N29" i="129"/>
  <c r="O28" i="129"/>
  <c r="P28" i="129"/>
  <c r="N28" i="129"/>
  <c r="O27" i="129"/>
  <c r="P27" i="129"/>
  <c r="N27" i="129"/>
  <c r="O26" i="129"/>
  <c r="N26" i="129"/>
  <c r="P26" i="129"/>
  <c r="O25" i="129"/>
  <c r="N25" i="129"/>
  <c r="P25" i="129"/>
  <c r="O24" i="129"/>
  <c r="P24" i="129"/>
  <c r="N24" i="129"/>
  <c r="O23" i="129"/>
  <c r="P23" i="129"/>
  <c r="N23" i="129"/>
  <c r="O22" i="129"/>
  <c r="N22" i="129"/>
  <c r="P22" i="129"/>
  <c r="O21" i="129"/>
  <c r="N21" i="129"/>
  <c r="O20" i="129"/>
  <c r="N20" i="129"/>
  <c r="P20" i="129"/>
  <c r="O19" i="129"/>
  <c r="P19" i="129"/>
  <c r="N19" i="129"/>
  <c r="O18" i="129"/>
  <c r="P18" i="129"/>
  <c r="N18" i="129"/>
  <c r="O17" i="129"/>
  <c r="N17" i="129"/>
  <c r="P17" i="129"/>
  <c r="O16" i="129"/>
  <c r="N16" i="129"/>
  <c r="P16" i="129"/>
  <c r="O15" i="129"/>
  <c r="P15" i="129"/>
  <c r="N15" i="129"/>
  <c r="O14" i="129"/>
  <c r="P14" i="129"/>
  <c r="N14" i="129"/>
  <c r="O13" i="129"/>
  <c r="N13" i="129"/>
  <c r="O12" i="129"/>
  <c r="P12" i="129"/>
  <c r="N12" i="129"/>
  <c r="O11" i="129"/>
  <c r="P11" i="129"/>
  <c r="N11" i="129"/>
  <c r="O10" i="129"/>
  <c r="N10" i="129"/>
  <c r="P10" i="129"/>
  <c r="O9" i="129"/>
  <c r="N9" i="129"/>
  <c r="P9" i="129"/>
  <c r="O8" i="129"/>
  <c r="P8" i="129"/>
  <c r="N8" i="129"/>
  <c r="O7" i="129"/>
  <c r="P7" i="129"/>
  <c r="N7" i="129"/>
  <c r="O6" i="129"/>
  <c r="N6" i="129"/>
  <c r="P6" i="129"/>
  <c r="O5" i="129"/>
  <c r="N5" i="129"/>
  <c r="N4" i="129"/>
  <c r="H5" i="117"/>
  <c r="G530" i="128" a="1"/>
  <c r="G530" i="128"/>
  <c r="H529" i="128" a="1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/>
  <c r="L510" i="128" a="1"/>
  <c r="L510" i="128"/>
  <c r="K510" i="128" a="1"/>
  <c r="K510" i="128"/>
  <c r="J510" i="128"/>
  <c r="J510" i="128" a="1"/>
  <c r="I510" i="128" a="1"/>
  <c r="I510" i="128"/>
  <c r="H510" i="128" a="1"/>
  <c r="H510" i="128"/>
  <c r="G510" i="128" a="1"/>
  <c r="G510" i="128"/>
  <c r="F510" i="128"/>
  <c r="N510" i="128"/>
  <c r="F510" i="128" a="1"/>
  <c r="C510" i="128"/>
  <c r="C529" i="128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K512" i="128"/>
  <c r="J499" i="128" a="1"/>
  <c r="J499" i="128"/>
  <c r="I499" i="128" a="1"/>
  <c r="I499" i="128"/>
  <c r="I512" i="128"/>
  <c r="H499" i="128" a="1"/>
  <c r="H499" i="128"/>
  <c r="H512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N494" i="128"/>
  <c r="P494" i="128"/>
  <c r="P493" i="128"/>
  <c r="O493" i="128"/>
  <c r="N493" i="128"/>
  <c r="P492" i="128"/>
  <c r="O492" i="128"/>
  <c r="N492" i="128"/>
  <c r="O491" i="128"/>
  <c r="N491" i="128"/>
  <c r="P491" i="128"/>
  <c r="O490" i="128"/>
  <c r="N490" i="128"/>
  <c r="P490" i="128"/>
  <c r="P489" i="128"/>
  <c r="O489" i="128"/>
  <c r="N489" i="128"/>
  <c r="O488" i="128"/>
  <c r="P488" i="128"/>
  <c r="N488" i="128"/>
  <c r="O487" i="128"/>
  <c r="N487" i="128"/>
  <c r="P487" i="128"/>
  <c r="P486" i="128"/>
  <c r="O486" i="128"/>
  <c r="N486" i="128"/>
  <c r="O485" i="128"/>
  <c r="P485" i="128"/>
  <c r="N485" i="128"/>
  <c r="O484" i="128"/>
  <c r="N484" i="128"/>
  <c r="P484" i="128"/>
  <c r="O483" i="128"/>
  <c r="N483" i="128"/>
  <c r="O482" i="128"/>
  <c r="N482" i="128"/>
  <c r="P482" i="128"/>
  <c r="O481" i="128"/>
  <c r="P481" i="128"/>
  <c r="N481" i="128"/>
  <c r="P480" i="128"/>
  <c r="O480" i="128"/>
  <c r="N480" i="128"/>
  <c r="O479" i="128"/>
  <c r="N479" i="128"/>
  <c r="P479" i="128"/>
  <c r="O478" i="128"/>
  <c r="N478" i="128"/>
  <c r="P478" i="128"/>
  <c r="P477" i="128"/>
  <c r="O477" i="128"/>
  <c r="N477" i="128"/>
  <c r="O476" i="128"/>
  <c r="P476" i="128"/>
  <c r="N476" i="128"/>
  <c r="O475" i="128"/>
  <c r="N475" i="128"/>
  <c r="P474" i="128"/>
  <c r="O474" i="128"/>
  <c r="N474" i="128"/>
  <c r="O473" i="128"/>
  <c r="P473" i="128"/>
  <c r="N473" i="128"/>
  <c r="O472" i="128"/>
  <c r="N472" i="128"/>
  <c r="P472" i="128"/>
  <c r="O471" i="128"/>
  <c r="N471" i="128"/>
  <c r="P471" i="128"/>
  <c r="P470" i="128"/>
  <c r="O470" i="128"/>
  <c r="N470" i="128"/>
  <c r="P469" i="128"/>
  <c r="O469" i="128"/>
  <c r="N469" i="128"/>
  <c r="O468" i="128"/>
  <c r="N468" i="128"/>
  <c r="O467" i="128"/>
  <c r="N467" i="128"/>
  <c r="P466" i="128"/>
  <c r="O466" i="128"/>
  <c r="N466" i="128"/>
  <c r="O465" i="128"/>
  <c r="P465" i="128"/>
  <c r="N465" i="128"/>
  <c r="O464" i="128"/>
  <c r="N464" i="128"/>
  <c r="P464" i="128"/>
  <c r="O463" i="128"/>
  <c r="N463" i="128"/>
  <c r="O462" i="128"/>
  <c r="N462" i="128"/>
  <c r="P462" i="128"/>
  <c r="P461" i="128"/>
  <c r="O461" i="128"/>
  <c r="N461" i="128"/>
  <c r="O460" i="128"/>
  <c r="P460" i="128"/>
  <c r="N460" i="128"/>
  <c r="O459" i="128"/>
  <c r="N459" i="128"/>
  <c r="P459" i="128"/>
  <c r="P458" i="128"/>
  <c r="O458" i="128"/>
  <c r="N458" i="128"/>
  <c r="O457" i="128"/>
  <c r="P457" i="128"/>
  <c r="N457" i="128"/>
  <c r="O456" i="128"/>
  <c r="N456" i="128"/>
  <c r="P456" i="128"/>
  <c r="O455" i="128"/>
  <c r="N455" i="128"/>
  <c r="P455" i="128"/>
  <c r="P454" i="128"/>
  <c r="O454" i="128"/>
  <c r="N454" i="128"/>
  <c r="O453" i="128"/>
  <c r="P453" i="128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N448" i="128"/>
  <c r="P448" i="128"/>
  <c r="O447" i="128"/>
  <c r="N447" i="128"/>
  <c r="O446" i="128"/>
  <c r="N446" i="128"/>
  <c r="P446" i="128"/>
  <c r="P445" i="128"/>
  <c r="O445" i="128"/>
  <c r="N445" i="128"/>
  <c r="O444" i="128"/>
  <c r="P444" i="128"/>
  <c r="N444" i="128"/>
  <c r="O443" i="128"/>
  <c r="N443" i="128"/>
  <c r="O442" i="128"/>
  <c r="N442" i="128"/>
  <c r="P442" i="128"/>
  <c r="O441" i="128"/>
  <c r="P441" i="128"/>
  <c r="N441" i="128"/>
  <c r="P440" i="128"/>
  <c r="O440" i="128"/>
  <c r="N440" i="128"/>
  <c r="O439" i="128"/>
  <c r="N439" i="128"/>
  <c r="P439" i="128"/>
  <c r="P438" i="128"/>
  <c r="O438" i="128"/>
  <c r="N438" i="128"/>
  <c r="P437" i="128"/>
  <c r="O437" i="128"/>
  <c r="N437" i="128"/>
  <c r="O436" i="128"/>
  <c r="N436" i="128"/>
  <c r="P436" i="128"/>
  <c r="O435" i="128"/>
  <c r="N435" i="128"/>
  <c r="O434" i="128"/>
  <c r="N434" i="128"/>
  <c r="P434" i="128"/>
  <c r="O433" i="128"/>
  <c r="P433" i="128"/>
  <c r="N433" i="128"/>
  <c r="P432" i="128"/>
  <c r="O432" i="128"/>
  <c r="N432" i="128"/>
  <c r="O431" i="128"/>
  <c r="N431" i="128"/>
  <c r="P431" i="128"/>
  <c r="O430" i="128"/>
  <c r="N430" i="128"/>
  <c r="P430" i="128"/>
  <c r="P429" i="128"/>
  <c r="O429" i="128"/>
  <c r="N429" i="128"/>
  <c r="P428" i="128"/>
  <c r="O428" i="128"/>
  <c r="N428" i="128"/>
  <c r="O427" i="128"/>
  <c r="N427" i="128"/>
  <c r="O426" i="128"/>
  <c r="N426" i="128"/>
  <c r="P426" i="128"/>
  <c r="P425" i="128"/>
  <c r="O425" i="128"/>
  <c r="N425" i="128"/>
  <c r="O424" i="128"/>
  <c r="P424" i="128"/>
  <c r="N424" i="128"/>
  <c r="O423" i="128"/>
  <c r="N423" i="128"/>
  <c r="P423" i="128"/>
  <c r="P422" i="128"/>
  <c r="O422" i="128"/>
  <c r="N422" i="128"/>
  <c r="O421" i="128"/>
  <c r="P421" i="128"/>
  <c r="N421" i="128"/>
  <c r="O420" i="128"/>
  <c r="N420" i="128"/>
  <c r="P420" i="128"/>
  <c r="O419" i="128"/>
  <c r="N419" i="128"/>
  <c r="O418" i="128"/>
  <c r="N418" i="128"/>
  <c r="P418" i="128"/>
  <c r="O417" i="128"/>
  <c r="P417" i="128"/>
  <c r="N417" i="128"/>
  <c r="P416" i="128"/>
  <c r="O416" i="128"/>
  <c r="N416" i="128"/>
  <c r="O415" i="128"/>
  <c r="N415" i="128"/>
  <c r="P415" i="128"/>
  <c r="O414" i="128"/>
  <c r="N414" i="128"/>
  <c r="P414" i="128"/>
  <c r="P413" i="128"/>
  <c r="O413" i="128"/>
  <c r="N413" i="128"/>
  <c r="O412" i="128"/>
  <c r="P412" i="128"/>
  <c r="N412" i="128"/>
  <c r="O411" i="128"/>
  <c r="N411" i="128"/>
  <c r="O410" i="128"/>
  <c r="N410" i="128"/>
  <c r="P410" i="128"/>
  <c r="O409" i="128"/>
  <c r="P409" i="128"/>
  <c r="N409" i="128"/>
  <c r="O408" i="128"/>
  <c r="N408" i="128"/>
  <c r="P408" i="128"/>
  <c r="O407" i="128"/>
  <c r="N407" i="128"/>
  <c r="P407" i="128"/>
  <c r="P406" i="128"/>
  <c r="O406" i="128"/>
  <c r="N406" i="128"/>
  <c r="P405" i="128"/>
  <c r="O405" i="128"/>
  <c r="N405" i="128"/>
  <c r="O404" i="128"/>
  <c r="N404" i="128"/>
  <c r="P404" i="128"/>
  <c r="O403" i="128"/>
  <c r="N403" i="128"/>
  <c r="O402" i="128"/>
  <c r="P402" i="128"/>
  <c r="N402" i="128"/>
  <c r="O401" i="128"/>
  <c r="N401" i="128"/>
  <c r="O400" i="128"/>
  <c r="N400" i="128"/>
  <c r="P400" i="128"/>
  <c r="O399" i="128"/>
  <c r="P399" i="128"/>
  <c r="N399" i="128"/>
  <c r="P398" i="128"/>
  <c r="O398" i="128"/>
  <c r="N398" i="128"/>
  <c r="O397" i="128"/>
  <c r="N397" i="128"/>
  <c r="P397" i="128"/>
  <c r="P396" i="128"/>
  <c r="O396" i="128"/>
  <c r="N396" i="128"/>
  <c r="P395" i="128"/>
  <c r="O395" i="128"/>
  <c r="N395" i="128"/>
  <c r="O394" i="128"/>
  <c r="N394" i="128"/>
  <c r="P394" i="128"/>
  <c r="O393" i="128"/>
  <c r="N393" i="128"/>
  <c r="P392" i="128"/>
  <c r="O392" i="128"/>
  <c r="N392" i="128"/>
  <c r="O391" i="128"/>
  <c r="P391" i="128"/>
  <c r="N391" i="128"/>
  <c r="P390" i="128"/>
  <c r="O390" i="128"/>
  <c r="N390" i="128"/>
  <c r="O389" i="128"/>
  <c r="N389" i="128"/>
  <c r="P389" i="128"/>
  <c r="O388" i="128"/>
  <c r="N388" i="128"/>
  <c r="P388" i="128"/>
  <c r="P387" i="128"/>
  <c r="O387" i="128"/>
  <c r="N387" i="128"/>
  <c r="O386" i="128"/>
  <c r="P386" i="128"/>
  <c r="N386" i="128"/>
  <c r="O385" i="128"/>
  <c r="N385" i="128"/>
  <c r="P385" i="128"/>
  <c r="P384" i="128"/>
  <c r="O384" i="128"/>
  <c r="N384" i="128"/>
  <c r="O383" i="128"/>
  <c r="P383" i="128"/>
  <c r="N383" i="128"/>
  <c r="O382" i="128"/>
  <c r="N382" i="128"/>
  <c r="P382" i="128"/>
  <c r="O381" i="128"/>
  <c r="N381" i="128"/>
  <c r="P381" i="128"/>
  <c r="P380" i="128"/>
  <c r="O380" i="128"/>
  <c r="N380" i="128"/>
  <c r="O379" i="128"/>
  <c r="P379" i="128"/>
  <c r="N379" i="128"/>
  <c r="O378" i="128"/>
  <c r="N378" i="128"/>
  <c r="O377" i="128"/>
  <c r="N377" i="128"/>
  <c r="P376" i="128"/>
  <c r="O376" i="128"/>
  <c r="N376" i="128"/>
  <c r="O375" i="128"/>
  <c r="P375" i="128"/>
  <c r="N375" i="128"/>
  <c r="O374" i="128"/>
  <c r="N374" i="128"/>
  <c r="P374" i="128"/>
  <c r="O373" i="128"/>
  <c r="N373" i="128"/>
  <c r="O372" i="128"/>
  <c r="N372" i="128"/>
  <c r="P372" i="128"/>
  <c r="P371" i="128"/>
  <c r="O371" i="128"/>
  <c r="N371" i="128"/>
  <c r="O370" i="128"/>
  <c r="P370" i="128"/>
  <c r="N370" i="128"/>
  <c r="O369" i="128"/>
  <c r="N369" i="128"/>
  <c r="P369" i="128"/>
  <c r="P368" i="128"/>
  <c r="O368" i="128"/>
  <c r="N368" i="128"/>
  <c r="O367" i="128"/>
  <c r="P367" i="128"/>
  <c r="N367" i="128"/>
  <c r="O366" i="128"/>
  <c r="N366" i="128"/>
  <c r="P366" i="128"/>
  <c r="O365" i="128"/>
  <c r="N365" i="128"/>
  <c r="P365" i="128"/>
  <c r="P364" i="128"/>
  <c r="O364" i="128"/>
  <c r="N364" i="128"/>
  <c r="O363" i="128"/>
  <c r="P363" i="128"/>
  <c r="N363" i="128"/>
  <c r="O362" i="128"/>
  <c r="N362" i="128"/>
  <c r="P362" i="128"/>
  <c r="O361" i="128"/>
  <c r="N361" i="128"/>
  <c r="O360" i="128"/>
  <c r="N360" i="128"/>
  <c r="P360" i="128"/>
  <c r="O359" i="128"/>
  <c r="P359" i="128"/>
  <c r="N359" i="128"/>
  <c r="O358" i="128"/>
  <c r="N358" i="128"/>
  <c r="P358" i="128"/>
  <c r="O357" i="128"/>
  <c r="N357" i="128"/>
  <c r="P357" i="128"/>
  <c r="O356" i="128"/>
  <c r="N356" i="128"/>
  <c r="P356" i="128"/>
  <c r="P355" i="128"/>
  <c r="O355" i="128"/>
  <c r="N355" i="128"/>
  <c r="P354" i="128"/>
  <c r="O354" i="128"/>
  <c r="N354" i="128"/>
  <c r="O353" i="128"/>
  <c r="N353" i="128"/>
  <c r="P353" i="128"/>
  <c r="O352" i="128"/>
  <c r="N352" i="128"/>
  <c r="P352" i="128"/>
  <c r="P351" i="128"/>
  <c r="O351" i="128"/>
  <c r="N351" i="128"/>
  <c r="O350" i="128"/>
  <c r="P350" i="128"/>
  <c r="N350" i="128"/>
  <c r="O349" i="128"/>
  <c r="N349" i="128"/>
  <c r="P349" i="128"/>
  <c r="P348" i="128"/>
  <c r="O348" i="128"/>
  <c r="N348" i="128"/>
  <c r="O347" i="128"/>
  <c r="P347" i="128"/>
  <c r="N347" i="128"/>
  <c r="O346" i="128"/>
  <c r="N346" i="128"/>
  <c r="P346" i="128"/>
  <c r="O345" i="128"/>
  <c r="N345" i="128"/>
  <c r="O344" i="128"/>
  <c r="N344" i="128"/>
  <c r="P344" i="128"/>
  <c r="O343" i="128"/>
  <c r="P343" i="128"/>
  <c r="N343" i="128"/>
  <c r="P342" i="128"/>
  <c r="O342" i="128"/>
  <c r="N342" i="128"/>
  <c r="O341" i="128"/>
  <c r="N341" i="128"/>
  <c r="P341" i="128"/>
  <c r="O340" i="128"/>
  <c r="N340" i="128"/>
  <c r="P340" i="128"/>
  <c r="P339" i="128"/>
  <c r="O339" i="128"/>
  <c r="N339" i="128"/>
  <c r="O338" i="128"/>
  <c r="P338" i="128"/>
  <c r="N338" i="128"/>
  <c r="O337" i="128"/>
  <c r="N337" i="128"/>
  <c r="O336" i="128"/>
  <c r="N336" i="128"/>
  <c r="P336" i="128"/>
  <c r="O335" i="128"/>
  <c r="P335" i="128"/>
  <c r="N335" i="128"/>
  <c r="P334" i="128"/>
  <c r="O334" i="128"/>
  <c r="N334" i="128"/>
  <c r="O333" i="128"/>
  <c r="N333" i="128"/>
  <c r="P333" i="128"/>
  <c r="P332" i="128"/>
  <c r="O332" i="128"/>
  <c r="N332" i="128"/>
  <c r="P331" i="128"/>
  <c r="O331" i="128"/>
  <c r="N331" i="128"/>
  <c r="O330" i="128"/>
  <c r="N330" i="128"/>
  <c r="P330" i="128"/>
  <c r="O329" i="128"/>
  <c r="N329" i="128"/>
  <c r="P328" i="128"/>
  <c r="O328" i="128"/>
  <c r="N328" i="128"/>
  <c r="O327" i="128"/>
  <c r="P327" i="128"/>
  <c r="N327" i="128"/>
  <c r="P326" i="128"/>
  <c r="O326" i="128"/>
  <c r="N326" i="128"/>
  <c r="O325" i="128"/>
  <c r="N325" i="128"/>
  <c r="P325" i="128"/>
  <c r="O324" i="128"/>
  <c r="N324" i="128"/>
  <c r="P324" i="128"/>
  <c r="P323" i="128"/>
  <c r="O323" i="128"/>
  <c r="N323" i="128"/>
  <c r="O322" i="128"/>
  <c r="P322" i="128"/>
  <c r="N322" i="128"/>
  <c r="O321" i="128"/>
  <c r="N321" i="128"/>
  <c r="P321" i="128"/>
  <c r="P320" i="128"/>
  <c r="O320" i="128"/>
  <c r="N320" i="128"/>
  <c r="O319" i="128"/>
  <c r="P319" i="128"/>
  <c r="N319" i="128"/>
  <c r="O318" i="128"/>
  <c r="N318" i="128"/>
  <c r="P318" i="128"/>
  <c r="O317" i="128"/>
  <c r="N317" i="128"/>
  <c r="P317" i="128"/>
  <c r="P316" i="128"/>
  <c r="O316" i="128"/>
  <c r="N316" i="128"/>
  <c r="O315" i="128"/>
  <c r="P315" i="128"/>
  <c r="N315" i="128"/>
  <c r="O314" i="128"/>
  <c r="N314" i="128"/>
  <c r="O313" i="128"/>
  <c r="N313" i="128"/>
  <c r="P312" i="128"/>
  <c r="O312" i="128"/>
  <c r="N312" i="128"/>
  <c r="O311" i="128"/>
  <c r="P311" i="128"/>
  <c r="N311" i="128"/>
  <c r="O310" i="128"/>
  <c r="N310" i="128"/>
  <c r="P310" i="128"/>
  <c r="O309" i="128"/>
  <c r="N309" i="128"/>
  <c r="O308" i="128"/>
  <c r="N308" i="128"/>
  <c r="P308" i="128"/>
  <c r="P307" i="128"/>
  <c r="O307" i="128"/>
  <c r="N307" i="128"/>
  <c r="O306" i="128"/>
  <c r="P306" i="128"/>
  <c r="N306" i="128"/>
  <c r="O305" i="128"/>
  <c r="N305" i="128"/>
  <c r="P305" i="128"/>
  <c r="P304" i="128"/>
  <c r="O304" i="128"/>
  <c r="N304" i="128"/>
  <c r="O303" i="128"/>
  <c r="P303" i="128"/>
  <c r="N303" i="128"/>
  <c r="O302" i="128"/>
  <c r="N302" i="128"/>
  <c r="P302" i="128"/>
  <c r="O301" i="128"/>
  <c r="N301" i="128"/>
  <c r="P301" i="128"/>
  <c r="P300" i="128"/>
  <c r="O300" i="128"/>
  <c r="N300" i="128"/>
  <c r="O299" i="128"/>
  <c r="P299" i="128"/>
  <c r="N299" i="128"/>
  <c r="O298" i="128"/>
  <c r="N298" i="128"/>
  <c r="P298" i="128"/>
  <c r="O297" i="128"/>
  <c r="N297" i="128"/>
  <c r="O296" i="128"/>
  <c r="N296" i="128"/>
  <c r="P296" i="128"/>
  <c r="O295" i="128"/>
  <c r="P295" i="128"/>
  <c r="N295" i="128"/>
  <c r="O294" i="128"/>
  <c r="N294" i="128"/>
  <c r="P294" i="128"/>
  <c r="O293" i="128"/>
  <c r="N293" i="128"/>
  <c r="P293" i="128"/>
  <c r="O292" i="128"/>
  <c r="N292" i="128"/>
  <c r="P292" i="128"/>
  <c r="P291" i="128"/>
  <c r="O291" i="128"/>
  <c r="N291" i="128"/>
  <c r="P290" i="128"/>
  <c r="O290" i="128"/>
  <c r="N290" i="128"/>
  <c r="O289" i="128"/>
  <c r="N289" i="128"/>
  <c r="P289" i="128"/>
  <c r="O288" i="128"/>
  <c r="N288" i="128"/>
  <c r="P288" i="128"/>
  <c r="P287" i="128"/>
  <c r="O287" i="128"/>
  <c r="N287" i="128"/>
  <c r="O286" i="128"/>
  <c r="P286" i="128"/>
  <c r="N286" i="128"/>
  <c r="O285" i="128"/>
  <c r="N285" i="128"/>
  <c r="P285" i="128"/>
  <c r="P284" i="128"/>
  <c r="O284" i="128"/>
  <c r="N284" i="128"/>
  <c r="O283" i="128"/>
  <c r="P283" i="128"/>
  <c r="N283" i="128"/>
  <c r="O282" i="128"/>
  <c r="N282" i="128"/>
  <c r="P282" i="128"/>
  <c r="O281" i="128"/>
  <c r="N281" i="128"/>
  <c r="O280" i="128"/>
  <c r="N280" i="128"/>
  <c r="P280" i="128"/>
  <c r="O279" i="128"/>
  <c r="P279" i="128"/>
  <c r="N279" i="128"/>
  <c r="P278" i="128"/>
  <c r="O278" i="128"/>
  <c r="N278" i="128"/>
  <c r="O277" i="128"/>
  <c r="N277" i="128"/>
  <c r="P277" i="128"/>
  <c r="O276" i="128"/>
  <c r="N276" i="128"/>
  <c r="P276" i="128"/>
  <c r="P275" i="128"/>
  <c r="O275" i="128"/>
  <c r="N275" i="128"/>
  <c r="O274" i="128"/>
  <c r="P274" i="128"/>
  <c r="N274" i="128"/>
  <c r="O273" i="128"/>
  <c r="N273" i="128"/>
  <c r="O272" i="128"/>
  <c r="N272" i="128"/>
  <c r="P272" i="128"/>
  <c r="O271" i="128"/>
  <c r="P271" i="128"/>
  <c r="N271" i="128"/>
  <c r="P270" i="128"/>
  <c r="O270" i="128"/>
  <c r="N270" i="128"/>
  <c r="O269" i="128"/>
  <c r="N269" i="128"/>
  <c r="P269" i="128"/>
  <c r="P268" i="128"/>
  <c r="O268" i="128"/>
  <c r="N268" i="128"/>
  <c r="P267" i="128"/>
  <c r="O267" i="128"/>
  <c r="N267" i="128"/>
  <c r="O266" i="128"/>
  <c r="N266" i="128"/>
  <c r="P266" i="128"/>
  <c r="O265" i="128"/>
  <c r="N265" i="128"/>
  <c r="P264" i="128"/>
  <c r="O264" i="128"/>
  <c r="N264" i="128"/>
  <c r="O263" i="128"/>
  <c r="P263" i="128"/>
  <c r="N263" i="128"/>
  <c r="P262" i="128"/>
  <c r="O262" i="128"/>
  <c r="N262" i="128"/>
  <c r="O261" i="128"/>
  <c r="N261" i="128"/>
  <c r="P261" i="128"/>
  <c r="O260" i="128"/>
  <c r="N260" i="128"/>
  <c r="P260" i="128"/>
  <c r="P259" i="128"/>
  <c r="O259" i="128"/>
  <c r="N259" i="128"/>
  <c r="O258" i="128"/>
  <c r="P258" i="128"/>
  <c r="N258" i="128"/>
  <c r="O257" i="128"/>
  <c r="N257" i="128"/>
  <c r="P257" i="128"/>
  <c r="P256" i="128"/>
  <c r="O256" i="128"/>
  <c r="N256" i="128"/>
  <c r="O255" i="128"/>
  <c r="P255" i="128"/>
  <c r="N255" i="128"/>
  <c r="O254" i="128"/>
  <c r="N254" i="128"/>
  <c r="P254" i="128"/>
  <c r="O253" i="128"/>
  <c r="N253" i="128"/>
  <c r="P253" i="128"/>
  <c r="P252" i="128"/>
  <c r="O252" i="128"/>
  <c r="N252" i="128"/>
  <c r="O251" i="128"/>
  <c r="P251" i="128"/>
  <c r="N251" i="128"/>
  <c r="O250" i="128"/>
  <c r="N250" i="128"/>
  <c r="O249" i="128"/>
  <c r="N249" i="128"/>
  <c r="P248" i="128"/>
  <c r="O248" i="128"/>
  <c r="N248" i="128"/>
  <c r="O247" i="128"/>
  <c r="P247" i="128"/>
  <c r="N247" i="128"/>
  <c r="O246" i="128"/>
  <c r="N246" i="128"/>
  <c r="P246" i="128"/>
  <c r="O245" i="128"/>
  <c r="N245" i="128"/>
  <c r="O244" i="128"/>
  <c r="N244" i="128"/>
  <c r="P244" i="128"/>
  <c r="P243" i="128"/>
  <c r="O243" i="128"/>
  <c r="N243" i="128"/>
  <c r="O242" i="128"/>
  <c r="P242" i="128"/>
  <c r="N242" i="128"/>
  <c r="O241" i="128"/>
  <c r="N241" i="128"/>
  <c r="P241" i="128"/>
  <c r="P240" i="128"/>
  <c r="O240" i="128"/>
  <c r="N240" i="128"/>
  <c r="O239" i="128"/>
  <c r="P239" i="128"/>
  <c r="N239" i="128"/>
  <c r="O238" i="128"/>
  <c r="N238" i="128"/>
  <c r="P238" i="128"/>
  <c r="O237" i="128"/>
  <c r="N237" i="128"/>
  <c r="P237" i="128"/>
  <c r="P236" i="128"/>
  <c r="O236" i="128"/>
  <c r="N236" i="128"/>
  <c r="O235" i="128"/>
  <c r="P235" i="128"/>
  <c r="N235" i="128"/>
  <c r="O234" i="128"/>
  <c r="N234" i="128"/>
  <c r="P234" i="128"/>
  <c r="O233" i="128"/>
  <c r="N233" i="128"/>
  <c r="O232" i="128"/>
  <c r="N232" i="128"/>
  <c r="P232" i="128"/>
  <c r="O231" i="128"/>
  <c r="P231" i="128"/>
  <c r="N231" i="128"/>
  <c r="O230" i="128"/>
  <c r="N230" i="128"/>
  <c r="P230" i="128"/>
  <c r="O229" i="128"/>
  <c r="N229" i="128"/>
  <c r="P229" i="128"/>
  <c r="O228" i="128"/>
  <c r="N228" i="128"/>
  <c r="P228" i="128"/>
  <c r="P227" i="128"/>
  <c r="O227" i="128"/>
  <c r="N227" i="128"/>
  <c r="P226" i="128"/>
  <c r="O226" i="128"/>
  <c r="N226" i="128"/>
  <c r="O225" i="128"/>
  <c r="N225" i="128"/>
  <c r="P225" i="128"/>
  <c r="O224" i="128"/>
  <c r="N224" i="128"/>
  <c r="P224" i="128"/>
  <c r="P223" i="128"/>
  <c r="O223" i="128"/>
  <c r="N223" i="128"/>
  <c r="O222" i="128"/>
  <c r="P222" i="128"/>
  <c r="N222" i="128"/>
  <c r="O221" i="128"/>
  <c r="N221" i="128"/>
  <c r="P221" i="128"/>
  <c r="P220" i="128"/>
  <c r="O220" i="128"/>
  <c r="N220" i="128"/>
  <c r="O219" i="128"/>
  <c r="P219" i="128"/>
  <c r="N219" i="128"/>
  <c r="O218" i="128"/>
  <c r="N218" i="128"/>
  <c r="P218" i="128"/>
  <c r="O217" i="128"/>
  <c r="N217" i="128"/>
  <c r="O216" i="128"/>
  <c r="N216" i="128"/>
  <c r="P216" i="128"/>
  <c r="O215" i="128"/>
  <c r="P215" i="128"/>
  <c r="N215" i="128"/>
  <c r="P214" i="128"/>
  <c r="O214" i="128"/>
  <c r="N214" i="128"/>
  <c r="O213" i="128"/>
  <c r="N213" i="128"/>
  <c r="P213" i="128"/>
  <c r="O212" i="128"/>
  <c r="N212" i="128"/>
  <c r="P212" i="128"/>
  <c r="P211" i="128"/>
  <c r="O211" i="128"/>
  <c r="N211" i="128"/>
  <c r="O210" i="128"/>
  <c r="P210" i="128"/>
  <c r="N210" i="128"/>
  <c r="O209" i="128"/>
  <c r="N209" i="128"/>
  <c r="O208" i="128"/>
  <c r="N208" i="128"/>
  <c r="P208" i="128"/>
  <c r="O207" i="128"/>
  <c r="P207" i="128"/>
  <c r="N207" i="128"/>
  <c r="P206" i="128"/>
  <c r="O206" i="128"/>
  <c r="N206" i="128"/>
  <c r="O205" i="128"/>
  <c r="N205" i="128"/>
  <c r="P205" i="128"/>
  <c r="P204" i="128"/>
  <c r="O204" i="128"/>
  <c r="N204" i="128"/>
  <c r="P203" i="128"/>
  <c r="O203" i="128"/>
  <c r="N203" i="128"/>
  <c r="O202" i="128"/>
  <c r="N202" i="128"/>
  <c r="P202" i="128"/>
  <c r="O201" i="128"/>
  <c r="N201" i="128"/>
  <c r="P200" i="128"/>
  <c r="O200" i="128"/>
  <c r="N200" i="128"/>
  <c r="O199" i="128"/>
  <c r="P199" i="128"/>
  <c r="N199" i="128"/>
  <c r="P198" i="128"/>
  <c r="O198" i="128"/>
  <c r="N198" i="128"/>
  <c r="O197" i="128"/>
  <c r="N197" i="128"/>
  <c r="P197" i="128"/>
  <c r="O196" i="128"/>
  <c r="N196" i="128"/>
  <c r="P196" i="128"/>
  <c r="P195" i="128"/>
  <c r="O195" i="128"/>
  <c r="N195" i="128"/>
  <c r="O194" i="128"/>
  <c r="P194" i="128"/>
  <c r="N194" i="128"/>
  <c r="O193" i="128"/>
  <c r="N193" i="128"/>
  <c r="P193" i="128"/>
  <c r="P192" i="128"/>
  <c r="O192" i="128"/>
  <c r="N192" i="128"/>
  <c r="O191" i="128"/>
  <c r="P191" i="128"/>
  <c r="N191" i="128"/>
  <c r="O190" i="128"/>
  <c r="N190" i="128"/>
  <c r="P190" i="128"/>
  <c r="O189" i="128"/>
  <c r="N189" i="128"/>
  <c r="P189" i="128"/>
  <c r="P188" i="128"/>
  <c r="O188" i="128"/>
  <c r="N188" i="128"/>
  <c r="O187" i="128"/>
  <c r="P187" i="128"/>
  <c r="N187" i="128"/>
  <c r="O186" i="128"/>
  <c r="N186" i="128"/>
  <c r="O185" i="128"/>
  <c r="N185" i="128"/>
  <c r="P184" i="128"/>
  <c r="O184" i="128"/>
  <c r="N184" i="128"/>
  <c r="O183" i="128"/>
  <c r="P183" i="128"/>
  <c r="N183" i="128"/>
  <c r="O182" i="128"/>
  <c r="N182" i="128"/>
  <c r="P182" i="128"/>
  <c r="O181" i="128"/>
  <c r="N181" i="128"/>
  <c r="O180" i="128"/>
  <c r="N180" i="128"/>
  <c r="P180" i="128"/>
  <c r="P179" i="128"/>
  <c r="O179" i="128"/>
  <c r="N179" i="128"/>
  <c r="O178" i="128"/>
  <c r="P178" i="128"/>
  <c r="N178" i="128"/>
  <c r="O177" i="128"/>
  <c r="N177" i="128"/>
  <c r="P177" i="128"/>
  <c r="P176" i="128"/>
  <c r="O176" i="128"/>
  <c r="N176" i="128"/>
  <c r="O175" i="128"/>
  <c r="P175" i="128"/>
  <c r="N175" i="128"/>
  <c r="O174" i="128"/>
  <c r="N174" i="128"/>
  <c r="P174" i="128"/>
  <c r="O173" i="128"/>
  <c r="N173" i="128"/>
  <c r="P173" i="128"/>
  <c r="P172" i="128"/>
  <c r="O172" i="128"/>
  <c r="N172" i="128"/>
  <c r="O171" i="128"/>
  <c r="P171" i="128"/>
  <c r="N171" i="128"/>
  <c r="O170" i="128"/>
  <c r="N170" i="128"/>
  <c r="P170" i="128"/>
  <c r="O169" i="128"/>
  <c r="N169" i="128"/>
  <c r="O168" i="128"/>
  <c r="N168" i="128"/>
  <c r="P168" i="128"/>
  <c r="O167" i="128"/>
  <c r="P167" i="128"/>
  <c r="N167" i="128"/>
  <c r="O166" i="128"/>
  <c r="N166" i="128"/>
  <c r="P166" i="128"/>
  <c r="O165" i="128"/>
  <c r="N165" i="128"/>
  <c r="P165" i="128"/>
  <c r="O164" i="128"/>
  <c r="N164" i="128"/>
  <c r="P164" i="128"/>
  <c r="P163" i="128"/>
  <c r="O163" i="128"/>
  <c r="N163" i="128"/>
  <c r="P162" i="128"/>
  <c r="O162" i="128"/>
  <c r="N162" i="128"/>
  <c r="O161" i="128"/>
  <c r="N161" i="128"/>
  <c r="P161" i="128"/>
  <c r="O160" i="128"/>
  <c r="N160" i="128"/>
  <c r="P160" i="128"/>
  <c r="P159" i="128"/>
  <c r="O159" i="128"/>
  <c r="N159" i="128"/>
  <c r="O158" i="128"/>
  <c r="P158" i="128"/>
  <c r="N158" i="128"/>
  <c r="O157" i="128"/>
  <c r="N157" i="128"/>
  <c r="P157" i="128"/>
  <c r="P156" i="128"/>
  <c r="O156" i="128"/>
  <c r="N156" i="128"/>
  <c r="O155" i="128"/>
  <c r="P155" i="128"/>
  <c r="N155" i="128"/>
  <c r="O154" i="128"/>
  <c r="N154" i="128"/>
  <c r="P154" i="128"/>
  <c r="O153" i="128"/>
  <c r="N153" i="128"/>
  <c r="O152" i="128"/>
  <c r="N152" i="128"/>
  <c r="P152" i="128"/>
  <c r="O151" i="128"/>
  <c r="P151" i="128"/>
  <c r="N151" i="128"/>
  <c r="P150" i="128"/>
  <c r="O150" i="128"/>
  <c r="N150" i="128"/>
  <c r="O149" i="128"/>
  <c r="N149" i="128"/>
  <c r="P149" i="128"/>
  <c r="O148" i="128"/>
  <c r="N148" i="128"/>
  <c r="P148" i="128"/>
  <c r="P147" i="128"/>
  <c r="O147" i="128"/>
  <c r="N147" i="128"/>
  <c r="O146" i="128"/>
  <c r="P146" i="128"/>
  <c r="N146" i="128"/>
  <c r="O145" i="128"/>
  <c r="N145" i="128"/>
  <c r="P145" i="128"/>
  <c r="P144" i="128"/>
  <c r="O144" i="128"/>
  <c r="N144" i="128"/>
  <c r="O143" i="128"/>
  <c r="P143" i="128"/>
  <c r="N143" i="128"/>
  <c r="O142" i="128"/>
  <c r="N142" i="128"/>
  <c r="P142" i="128"/>
  <c r="O141" i="128"/>
  <c r="N141" i="128"/>
  <c r="P141" i="128"/>
  <c r="P140" i="128"/>
  <c r="O140" i="128"/>
  <c r="N140" i="128"/>
  <c r="O139" i="128"/>
  <c r="P139" i="128"/>
  <c r="N139" i="128"/>
  <c r="O138" i="128"/>
  <c r="N138" i="128"/>
  <c r="P138" i="128"/>
  <c r="O137" i="128"/>
  <c r="N137" i="128"/>
  <c r="O136" i="128"/>
  <c r="N136" i="128"/>
  <c r="P136" i="128"/>
  <c r="O135" i="128"/>
  <c r="P135" i="128"/>
  <c r="N135" i="128"/>
  <c r="P134" i="128"/>
  <c r="O134" i="128"/>
  <c r="N134" i="128"/>
  <c r="O133" i="128"/>
  <c r="N133" i="128"/>
  <c r="P133" i="128"/>
  <c r="O132" i="128"/>
  <c r="N132" i="128"/>
  <c r="P132" i="128"/>
  <c r="P131" i="128"/>
  <c r="O131" i="128"/>
  <c r="N131" i="128"/>
  <c r="O130" i="128"/>
  <c r="P130" i="128"/>
  <c r="N130" i="128"/>
  <c r="O129" i="128"/>
  <c r="N129" i="128"/>
  <c r="P129" i="128"/>
  <c r="P128" i="128"/>
  <c r="O128" i="128"/>
  <c r="N128" i="128"/>
  <c r="O127" i="128"/>
  <c r="P127" i="128"/>
  <c r="N127" i="128"/>
  <c r="O126" i="128"/>
  <c r="N126" i="128"/>
  <c r="P126" i="128"/>
  <c r="O125" i="128"/>
  <c r="N125" i="128"/>
  <c r="P125" i="128"/>
  <c r="P124" i="128"/>
  <c r="O124" i="128"/>
  <c r="N124" i="128"/>
  <c r="O123" i="128"/>
  <c r="P123" i="128"/>
  <c r="N123" i="128"/>
  <c r="O122" i="128"/>
  <c r="N122" i="128"/>
  <c r="P122" i="128"/>
  <c r="O121" i="128"/>
  <c r="N121" i="128"/>
  <c r="O120" i="128"/>
  <c r="N120" i="128"/>
  <c r="P120" i="128"/>
  <c r="O119" i="128"/>
  <c r="P119" i="128"/>
  <c r="N119" i="128"/>
  <c r="P118" i="128"/>
  <c r="O118" i="128"/>
  <c r="N118" i="128"/>
  <c r="O117" i="128"/>
  <c r="N117" i="128"/>
  <c r="P117" i="128"/>
  <c r="O116" i="128"/>
  <c r="N116" i="128"/>
  <c r="P116" i="128"/>
  <c r="P115" i="128"/>
  <c r="O115" i="128"/>
  <c r="N115" i="128"/>
  <c r="O114" i="128"/>
  <c r="P114" i="128"/>
  <c r="N114" i="128"/>
  <c r="O113" i="128"/>
  <c r="N113" i="128"/>
  <c r="P113" i="128"/>
  <c r="P112" i="128"/>
  <c r="O112" i="128"/>
  <c r="N112" i="128"/>
  <c r="O111" i="128"/>
  <c r="P111" i="128"/>
  <c r="N111" i="128"/>
  <c r="O110" i="128"/>
  <c r="N110" i="128"/>
  <c r="P110" i="128"/>
  <c r="O109" i="128"/>
  <c r="N109" i="128"/>
  <c r="P109" i="128"/>
  <c r="P108" i="128"/>
  <c r="O108" i="128"/>
  <c r="N108" i="128"/>
  <c r="O107" i="128"/>
  <c r="P107" i="128"/>
  <c r="N107" i="128"/>
  <c r="O106" i="128"/>
  <c r="N106" i="128"/>
  <c r="P106" i="128"/>
  <c r="O105" i="128"/>
  <c r="N105" i="128"/>
  <c r="O104" i="128"/>
  <c r="N104" i="128"/>
  <c r="P104" i="128"/>
  <c r="O103" i="128"/>
  <c r="P103" i="128"/>
  <c r="N103" i="128"/>
  <c r="P102" i="128"/>
  <c r="O102" i="128"/>
  <c r="N102" i="128"/>
  <c r="O101" i="128"/>
  <c r="N101" i="128"/>
  <c r="P101" i="128"/>
  <c r="O100" i="128"/>
  <c r="N100" i="128"/>
  <c r="P100" i="128"/>
  <c r="P99" i="128"/>
  <c r="O99" i="128"/>
  <c r="N99" i="128"/>
  <c r="O98" i="128"/>
  <c r="P98" i="128"/>
  <c r="N98" i="128"/>
  <c r="O97" i="128"/>
  <c r="N97" i="128"/>
  <c r="P97" i="128"/>
  <c r="P96" i="128"/>
  <c r="O96" i="128"/>
  <c r="N96" i="128"/>
  <c r="O95" i="128"/>
  <c r="P95" i="128"/>
  <c r="N95" i="128"/>
  <c r="O94" i="128"/>
  <c r="N94" i="128"/>
  <c r="P94" i="128"/>
  <c r="O93" i="128"/>
  <c r="N93" i="128"/>
  <c r="P93" i="128"/>
  <c r="P92" i="128"/>
  <c r="O92" i="128"/>
  <c r="N92" i="128"/>
  <c r="O91" i="128"/>
  <c r="P91" i="128"/>
  <c r="N91" i="128"/>
  <c r="O90" i="128"/>
  <c r="N90" i="128"/>
  <c r="P90" i="128"/>
  <c r="O89" i="128"/>
  <c r="N89" i="128"/>
  <c r="O88" i="128"/>
  <c r="N88" i="128"/>
  <c r="P88" i="128"/>
  <c r="O87" i="128"/>
  <c r="P87" i="128"/>
  <c r="N87" i="128"/>
  <c r="P86" i="128"/>
  <c r="O86" i="128"/>
  <c r="N86" i="128"/>
  <c r="O85" i="128"/>
  <c r="N85" i="128"/>
  <c r="P85" i="128"/>
  <c r="O84" i="128"/>
  <c r="N84" i="128"/>
  <c r="P84" i="128"/>
  <c r="P83" i="128"/>
  <c r="O83" i="128"/>
  <c r="N83" i="128"/>
  <c r="O82" i="128"/>
  <c r="P82" i="128"/>
  <c r="N82" i="128"/>
  <c r="O81" i="128"/>
  <c r="N81" i="128"/>
  <c r="P81" i="128"/>
  <c r="P80" i="128"/>
  <c r="O80" i="128"/>
  <c r="N80" i="128"/>
  <c r="O79" i="128"/>
  <c r="P79" i="128"/>
  <c r="N79" i="128"/>
  <c r="O78" i="128"/>
  <c r="N78" i="128"/>
  <c r="P78" i="128"/>
  <c r="O77" i="128"/>
  <c r="N77" i="128"/>
  <c r="P77" i="128"/>
  <c r="P76" i="128"/>
  <c r="O76" i="128"/>
  <c r="N76" i="128"/>
  <c r="O75" i="128"/>
  <c r="P75" i="128"/>
  <c r="N75" i="128"/>
  <c r="O74" i="128"/>
  <c r="N74" i="128"/>
  <c r="P74" i="128"/>
  <c r="O73" i="128"/>
  <c r="N73" i="128"/>
  <c r="O72" i="128"/>
  <c r="N72" i="128"/>
  <c r="P72" i="128"/>
  <c r="O71" i="128"/>
  <c r="P71" i="128"/>
  <c r="N71" i="128"/>
  <c r="P70" i="128"/>
  <c r="O70" i="128"/>
  <c r="N70" i="128"/>
  <c r="O69" i="128"/>
  <c r="N69" i="128"/>
  <c r="P69" i="128"/>
  <c r="O68" i="128"/>
  <c r="N68" i="128"/>
  <c r="P68" i="128"/>
  <c r="P67" i="128"/>
  <c r="O67" i="128"/>
  <c r="N67" i="128"/>
  <c r="O66" i="128"/>
  <c r="P66" i="128"/>
  <c r="N66" i="128"/>
  <c r="O65" i="128"/>
  <c r="N65" i="128"/>
  <c r="P65" i="128"/>
  <c r="P64" i="128"/>
  <c r="O64" i="128"/>
  <c r="N64" i="128"/>
  <c r="O63" i="128"/>
  <c r="P63" i="128"/>
  <c r="N63" i="128"/>
  <c r="O62" i="128"/>
  <c r="N62" i="128"/>
  <c r="P62" i="128"/>
  <c r="O61" i="128"/>
  <c r="N61" i="128"/>
  <c r="P61" i="128"/>
  <c r="P60" i="128"/>
  <c r="O60" i="128"/>
  <c r="N60" i="128"/>
  <c r="O59" i="128"/>
  <c r="P59" i="128"/>
  <c r="N59" i="128"/>
  <c r="O58" i="128"/>
  <c r="N58" i="128"/>
  <c r="P58" i="128"/>
  <c r="O57" i="128"/>
  <c r="N57" i="128"/>
  <c r="O56" i="128"/>
  <c r="N56" i="128"/>
  <c r="P56" i="128"/>
  <c r="O55" i="128"/>
  <c r="P55" i="128"/>
  <c r="N55" i="128"/>
  <c r="P54" i="128"/>
  <c r="O54" i="128"/>
  <c r="N54" i="128"/>
  <c r="O53" i="128"/>
  <c r="N53" i="128"/>
  <c r="P53" i="128"/>
  <c r="O52" i="128"/>
  <c r="N52" i="128"/>
  <c r="P52" i="128"/>
  <c r="P51" i="128"/>
  <c r="O51" i="128"/>
  <c r="N51" i="128"/>
  <c r="O50" i="128"/>
  <c r="P50" i="128"/>
  <c r="N50" i="128"/>
  <c r="O49" i="128"/>
  <c r="N49" i="128"/>
  <c r="P49" i="128"/>
  <c r="P48" i="128"/>
  <c r="O48" i="128"/>
  <c r="N48" i="128"/>
  <c r="O47" i="128"/>
  <c r="P47" i="128"/>
  <c r="N47" i="128"/>
  <c r="O46" i="128"/>
  <c r="N46" i="128"/>
  <c r="P46" i="128"/>
  <c r="O45" i="128"/>
  <c r="N45" i="128"/>
  <c r="P45" i="128"/>
  <c r="P44" i="128"/>
  <c r="O44" i="128"/>
  <c r="N44" i="128"/>
  <c r="O43" i="128"/>
  <c r="P43" i="128"/>
  <c r="N43" i="128"/>
  <c r="O42" i="128"/>
  <c r="N42" i="128"/>
  <c r="P42" i="128"/>
  <c r="O41" i="128"/>
  <c r="N41" i="128"/>
  <c r="O40" i="128"/>
  <c r="N40" i="128"/>
  <c r="P40" i="128"/>
  <c r="O39" i="128"/>
  <c r="P39" i="128"/>
  <c r="N39" i="128"/>
  <c r="P38" i="128"/>
  <c r="O38" i="128"/>
  <c r="N38" i="128"/>
  <c r="O37" i="128"/>
  <c r="N37" i="128"/>
  <c r="P37" i="128"/>
  <c r="O36" i="128"/>
  <c r="N36" i="128"/>
  <c r="P36" i="128"/>
  <c r="P35" i="128"/>
  <c r="O35" i="128"/>
  <c r="N35" i="128"/>
  <c r="O34" i="128"/>
  <c r="P34" i="128"/>
  <c r="N34" i="128"/>
  <c r="O33" i="128"/>
  <c r="N33" i="128"/>
  <c r="P33" i="128"/>
  <c r="P32" i="128"/>
  <c r="O32" i="128"/>
  <c r="N32" i="128"/>
  <c r="O31" i="128"/>
  <c r="P31" i="128"/>
  <c r="N31" i="128"/>
  <c r="O30" i="128"/>
  <c r="N30" i="128"/>
  <c r="P30" i="128"/>
  <c r="O29" i="128"/>
  <c r="N29" i="128"/>
  <c r="P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N24" i="128"/>
  <c r="P24" i="128"/>
  <c r="O23" i="128"/>
  <c r="P23" i="128"/>
  <c r="N23" i="128"/>
  <c r="P22" i="128"/>
  <c r="O22" i="128"/>
  <c r="N22" i="128"/>
  <c r="O21" i="128"/>
  <c r="N21" i="128"/>
  <c r="P21" i="128"/>
  <c r="O20" i="128"/>
  <c r="N20" i="128"/>
  <c r="P20" i="128"/>
  <c r="P19" i="128"/>
  <c r="O19" i="128"/>
  <c r="N19" i="128"/>
  <c r="O18" i="128"/>
  <c r="P18" i="128"/>
  <c r="N18" i="128"/>
  <c r="O17" i="128"/>
  <c r="N17" i="128"/>
  <c r="P17" i="128"/>
  <c r="P16" i="128"/>
  <c r="O16" i="128"/>
  <c r="N16" i="128"/>
  <c r="O15" i="128"/>
  <c r="P15" i="128"/>
  <c r="N15" i="128"/>
  <c r="O14" i="128"/>
  <c r="N14" i="128"/>
  <c r="P14" i="128"/>
  <c r="O13" i="128"/>
  <c r="N13" i="128"/>
  <c r="P13" i="128"/>
  <c r="P12" i="128"/>
  <c r="O12" i="128"/>
  <c r="N12" i="128"/>
  <c r="O11" i="128"/>
  <c r="P11" i="128"/>
  <c r="N11" i="128"/>
  <c r="O10" i="128"/>
  <c r="N10" i="128"/>
  <c r="P10" i="128"/>
  <c r="O9" i="128"/>
  <c r="N9" i="128"/>
  <c r="O8" i="128"/>
  <c r="N8" i="128"/>
  <c r="P8" i="128"/>
  <c r="O7" i="128"/>
  <c r="P7" i="128"/>
  <c r="N7" i="128"/>
  <c r="P6" i="128"/>
  <c r="O6" i="128"/>
  <c r="N6" i="128"/>
  <c r="O5" i="128"/>
  <c r="N5" i="128"/>
  <c r="P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/>
  <c r="M514" i="126" a="1"/>
  <c r="L514" i="126"/>
  <c r="L514" i="126" a="1"/>
  <c r="K514" i="126"/>
  <c r="K514" i="126" a="1"/>
  <c r="J514" i="126"/>
  <c r="J514" i="126" a="1"/>
  <c r="I514" i="126"/>
  <c r="I514" i="126" a="1"/>
  <c r="H514" i="126"/>
  <c r="H514" i="126" a="1"/>
  <c r="G514" i="126"/>
  <c r="G514" i="126" a="1"/>
  <c r="F514" i="126"/>
  <c r="F514" i="126" a="1"/>
  <c r="M511" i="126" a="1"/>
  <c r="M511" i="126"/>
  <c r="L511" i="126"/>
  <c r="L511" i="126" a="1"/>
  <c r="K511" i="126" a="1"/>
  <c r="K511" i="126"/>
  <c r="J511" i="126"/>
  <c r="J511" i="126" a="1"/>
  <c r="I511" i="126" a="1"/>
  <c r="I511" i="126"/>
  <c r="H511" i="126" a="1"/>
  <c r="H511" i="126"/>
  <c r="G511" i="126" a="1"/>
  <c r="G511" i="126"/>
  <c r="F511" i="126"/>
  <c r="F511" i="126" a="1"/>
  <c r="C511" i="126"/>
  <c r="M510" i="126" a="1"/>
  <c r="M510" i="126"/>
  <c r="L510" i="126" a="1"/>
  <c r="L510" i="126"/>
  <c r="K510" i="126" a="1"/>
  <c r="K510" i="126"/>
  <c r="J510" i="126"/>
  <c r="J510" i="126" a="1"/>
  <c r="I510" i="126" a="1"/>
  <c r="I510" i="126"/>
  <c r="H510" i="126" a="1"/>
  <c r="H510" i="126"/>
  <c r="G510" i="126" a="1"/>
  <c r="G510" i="126"/>
  <c r="F510" i="126"/>
  <c r="F510" i="126" a="1"/>
  <c r="C510" i="126"/>
  <c r="C529" i="126"/>
  <c r="M509" i="126" a="1"/>
  <c r="M509" i="126"/>
  <c r="L509" i="126" a="1"/>
  <c r="L509" i="126"/>
  <c r="K509" i="126" a="1"/>
  <c r="K509" i="126"/>
  <c r="J509" i="126"/>
  <c r="J509" i="126" a="1"/>
  <c r="I509" i="126" a="1"/>
  <c r="I509" i="126"/>
  <c r="H509" i="126" a="1"/>
  <c r="H509" i="126"/>
  <c r="G509" i="126" a="1"/>
  <c r="G509" i="126"/>
  <c r="F509" i="126"/>
  <c r="F509" i="126" a="1"/>
  <c r="C509" i="126"/>
  <c r="M508" i="126" a="1"/>
  <c r="M508" i="126"/>
  <c r="L508" i="126" a="1"/>
  <c r="L508" i="126"/>
  <c r="K508" i="126" a="1"/>
  <c r="K508" i="126"/>
  <c r="J508" i="126"/>
  <c r="J508" i="126" a="1"/>
  <c r="I508" i="126" a="1"/>
  <c r="I508" i="126"/>
  <c r="H508" i="126" a="1"/>
  <c r="H508" i="126"/>
  <c r="G508" i="126" a="1"/>
  <c r="G508" i="126"/>
  <c r="F508" i="126"/>
  <c r="F508" i="126" a="1"/>
  <c r="C508" i="126"/>
  <c r="C527" i="126"/>
  <c r="M507" i="126" a="1"/>
  <c r="M507" i="126"/>
  <c r="L507" i="126" a="1"/>
  <c r="L507" i="126"/>
  <c r="K507" i="126" a="1"/>
  <c r="K507" i="126"/>
  <c r="J507" i="126"/>
  <c r="J507" i="126" a="1"/>
  <c r="I507" i="126" a="1"/>
  <c r="I507" i="126"/>
  <c r="H507" i="126" a="1"/>
  <c r="H507" i="126"/>
  <c r="G507" i="126" a="1"/>
  <c r="G507" i="126"/>
  <c r="F507" i="126"/>
  <c r="F507" i="126" a="1"/>
  <c r="C507" i="126"/>
  <c r="M506" i="126" a="1"/>
  <c r="M506" i="126"/>
  <c r="L506" i="126" a="1"/>
  <c r="L506" i="126"/>
  <c r="K506" i="126" a="1"/>
  <c r="K506" i="126"/>
  <c r="J506" i="126"/>
  <c r="J506" i="126" a="1"/>
  <c r="I506" i="126" a="1"/>
  <c r="I506" i="126"/>
  <c r="H506" i="126" a="1"/>
  <c r="H506" i="126"/>
  <c r="G506" i="126" a="1"/>
  <c r="G506" i="126"/>
  <c r="F506" i="126"/>
  <c r="F506" i="126" a="1"/>
  <c r="C506" i="126"/>
  <c r="C525" i="126"/>
  <c r="M505" i="126" a="1"/>
  <c r="M505" i="126"/>
  <c r="L505" i="126" a="1"/>
  <c r="L505" i="126"/>
  <c r="K505" i="126" a="1"/>
  <c r="K505" i="126"/>
  <c r="J505" i="126"/>
  <c r="J505" i="126" a="1"/>
  <c r="I505" i="126" a="1"/>
  <c r="I505" i="126"/>
  <c r="H505" i="126" a="1"/>
  <c r="H505" i="126"/>
  <c r="G505" i="126" a="1"/>
  <c r="G505" i="126"/>
  <c r="F505" i="126"/>
  <c r="F505" i="126" a="1"/>
  <c r="C505" i="126"/>
  <c r="P504" i="126" a="1"/>
  <c r="P504" i="126"/>
  <c r="N8" i="125"/>
  <c r="M504" i="126" a="1"/>
  <c r="M504" i="126"/>
  <c r="L504" i="126" a="1"/>
  <c r="L504" i="126"/>
  <c r="K504" i="126" a="1"/>
  <c r="K504" i="126"/>
  <c r="J504" i="126"/>
  <c r="J504" i="126" a="1"/>
  <c r="I504" i="126" a="1"/>
  <c r="I504" i="126"/>
  <c r="H504" i="126" a="1"/>
  <c r="H504" i="126"/>
  <c r="G504" i="126" a="1"/>
  <c r="G504" i="126"/>
  <c r="F504" i="126"/>
  <c r="F504" i="126" a="1"/>
  <c r="C504" i="126"/>
  <c r="C523" i="126"/>
  <c r="P503" i="126" a="1"/>
  <c r="P503" i="126"/>
  <c r="N7" i="125"/>
  <c r="C503" i="126"/>
  <c r="C502" i="126"/>
  <c r="C501" i="126"/>
  <c r="C500" i="126"/>
  <c r="C499" i="126"/>
  <c r="W495" i="126"/>
  <c r="V495" i="126"/>
  <c r="E33" i="125"/>
  <c r="U495" i="126"/>
  <c r="T495" i="126"/>
  <c r="E31" i="125"/>
  <c r="G31" i="125"/>
  <c r="I31" i="125"/>
  <c r="S495" i="126"/>
  <c r="R495" i="126"/>
  <c r="M495" i="126"/>
  <c r="L495" i="126"/>
  <c r="K495" i="126"/>
  <c r="J495" i="126"/>
  <c r="I495" i="126"/>
  <c r="H495" i="126"/>
  <c r="G495" i="126"/>
  <c r="F495" i="126"/>
  <c r="O494" i="126"/>
  <c r="N494" i="126"/>
  <c r="P494" i="126"/>
  <c r="O493" i="126"/>
  <c r="N493" i="126"/>
  <c r="P493" i="126"/>
  <c r="O492" i="126"/>
  <c r="P492" i="126"/>
  <c r="N492" i="126"/>
  <c r="O491" i="126"/>
  <c r="N491" i="126"/>
  <c r="P491" i="126"/>
  <c r="O490" i="126"/>
  <c r="N490" i="126"/>
  <c r="P490" i="126"/>
  <c r="P489" i="126"/>
  <c r="O489" i="126"/>
  <c r="N489" i="126"/>
  <c r="O488" i="126"/>
  <c r="P488" i="126"/>
  <c r="N488" i="126"/>
  <c r="P487" i="126"/>
  <c r="O487" i="126"/>
  <c r="N487" i="126"/>
  <c r="O486" i="126"/>
  <c r="N486" i="126"/>
  <c r="P486" i="126"/>
  <c r="O485" i="126"/>
  <c r="N485" i="126"/>
  <c r="P485" i="126"/>
  <c r="O484" i="126"/>
  <c r="P484" i="126"/>
  <c r="N484" i="126"/>
  <c r="P483" i="126"/>
  <c r="O483" i="126"/>
  <c r="N483" i="126"/>
  <c r="O482" i="126"/>
  <c r="N482" i="126"/>
  <c r="P482" i="126"/>
  <c r="P481" i="126"/>
  <c r="O481" i="126"/>
  <c r="N481" i="126"/>
  <c r="O480" i="126"/>
  <c r="P480" i="126"/>
  <c r="N480" i="126"/>
  <c r="O479" i="126"/>
  <c r="N479" i="126"/>
  <c r="P479" i="126"/>
  <c r="O478" i="126"/>
  <c r="N478" i="126"/>
  <c r="P478" i="126"/>
  <c r="O477" i="126"/>
  <c r="N477" i="126"/>
  <c r="P477" i="126"/>
  <c r="O476" i="126"/>
  <c r="P476" i="126"/>
  <c r="N476" i="126"/>
  <c r="P475" i="126"/>
  <c r="O475" i="126"/>
  <c r="N475" i="126"/>
  <c r="O474" i="126"/>
  <c r="N474" i="126"/>
  <c r="P474" i="126"/>
  <c r="P473" i="126"/>
  <c r="O473" i="126"/>
  <c r="N473" i="126"/>
  <c r="O472" i="126"/>
  <c r="P472" i="126"/>
  <c r="N472" i="126"/>
  <c r="O471" i="126"/>
  <c r="N471" i="126"/>
  <c r="P471" i="126"/>
  <c r="O470" i="126"/>
  <c r="N470" i="126"/>
  <c r="P470" i="126"/>
  <c r="O469" i="126"/>
  <c r="N469" i="126"/>
  <c r="P469" i="126"/>
  <c r="O468" i="126"/>
  <c r="P468" i="126"/>
  <c r="N468" i="126"/>
  <c r="O467" i="126"/>
  <c r="N467" i="126"/>
  <c r="P467" i="126"/>
  <c r="O466" i="126"/>
  <c r="N466" i="126"/>
  <c r="P466" i="126"/>
  <c r="P465" i="126"/>
  <c r="O465" i="126"/>
  <c r="N465" i="126"/>
  <c r="O464" i="126"/>
  <c r="P464" i="126"/>
  <c r="N464" i="126"/>
  <c r="P463" i="126"/>
  <c r="O463" i="126"/>
  <c r="N463" i="126"/>
  <c r="O462" i="126"/>
  <c r="N462" i="126"/>
  <c r="P462" i="126"/>
  <c r="O461" i="126"/>
  <c r="N461" i="126"/>
  <c r="P461" i="126"/>
  <c r="O460" i="126"/>
  <c r="P460" i="126"/>
  <c r="N460" i="126"/>
  <c r="O459" i="126"/>
  <c r="N459" i="126"/>
  <c r="P459" i="126"/>
  <c r="O458" i="126"/>
  <c r="N458" i="126"/>
  <c r="P458" i="126"/>
  <c r="P457" i="126"/>
  <c r="O457" i="126"/>
  <c r="N457" i="126"/>
  <c r="O456" i="126"/>
  <c r="P456" i="126"/>
  <c r="N456" i="126"/>
  <c r="P455" i="126"/>
  <c r="O455" i="126"/>
  <c r="N455" i="126"/>
  <c r="O454" i="126"/>
  <c r="N454" i="126"/>
  <c r="P454" i="126"/>
  <c r="O453" i="126"/>
  <c r="N453" i="126"/>
  <c r="P453" i="126"/>
  <c r="O452" i="126"/>
  <c r="P452" i="126"/>
  <c r="N452" i="126"/>
  <c r="P451" i="126"/>
  <c r="O451" i="126"/>
  <c r="N451" i="126"/>
  <c r="O450" i="126"/>
  <c r="N450" i="126"/>
  <c r="P450" i="126"/>
  <c r="P449" i="126"/>
  <c r="O449" i="126"/>
  <c r="N449" i="126"/>
  <c r="O448" i="126"/>
  <c r="P448" i="126"/>
  <c r="N448" i="126"/>
  <c r="O447" i="126"/>
  <c r="N447" i="126"/>
  <c r="P447" i="126"/>
  <c r="O446" i="126"/>
  <c r="N446" i="126"/>
  <c r="P446" i="126"/>
  <c r="O445" i="126"/>
  <c r="N445" i="126"/>
  <c r="P445" i="126"/>
  <c r="O444" i="126"/>
  <c r="P444" i="126"/>
  <c r="N444" i="126"/>
  <c r="P443" i="126"/>
  <c r="O443" i="126"/>
  <c r="N443" i="126"/>
  <c r="O442" i="126"/>
  <c r="N442" i="126"/>
  <c r="P442" i="126"/>
  <c r="P441" i="126"/>
  <c r="O441" i="126"/>
  <c r="N441" i="126"/>
  <c r="O440" i="126"/>
  <c r="P440" i="126"/>
  <c r="N440" i="126"/>
  <c r="O439" i="126"/>
  <c r="N439" i="126"/>
  <c r="P439" i="126"/>
  <c r="O438" i="126"/>
  <c r="N438" i="126"/>
  <c r="P438" i="126"/>
  <c r="O437" i="126"/>
  <c r="N437" i="126"/>
  <c r="P437" i="126"/>
  <c r="O436" i="126"/>
  <c r="P436" i="126"/>
  <c r="N436" i="126"/>
  <c r="O435" i="126"/>
  <c r="N435" i="126"/>
  <c r="P435" i="126"/>
  <c r="O434" i="126"/>
  <c r="N434" i="126"/>
  <c r="P434" i="126"/>
  <c r="P433" i="126"/>
  <c r="O433" i="126"/>
  <c r="N433" i="126"/>
  <c r="O432" i="126"/>
  <c r="P432" i="126"/>
  <c r="N432" i="126"/>
  <c r="P431" i="126"/>
  <c r="O431" i="126"/>
  <c r="N431" i="126"/>
  <c r="O430" i="126"/>
  <c r="N430" i="126"/>
  <c r="P430" i="126"/>
  <c r="O429" i="126"/>
  <c r="N429" i="126"/>
  <c r="P429" i="126"/>
  <c r="O428" i="126"/>
  <c r="P428" i="126"/>
  <c r="N428" i="126"/>
  <c r="O427" i="126"/>
  <c r="N427" i="126"/>
  <c r="P427" i="126"/>
  <c r="O426" i="126"/>
  <c r="N426" i="126"/>
  <c r="P426" i="126"/>
  <c r="P425" i="126"/>
  <c r="O425" i="126"/>
  <c r="N425" i="126"/>
  <c r="O424" i="126"/>
  <c r="P424" i="126"/>
  <c r="N424" i="126"/>
  <c r="P423" i="126"/>
  <c r="O423" i="126"/>
  <c r="N423" i="126"/>
  <c r="O422" i="126"/>
  <c r="N422" i="126"/>
  <c r="P422" i="126"/>
  <c r="O421" i="126"/>
  <c r="N421" i="126"/>
  <c r="P421" i="126"/>
  <c r="O420" i="126"/>
  <c r="P420" i="126"/>
  <c r="N420" i="126"/>
  <c r="P419" i="126"/>
  <c r="O419" i="126"/>
  <c r="N419" i="126"/>
  <c r="O418" i="126"/>
  <c r="N418" i="126"/>
  <c r="P418" i="126"/>
  <c r="P417" i="126"/>
  <c r="O417" i="126"/>
  <c r="N417" i="126"/>
  <c r="O416" i="126"/>
  <c r="P416" i="126"/>
  <c r="N416" i="126"/>
  <c r="O415" i="126"/>
  <c r="N415" i="126"/>
  <c r="P415" i="126"/>
  <c r="O414" i="126"/>
  <c r="N414" i="126"/>
  <c r="P414" i="126"/>
  <c r="O413" i="126"/>
  <c r="N413" i="126"/>
  <c r="P413" i="126"/>
  <c r="O412" i="126"/>
  <c r="P412" i="126"/>
  <c r="N412" i="126"/>
  <c r="P411" i="126"/>
  <c r="O411" i="126"/>
  <c r="N411" i="126"/>
  <c r="O410" i="126"/>
  <c r="N410" i="126"/>
  <c r="P410" i="126"/>
  <c r="P409" i="126"/>
  <c r="O409" i="126"/>
  <c r="N409" i="126"/>
  <c r="O408" i="126"/>
  <c r="P408" i="126"/>
  <c r="N408" i="126"/>
  <c r="O407" i="126"/>
  <c r="N407" i="126"/>
  <c r="P407" i="126"/>
  <c r="O406" i="126"/>
  <c r="N406" i="126"/>
  <c r="P406" i="126"/>
  <c r="O405" i="126"/>
  <c r="N405" i="126"/>
  <c r="P405" i="126"/>
  <c r="O404" i="126"/>
  <c r="P404" i="126"/>
  <c r="N404" i="126"/>
  <c r="O403" i="126"/>
  <c r="N403" i="126"/>
  <c r="P403" i="126"/>
  <c r="O402" i="126"/>
  <c r="N402" i="126"/>
  <c r="P402" i="126"/>
  <c r="P401" i="126"/>
  <c r="O401" i="126"/>
  <c r="N401" i="126"/>
  <c r="O400" i="126"/>
  <c r="P400" i="126"/>
  <c r="N400" i="126"/>
  <c r="P399" i="126"/>
  <c r="O399" i="126"/>
  <c r="N399" i="126"/>
  <c r="O398" i="126"/>
  <c r="N398" i="126"/>
  <c r="P398" i="126"/>
  <c r="O397" i="126"/>
  <c r="N397" i="126"/>
  <c r="P397" i="126"/>
  <c r="O396" i="126"/>
  <c r="P396" i="126"/>
  <c r="N396" i="126"/>
  <c r="O395" i="126"/>
  <c r="N395" i="126"/>
  <c r="P395" i="126"/>
  <c r="O394" i="126"/>
  <c r="N394" i="126"/>
  <c r="P394" i="126"/>
  <c r="P393" i="126"/>
  <c r="O393" i="126"/>
  <c r="N393" i="126"/>
  <c r="O392" i="126"/>
  <c r="P392" i="126"/>
  <c r="N392" i="126"/>
  <c r="P391" i="126"/>
  <c r="O391" i="126"/>
  <c r="N391" i="126"/>
  <c r="O390" i="126"/>
  <c r="N390" i="126"/>
  <c r="P390" i="126"/>
  <c r="O389" i="126"/>
  <c r="N389" i="126"/>
  <c r="P389" i="126"/>
  <c r="O388" i="126"/>
  <c r="P388" i="126"/>
  <c r="N388" i="126"/>
  <c r="P387" i="126"/>
  <c r="O387" i="126"/>
  <c r="N387" i="126"/>
  <c r="O386" i="126"/>
  <c r="N386" i="126"/>
  <c r="P386" i="126"/>
  <c r="P385" i="126"/>
  <c r="O385" i="126"/>
  <c r="N385" i="126"/>
  <c r="O384" i="126"/>
  <c r="P384" i="126"/>
  <c r="N384" i="126"/>
  <c r="O383" i="126"/>
  <c r="N383" i="126"/>
  <c r="P383" i="126"/>
  <c r="O382" i="126"/>
  <c r="N382" i="126"/>
  <c r="P382" i="126"/>
  <c r="O381" i="126"/>
  <c r="N381" i="126"/>
  <c r="P381" i="126"/>
  <c r="O380" i="126"/>
  <c r="P380" i="126"/>
  <c r="N380" i="126"/>
  <c r="P379" i="126"/>
  <c r="O379" i="126"/>
  <c r="N379" i="126"/>
  <c r="O378" i="126"/>
  <c r="N378" i="126"/>
  <c r="P378" i="126"/>
  <c r="P377" i="126"/>
  <c r="O377" i="126"/>
  <c r="N377" i="126"/>
  <c r="O376" i="126"/>
  <c r="P376" i="126"/>
  <c r="N376" i="126"/>
  <c r="O375" i="126"/>
  <c r="N375" i="126"/>
  <c r="P375" i="126"/>
  <c r="O374" i="126"/>
  <c r="N374" i="126"/>
  <c r="P374" i="126"/>
  <c r="O373" i="126"/>
  <c r="N373" i="126"/>
  <c r="P373" i="126"/>
  <c r="O372" i="126"/>
  <c r="P372" i="126"/>
  <c r="N372" i="126"/>
  <c r="O371" i="126"/>
  <c r="N371" i="126"/>
  <c r="P371" i="126"/>
  <c r="O370" i="126"/>
  <c r="N370" i="126"/>
  <c r="P370" i="126"/>
  <c r="P369" i="126"/>
  <c r="O369" i="126"/>
  <c r="N369" i="126"/>
  <c r="O368" i="126"/>
  <c r="P368" i="126"/>
  <c r="N368" i="126"/>
  <c r="P367" i="126"/>
  <c r="O367" i="126"/>
  <c r="N367" i="126"/>
  <c r="O366" i="126"/>
  <c r="N366" i="126"/>
  <c r="P366" i="126"/>
  <c r="O365" i="126"/>
  <c r="N365" i="126"/>
  <c r="P365" i="126"/>
  <c r="O364" i="126"/>
  <c r="P364" i="126"/>
  <c r="N364" i="126"/>
  <c r="O363" i="126"/>
  <c r="N363" i="126"/>
  <c r="P363" i="126"/>
  <c r="O362" i="126"/>
  <c r="N362" i="126"/>
  <c r="P362" i="126"/>
  <c r="P361" i="126"/>
  <c r="O361" i="126"/>
  <c r="N361" i="126"/>
  <c r="O360" i="126"/>
  <c r="P360" i="126"/>
  <c r="N360" i="126"/>
  <c r="P359" i="126"/>
  <c r="O359" i="126"/>
  <c r="N359" i="126"/>
  <c r="O358" i="126"/>
  <c r="N358" i="126"/>
  <c r="P358" i="126"/>
  <c r="O357" i="126"/>
  <c r="N357" i="126"/>
  <c r="P357" i="126"/>
  <c r="O356" i="126"/>
  <c r="P356" i="126"/>
  <c r="N356" i="126"/>
  <c r="P355" i="126"/>
  <c r="O355" i="126"/>
  <c r="N355" i="126"/>
  <c r="O354" i="126"/>
  <c r="N354" i="126"/>
  <c r="P354" i="126"/>
  <c r="P353" i="126"/>
  <c r="O353" i="126"/>
  <c r="N353" i="126"/>
  <c r="O352" i="126"/>
  <c r="P352" i="126"/>
  <c r="N352" i="126"/>
  <c r="O351" i="126"/>
  <c r="N351" i="126"/>
  <c r="P351" i="126"/>
  <c r="O350" i="126"/>
  <c r="N350" i="126"/>
  <c r="P350" i="126"/>
  <c r="O349" i="126"/>
  <c r="N349" i="126"/>
  <c r="P349" i="126"/>
  <c r="O348" i="126"/>
  <c r="P348" i="126"/>
  <c r="N348" i="126"/>
  <c r="P347" i="126"/>
  <c r="O347" i="126"/>
  <c r="N347" i="126"/>
  <c r="O346" i="126"/>
  <c r="N346" i="126"/>
  <c r="P346" i="126"/>
  <c r="P345" i="126"/>
  <c r="O345" i="126"/>
  <c r="N345" i="126"/>
  <c r="O344" i="126"/>
  <c r="P344" i="126"/>
  <c r="N344" i="126"/>
  <c r="O343" i="126"/>
  <c r="N343" i="126"/>
  <c r="P343" i="126"/>
  <c r="O342" i="126"/>
  <c r="N342" i="126"/>
  <c r="P342" i="126"/>
  <c r="O341" i="126"/>
  <c r="N341" i="126"/>
  <c r="P341" i="126"/>
  <c r="O340" i="126"/>
  <c r="P340" i="126"/>
  <c r="N340" i="126"/>
  <c r="O339" i="126"/>
  <c r="N339" i="126"/>
  <c r="P339" i="126"/>
  <c r="O338" i="126"/>
  <c r="N338" i="126"/>
  <c r="P338" i="126"/>
  <c r="P337" i="126"/>
  <c r="O337" i="126"/>
  <c r="N337" i="126"/>
  <c r="O336" i="126"/>
  <c r="P336" i="126"/>
  <c r="N336" i="126"/>
  <c r="P335" i="126"/>
  <c r="O335" i="126"/>
  <c r="N335" i="126"/>
  <c r="O334" i="126"/>
  <c r="N334" i="126"/>
  <c r="P334" i="126"/>
  <c r="O333" i="126"/>
  <c r="N333" i="126"/>
  <c r="P333" i="126"/>
  <c r="O332" i="126"/>
  <c r="P332" i="126"/>
  <c r="N332" i="126"/>
  <c r="O331" i="126"/>
  <c r="N331" i="126"/>
  <c r="P331" i="126"/>
  <c r="O330" i="126"/>
  <c r="N330" i="126"/>
  <c r="P330" i="126"/>
  <c r="P329" i="126"/>
  <c r="O329" i="126"/>
  <c r="N329" i="126"/>
  <c r="O328" i="126"/>
  <c r="P328" i="126"/>
  <c r="N328" i="126"/>
  <c r="P327" i="126"/>
  <c r="O327" i="126"/>
  <c r="N327" i="126"/>
  <c r="O326" i="126"/>
  <c r="N326" i="126"/>
  <c r="P326" i="126"/>
  <c r="O325" i="126"/>
  <c r="N325" i="126"/>
  <c r="P325" i="126"/>
  <c r="O324" i="126"/>
  <c r="P324" i="126"/>
  <c r="N324" i="126"/>
  <c r="P323" i="126"/>
  <c r="O323" i="126"/>
  <c r="N323" i="126"/>
  <c r="O322" i="126"/>
  <c r="N322" i="126"/>
  <c r="P322" i="126"/>
  <c r="P321" i="126"/>
  <c r="O321" i="126"/>
  <c r="N321" i="126"/>
  <c r="O320" i="126"/>
  <c r="P320" i="126"/>
  <c r="N320" i="126"/>
  <c r="O319" i="126"/>
  <c r="N319" i="126"/>
  <c r="P319" i="126"/>
  <c r="O318" i="126"/>
  <c r="N318" i="126"/>
  <c r="P318" i="126"/>
  <c r="O317" i="126"/>
  <c r="N317" i="126"/>
  <c r="P317" i="126"/>
  <c r="O316" i="126"/>
  <c r="P316" i="126"/>
  <c r="N316" i="126"/>
  <c r="P315" i="126"/>
  <c r="O315" i="126"/>
  <c r="N315" i="126"/>
  <c r="O314" i="126"/>
  <c r="N314" i="126"/>
  <c r="P314" i="126"/>
  <c r="P313" i="126"/>
  <c r="O313" i="126"/>
  <c r="N313" i="126"/>
  <c r="O312" i="126"/>
  <c r="P312" i="126"/>
  <c r="N312" i="126"/>
  <c r="O311" i="126"/>
  <c r="N311" i="126"/>
  <c r="P311" i="126"/>
  <c r="O310" i="126"/>
  <c r="N310" i="126"/>
  <c r="P310" i="126"/>
  <c r="O309" i="126"/>
  <c r="N309" i="126"/>
  <c r="P309" i="126"/>
  <c r="O308" i="126"/>
  <c r="P308" i="126"/>
  <c r="N308" i="126"/>
  <c r="O307" i="126"/>
  <c r="N307" i="126"/>
  <c r="P307" i="126"/>
  <c r="O306" i="126"/>
  <c r="N306" i="126"/>
  <c r="P306" i="126"/>
  <c r="P305" i="126"/>
  <c r="O305" i="126"/>
  <c r="N305" i="126"/>
  <c r="O304" i="126"/>
  <c r="P304" i="126"/>
  <c r="N304" i="126"/>
  <c r="P303" i="126"/>
  <c r="O303" i="126"/>
  <c r="N303" i="126"/>
  <c r="O302" i="126"/>
  <c r="N302" i="126"/>
  <c r="P302" i="126"/>
  <c r="O301" i="126"/>
  <c r="N301" i="126"/>
  <c r="P301" i="126"/>
  <c r="O300" i="126"/>
  <c r="P300" i="126"/>
  <c r="N300" i="126"/>
  <c r="O299" i="126"/>
  <c r="N299" i="126"/>
  <c r="P299" i="126"/>
  <c r="O298" i="126"/>
  <c r="N298" i="126"/>
  <c r="P298" i="126"/>
  <c r="P297" i="126"/>
  <c r="O297" i="126"/>
  <c r="N297" i="126"/>
  <c r="O296" i="126"/>
  <c r="P296" i="126"/>
  <c r="N296" i="126"/>
  <c r="P295" i="126"/>
  <c r="O295" i="126"/>
  <c r="N295" i="126"/>
  <c r="O294" i="126"/>
  <c r="N294" i="126"/>
  <c r="P294" i="126"/>
  <c r="O293" i="126"/>
  <c r="N293" i="126"/>
  <c r="P293" i="126"/>
  <c r="O292" i="126"/>
  <c r="P292" i="126"/>
  <c r="N292" i="126"/>
  <c r="P291" i="126"/>
  <c r="O291" i="126"/>
  <c r="N291" i="126"/>
  <c r="O290" i="126"/>
  <c r="N290" i="126"/>
  <c r="P290" i="126"/>
  <c r="P289" i="126"/>
  <c r="O289" i="126"/>
  <c r="N289" i="126"/>
  <c r="O288" i="126"/>
  <c r="P288" i="126"/>
  <c r="N288" i="126"/>
  <c r="O287" i="126"/>
  <c r="N287" i="126"/>
  <c r="P287" i="126"/>
  <c r="O286" i="126"/>
  <c r="N286" i="126"/>
  <c r="P286" i="126"/>
  <c r="O285" i="126"/>
  <c r="N285" i="126"/>
  <c r="P285" i="126"/>
  <c r="O284" i="126"/>
  <c r="P284" i="126"/>
  <c r="N284" i="126"/>
  <c r="P283" i="126"/>
  <c r="O283" i="126"/>
  <c r="N283" i="126"/>
  <c r="O282" i="126"/>
  <c r="N282" i="126"/>
  <c r="P282" i="126"/>
  <c r="P281" i="126"/>
  <c r="O281" i="126"/>
  <c r="N281" i="126"/>
  <c r="O280" i="126"/>
  <c r="P280" i="126"/>
  <c r="N280" i="126"/>
  <c r="O279" i="126"/>
  <c r="N279" i="126"/>
  <c r="P279" i="126"/>
  <c r="O278" i="126"/>
  <c r="N278" i="126"/>
  <c r="P278" i="126"/>
  <c r="O277" i="126"/>
  <c r="N277" i="126"/>
  <c r="P277" i="126"/>
  <c r="O276" i="126"/>
  <c r="P276" i="126"/>
  <c r="N276" i="126"/>
  <c r="O275" i="126"/>
  <c r="N275" i="126"/>
  <c r="P275" i="126"/>
  <c r="O274" i="126"/>
  <c r="N274" i="126"/>
  <c r="P274" i="126"/>
  <c r="P273" i="126"/>
  <c r="O273" i="126"/>
  <c r="N273" i="126"/>
  <c r="O272" i="126"/>
  <c r="P272" i="126"/>
  <c r="N272" i="126"/>
  <c r="P271" i="126"/>
  <c r="O271" i="126"/>
  <c r="N271" i="126"/>
  <c r="O270" i="126"/>
  <c r="N270" i="126"/>
  <c r="P270" i="126"/>
  <c r="O269" i="126"/>
  <c r="N269" i="126"/>
  <c r="P269" i="126"/>
  <c r="O268" i="126"/>
  <c r="P268" i="126"/>
  <c r="N268" i="126"/>
  <c r="O267" i="126"/>
  <c r="N267" i="126"/>
  <c r="P267" i="126"/>
  <c r="O266" i="126"/>
  <c r="N266" i="126"/>
  <c r="P266" i="126"/>
  <c r="P265" i="126"/>
  <c r="O265" i="126"/>
  <c r="N265" i="126"/>
  <c r="O264" i="126"/>
  <c r="P264" i="126"/>
  <c r="N264" i="126"/>
  <c r="P263" i="126"/>
  <c r="O263" i="126"/>
  <c r="N263" i="126"/>
  <c r="O262" i="126"/>
  <c r="N262" i="126"/>
  <c r="P262" i="126"/>
  <c r="O261" i="126"/>
  <c r="N261" i="126"/>
  <c r="P261" i="126"/>
  <c r="O260" i="126"/>
  <c r="P260" i="126"/>
  <c r="N260" i="126"/>
  <c r="P259" i="126"/>
  <c r="O259" i="126"/>
  <c r="N259" i="126"/>
  <c r="O258" i="126"/>
  <c r="N258" i="126"/>
  <c r="P258" i="126"/>
  <c r="P257" i="126"/>
  <c r="O257" i="126"/>
  <c r="N257" i="126"/>
  <c r="O256" i="126"/>
  <c r="P256" i="126"/>
  <c r="N256" i="126"/>
  <c r="O255" i="126"/>
  <c r="N255" i="126"/>
  <c r="P255" i="126"/>
  <c r="O254" i="126"/>
  <c r="N254" i="126"/>
  <c r="P254" i="126"/>
  <c r="O253" i="126"/>
  <c r="N253" i="126"/>
  <c r="P253" i="126"/>
  <c r="O252" i="126"/>
  <c r="P252" i="126"/>
  <c r="N252" i="126"/>
  <c r="P251" i="126"/>
  <c r="O251" i="126"/>
  <c r="N251" i="126"/>
  <c r="O250" i="126"/>
  <c r="N250" i="126"/>
  <c r="P250" i="126"/>
  <c r="P249" i="126"/>
  <c r="O249" i="126"/>
  <c r="N249" i="126"/>
  <c r="O248" i="126"/>
  <c r="P248" i="126"/>
  <c r="N248" i="126"/>
  <c r="O247" i="126"/>
  <c r="N247" i="126"/>
  <c r="P247" i="126"/>
  <c r="O246" i="126"/>
  <c r="N246" i="126"/>
  <c r="P246" i="126"/>
  <c r="O245" i="126"/>
  <c r="N245" i="126"/>
  <c r="P245" i="126"/>
  <c r="O244" i="126"/>
  <c r="P244" i="126"/>
  <c r="N244" i="126"/>
  <c r="O243" i="126"/>
  <c r="N243" i="126"/>
  <c r="P243" i="126"/>
  <c r="O242" i="126"/>
  <c r="N242" i="126"/>
  <c r="P242" i="126"/>
  <c r="P241" i="126"/>
  <c r="O241" i="126"/>
  <c r="N241" i="126"/>
  <c r="O240" i="126"/>
  <c r="P240" i="126"/>
  <c r="N240" i="126"/>
  <c r="P239" i="126"/>
  <c r="O239" i="126"/>
  <c r="N239" i="126"/>
  <c r="O238" i="126"/>
  <c r="N238" i="126"/>
  <c r="P238" i="126"/>
  <c r="O237" i="126"/>
  <c r="N237" i="126"/>
  <c r="P237" i="126"/>
  <c r="O236" i="126"/>
  <c r="P236" i="126"/>
  <c r="N236" i="126"/>
  <c r="O235" i="126"/>
  <c r="N235" i="126"/>
  <c r="P235" i="126"/>
  <c r="O234" i="126"/>
  <c r="N234" i="126"/>
  <c r="P234" i="126"/>
  <c r="P233" i="126"/>
  <c r="O233" i="126"/>
  <c r="N233" i="126"/>
  <c r="O232" i="126"/>
  <c r="P232" i="126"/>
  <c r="N232" i="126"/>
  <c r="P231" i="126"/>
  <c r="O231" i="126"/>
  <c r="N231" i="126"/>
  <c r="O230" i="126"/>
  <c r="N230" i="126"/>
  <c r="P230" i="126"/>
  <c r="O229" i="126"/>
  <c r="N229" i="126"/>
  <c r="P229" i="126"/>
  <c r="O228" i="126"/>
  <c r="P228" i="126"/>
  <c r="N228" i="126"/>
  <c r="P227" i="126"/>
  <c r="O227" i="126"/>
  <c r="N227" i="126"/>
  <c r="O226" i="126"/>
  <c r="N226" i="126"/>
  <c r="P226" i="126"/>
  <c r="P225" i="126"/>
  <c r="O225" i="126"/>
  <c r="N225" i="126"/>
  <c r="O224" i="126"/>
  <c r="P224" i="126"/>
  <c r="N224" i="126"/>
  <c r="O223" i="126"/>
  <c r="N223" i="126"/>
  <c r="P223" i="126"/>
  <c r="O222" i="126"/>
  <c r="N222" i="126"/>
  <c r="P222" i="126"/>
  <c r="O221" i="126"/>
  <c r="N221" i="126"/>
  <c r="P221" i="126"/>
  <c r="O220" i="126"/>
  <c r="P220" i="126"/>
  <c r="N220" i="126"/>
  <c r="P219" i="126"/>
  <c r="O219" i="126"/>
  <c r="N219" i="126"/>
  <c r="O218" i="126"/>
  <c r="N218" i="126"/>
  <c r="P218" i="126"/>
  <c r="P217" i="126"/>
  <c r="O217" i="126"/>
  <c r="N217" i="126"/>
  <c r="O216" i="126"/>
  <c r="P216" i="126"/>
  <c r="N216" i="126"/>
  <c r="O215" i="126"/>
  <c r="N215" i="126"/>
  <c r="P215" i="126"/>
  <c r="O214" i="126"/>
  <c r="N214" i="126"/>
  <c r="P214" i="126"/>
  <c r="O213" i="126"/>
  <c r="N213" i="126"/>
  <c r="P213" i="126"/>
  <c r="O212" i="126"/>
  <c r="P212" i="126"/>
  <c r="N212" i="126"/>
  <c r="O211" i="126"/>
  <c r="N211" i="126"/>
  <c r="P211" i="126"/>
  <c r="O210" i="126"/>
  <c r="N210" i="126"/>
  <c r="P210" i="126"/>
  <c r="P209" i="126"/>
  <c r="O209" i="126"/>
  <c r="N209" i="126"/>
  <c r="O208" i="126"/>
  <c r="P208" i="126"/>
  <c r="N208" i="126"/>
  <c r="P207" i="126"/>
  <c r="O207" i="126"/>
  <c r="N207" i="126"/>
  <c r="O206" i="126"/>
  <c r="N206" i="126"/>
  <c r="P206" i="126"/>
  <c r="O205" i="126"/>
  <c r="N205" i="126"/>
  <c r="P205" i="126"/>
  <c r="O204" i="126"/>
  <c r="P204" i="126"/>
  <c r="N204" i="126"/>
  <c r="O203" i="126"/>
  <c r="N203" i="126"/>
  <c r="P203" i="126"/>
  <c r="O202" i="126"/>
  <c r="N202" i="126"/>
  <c r="P202" i="126"/>
  <c r="P201" i="126"/>
  <c r="O201" i="126"/>
  <c r="N201" i="126"/>
  <c r="O200" i="126"/>
  <c r="P200" i="126"/>
  <c r="N200" i="126"/>
  <c r="P199" i="126"/>
  <c r="O199" i="126"/>
  <c r="N199" i="126"/>
  <c r="O198" i="126"/>
  <c r="N198" i="126"/>
  <c r="P198" i="126"/>
  <c r="O197" i="126"/>
  <c r="N197" i="126"/>
  <c r="P197" i="126"/>
  <c r="O196" i="126"/>
  <c r="P196" i="126"/>
  <c r="N196" i="126"/>
  <c r="P195" i="126"/>
  <c r="O195" i="126"/>
  <c r="N195" i="126"/>
  <c r="O194" i="126"/>
  <c r="N194" i="126"/>
  <c r="P194" i="126"/>
  <c r="P193" i="126"/>
  <c r="O193" i="126"/>
  <c r="N193" i="126"/>
  <c r="O192" i="126"/>
  <c r="P192" i="126"/>
  <c r="N192" i="126"/>
  <c r="O191" i="126"/>
  <c r="N191" i="126"/>
  <c r="P191" i="126"/>
  <c r="O190" i="126"/>
  <c r="N190" i="126"/>
  <c r="P190" i="126"/>
  <c r="O189" i="126"/>
  <c r="N189" i="126"/>
  <c r="P189" i="126"/>
  <c r="O188" i="126"/>
  <c r="P188" i="126"/>
  <c r="N188" i="126"/>
  <c r="P187" i="126"/>
  <c r="O187" i="126"/>
  <c r="N187" i="126"/>
  <c r="O186" i="126"/>
  <c r="N186" i="126"/>
  <c r="P186" i="126"/>
  <c r="P185" i="126"/>
  <c r="O185" i="126"/>
  <c r="N185" i="126"/>
  <c r="O184" i="126"/>
  <c r="P184" i="126"/>
  <c r="N184" i="126"/>
  <c r="O183" i="126"/>
  <c r="N183" i="126"/>
  <c r="P183" i="126"/>
  <c r="O182" i="126"/>
  <c r="N182" i="126"/>
  <c r="P182" i="126"/>
  <c r="O181" i="126"/>
  <c r="N181" i="126"/>
  <c r="P181" i="126"/>
  <c r="O180" i="126"/>
  <c r="P180" i="126"/>
  <c r="N180" i="126"/>
  <c r="O179" i="126"/>
  <c r="N179" i="126"/>
  <c r="P179" i="126"/>
  <c r="O178" i="126"/>
  <c r="N178" i="126"/>
  <c r="P178" i="126"/>
  <c r="P177" i="126"/>
  <c r="O177" i="126"/>
  <c r="N177" i="126"/>
  <c r="O176" i="126"/>
  <c r="P176" i="126"/>
  <c r="N176" i="126"/>
  <c r="P175" i="126"/>
  <c r="O175" i="126"/>
  <c r="N175" i="126"/>
  <c r="O174" i="126"/>
  <c r="N174" i="126"/>
  <c r="P174" i="126"/>
  <c r="O173" i="126"/>
  <c r="N173" i="126"/>
  <c r="P173" i="126"/>
  <c r="O172" i="126"/>
  <c r="P172" i="126"/>
  <c r="N172" i="126"/>
  <c r="O171" i="126"/>
  <c r="N171" i="126"/>
  <c r="P171" i="126"/>
  <c r="O170" i="126"/>
  <c r="N170" i="126"/>
  <c r="P170" i="126"/>
  <c r="P169" i="126"/>
  <c r="O169" i="126"/>
  <c r="N169" i="126"/>
  <c r="O168" i="126"/>
  <c r="P168" i="126"/>
  <c r="N168" i="126"/>
  <c r="P167" i="126"/>
  <c r="O167" i="126"/>
  <c r="N167" i="126"/>
  <c r="O166" i="126"/>
  <c r="N166" i="126"/>
  <c r="P166" i="126"/>
  <c r="O165" i="126"/>
  <c r="N165" i="126"/>
  <c r="P165" i="126"/>
  <c r="O164" i="126"/>
  <c r="P164" i="126"/>
  <c r="N164" i="126"/>
  <c r="P163" i="126"/>
  <c r="O163" i="126"/>
  <c r="N163" i="126"/>
  <c r="O162" i="126"/>
  <c r="N162" i="126"/>
  <c r="P162" i="126"/>
  <c r="P161" i="126"/>
  <c r="O161" i="126"/>
  <c r="N161" i="126"/>
  <c r="O160" i="126"/>
  <c r="P160" i="126"/>
  <c r="N160" i="126"/>
  <c r="O159" i="126"/>
  <c r="N159" i="126"/>
  <c r="P159" i="126"/>
  <c r="O158" i="126"/>
  <c r="N158" i="126"/>
  <c r="P158" i="126"/>
  <c r="O157" i="126"/>
  <c r="N157" i="126"/>
  <c r="P157" i="126"/>
  <c r="O156" i="126"/>
  <c r="P156" i="126"/>
  <c r="N156" i="126"/>
  <c r="P155" i="126"/>
  <c r="O155" i="126"/>
  <c r="N155" i="126"/>
  <c r="O154" i="126"/>
  <c r="N154" i="126"/>
  <c r="P154" i="126"/>
  <c r="P153" i="126"/>
  <c r="O153" i="126"/>
  <c r="N153" i="126"/>
  <c r="O152" i="126"/>
  <c r="P152" i="126"/>
  <c r="N152" i="126"/>
  <c r="O151" i="126"/>
  <c r="N151" i="126"/>
  <c r="P151" i="126"/>
  <c r="O150" i="126"/>
  <c r="N150" i="126"/>
  <c r="P150" i="126"/>
  <c r="O149" i="126"/>
  <c r="N149" i="126"/>
  <c r="P149" i="126"/>
  <c r="O148" i="126"/>
  <c r="P148" i="126"/>
  <c r="N148" i="126"/>
  <c r="O147" i="126"/>
  <c r="N147" i="126"/>
  <c r="P147" i="126"/>
  <c r="O146" i="126"/>
  <c r="N146" i="126"/>
  <c r="P146" i="126"/>
  <c r="P145" i="126"/>
  <c r="O145" i="126"/>
  <c r="N145" i="126"/>
  <c r="O144" i="126"/>
  <c r="P144" i="126"/>
  <c r="N144" i="126"/>
  <c r="P143" i="126"/>
  <c r="O143" i="126"/>
  <c r="N143" i="126"/>
  <c r="O142" i="126"/>
  <c r="N142" i="126"/>
  <c r="P142" i="126"/>
  <c r="O141" i="126"/>
  <c r="N141" i="126"/>
  <c r="P141" i="126"/>
  <c r="O140" i="126"/>
  <c r="P140" i="126"/>
  <c r="N140" i="126"/>
  <c r="O139" i="126"/>
  <c r="N139" i="126"/>
  <c r="P139" i="126"/>
  <c r="O138" i="126"/>
  <c r="N138" i="126"/>
  <c r="P138" i="126"/>
  <c r="P137" i="126"/>
  <c r="O137" i="126"/>
  <c r="N137" i="126"/>
  <c r="O136" i="126"/>
  <c r="P136" i="126"/>
  <c r="N136" i="126"/>
  <c r="P135" i="126"/>
  <c r="O135" i="126"/>
  <c r="N135" i="126"/>
  <c r="O134" i="126"/>
  <c r="N134" i="126"/>
  <c r="P134" i="126"/>
  <c r="O133" i="126"/>
  <c r="N133" i="126"/>
  <c r="P133" i="126"/>
  <c r="O132" i="126"/>
  <c r="P132" i="126"/>
  <c r="N132" i="126"/>
  <c r="P131" i="126"/>
  <c r="O131" i="126"/>
  <c r="N131" i="126"/>
  <c r="O130" i="126"/>
  <c r="N130" i="126"/>
  <c r="P130" i="126"/>
  <c r="P129" i="126"/>
  <c r="O129" i="126"/>
  <c r="N129" i="126"/>
  <c r="O128" i="126"/>
  <c r="P128" i="126"/>
  <c r="N128" i="126"/>
  <c r="O127" i="126"/>
  <c r="N127" i="126"/>
  <c r="P127" i="126"/>
  <c r="O126" i="126"/>
  <c r="N126" i="126"/>
  <c r="P126" i="126"/>
  <c r="O125" i="126"/>
  <c r="N125" i="126"/>
  <c r="P125" i="126"/>
  <c r="O124" i="126"/>
  <c r="P124" i="126"/>
  <c r="N124" i="126"/>
  <c r="P123" i="126"/>
  <c r="O123" i="126"/>
  <c r="N123" i="126"/>
  <c r="O122" i="126"/>
  <c r="N122" i="126"/>
  <c r="P122" i="126"/>
  <c r="P121" i="126"/>
  <c r="O121" i="126"/>
  <c r="N121" i="126"/>
  <c r="O120" i="126"/>
  <c r="P120" i="126"/>
  <c r="N120" i="126"/>
  <c r="O119" i="126"/>
  <c r="N119" i="126"/>
  <c r="P119" i="126"/>
  <c r="O118" i="126"/>
  <c r="N118" i="126"/>
  <c r="P118" i="126"/>
  <c r="O117" i="126"/>
  <c r="N117" i="126"/>
  <c r="P117" i="126"/>
  <c r="O116" i="126"/>
  <c r="P116" i="126"/>
  <c r="N116" i="126"/>
  <c r="O115" i="126"/>
  <c r="N115" i="126"/>
  <c r="P115" i="126"/>
  <c r="O114" i="126"/>
  <c r="N114" i="126"/>
  <c r="P114" i="126"/>
  <c r="P113" i="126"/>
  <c r="O113" i="126"/>
  <c r="N113" i="126"/>
  <c r="O112" i="126"/>
  <c r="P112" i="126"/>
  <c r="N112" i="126"/>
  <c r="P111" i="126"/>
  <c r="O111" i="126"/>
  <c r="N111" i="126"/>
  <c r="O110" i="126"/>
  <c r="N110" i="126"/>
  <c r="P110" i="126"/>
  <c r="O109" i="126"/>
  <c r="N109" i="126"/>
  <c r="P109" i="126"/>
  <c r="O108" i="126"/>
  <c r="P108" i="126"/>
  <c r="N108" i="126"/>
  <c r="O107" i="126"/>
  <c r="N107" i="126"/>
  <c r="P107" i="126"/>
  <c r="O106" i="126"/>
  <c r="N106" i="126"/>
  <c r="P106" i="126"/>
  <c r="P105" i="126"/>
  <c r="O105" i="126"/>
  <c r="N105" i="126"/>
  <c r="O104" i="126"/>
  <c r="P104" i="126"/>
  <c r="N104" i="126"/>
  <c r="P103" i="126"/>
  <c r="O103" i="126"/>
  <c r="N103" i="126"/>
  <c r="O102" i="126"/>
  <c r="N102" i="126"/>
  <c r="P102" i="126"/>
  <c r="O101" i="126"/>
  <c r="N101" i="126"/>
  <c r="P101" i="126"/>
  <c r="O100" i="126"/>
  <c r="P100" i="126"/>
  <c r="N100" i="126"/>
  <c r="P99" i="126"/>
  <c r="O99" i="126"/>
  <c r="N99" i="126"/>
  <c r="O98" i="126"/>
  <c r="N98" i="126"/>
  <c r="P98" i="126"/>
  <c r="P97" i="126"/>
  <c r="O97" i="126"/>
  <c r="N97" i="126"/>
  <c r="P96" i="126"/>
  <c r="O96" i="126"/>
  <c r="N96" i="126"/>
  <c r="O95" i="126"/>
  <c r="N95" i="126"/>
  <c r="P95" i="126"/>
  <c r="O94" i="126"/>
  <c r="N94" i="126"/>
  <c r="P93" i="126"/>
  <c r="O93" i="126"/>
  <c r="N93" i="126"/>
  <c r="O92" i="126"/>
  <c r="P92" i="126"/>
  <c r="N92" i="126"/>
  <c r="P91" i="126"/>
  <c r="O91" i="126"/>
  <c r="N91" i="126"/>
  <c r="O90" i="126"/>
  <c r="N90" i="126"/>
  <c r="P90" i="126"/>
  <c r="O89" i="126"/>
  <c r="N89" i="126"/>
  <c r="P89" i="126"/>
  <c r="P88" i="126"/>
  <c r="O88" i="126"/>
  <c r="N88" i="126"/>
  <c r="O87" i="126"/>
  <c r="P87" i="126"/>
  <c r="N87" i="126"/>
  <c r="O86" i="126"/>
  <c r="N86" i="126"/>
  <c r="O85" i="126"/>
  <c r="N85" i="126"/>
  <c r="P85" i="126"/>
  <c r="O84" i="126"/>
  <c r="P84" i="126"/>
  <c r="N84" i="126"/>
  <c r="P83" i="126"/>
  <c r="O83" i="126"/>
  <c r="N83" i="126"/>
  <c r="O82" i="126"/>
  <c r="N82" i="126"/>
  <c r="P82" i="126"/>
  <c r="P81" i="126"/>
  <c r="O81" i="126"/>
  <c r="N81" i="126"/>
  <c r="P80" i="126"/>
  <c r="O80" i="126"/>
  <c r="N80" i="126"/>
  <c r="O79" i="126"/>
  <c r="N79" i="126"/>
  <c r="O78" i="126"/>
  <c r="N78" i="126"/>
  <c r="O77" i="126"/>
  <c r="N77" i="126"/>
  <c r="P77" i="126"/>
  <c r="O76" i="126"/>
  <c r="P76" i="126"/>
  <c r="N76" i="126"/>
  <c r="P75" i="126"/>
  <c r="O75" i="126"/>
  <c r="N75" i="126"/>
  <c r="O74" i="126"/>
  <c r="N74" i="126"/>
  <c r="P74" i="126"/>
  <c r="O73" i="126"/>
  <c r="N73" i="126"/>
  <c r="P73" i="126"/>
  <c r="P72" i="126"/>
  <c r="O72" i="126"/>
  <c r="N72" i="126"/>
  <c r="O71" i="126"/>
  <c r="P71" i="126"/>
  <c r="N71" i="126"/>
  <c r="O70" i="126"/>
  <c r="N70" i="126"/>
  <c r="O69" i="126"/>
  <c r="N69" i="126"/>
  <c r="P69" i="126"/>
  <c r="O68" i="126"/>
  <c r="P68" i="126"/>
  <c r="N68" i="126"/>
  <c r="O67" i="126"/>
  <c r="N67" i="126"/>
  <c r="P67" i="126"/>
  <c r="O66" i="126"/>
  <c r="N66" i="126"/>
  <c r="P66" i="126"/>
  <c r="P65" i="126"/>
  <c r="O65" i="126"/>
  <c r="N65" i="126"/>
  <c r="P64" i="126"/>
  <c r="O64" i="126"/>
  <c r="N64" i="126"/>
  <c r="O63" i="126"/>
  <c r="N63" i="126"/>
  <c r="P63" i="126"/>
  <c r="O62" i="126"/>
  <c r="N62" i="126"/>
  <c r="O61" i="126"/>
  <c r="N61" i="126"/>
  <c r="P61" i="126"/>
  <c r="O60" i="126"/>
  <c r="P60" i="126"/>
  <c r="N60" i="126"/>
  <c r="O59" i="126"/>
  <c r="N59" i="126"/>
  <c r="P59" i="126"/>
  <c r="O58" i="126"/>
  <c r="N58" i="126"/>
  <c r="P58" i="126"/>
  <c r="O57" i="126"/>
  <c r="N57" i="126"/>
  <c r="P57" i="126"/>
  <c r="P56" i="126"/>
  <c r="O56" i="126"/>
  <c r="N56" i="126"/>
  <c r="O55" i="126"/>
  <c r="P55" i="126"/>
  <c r="N55" i="126"/>
  <c r="O54" i="126"/>
  <c r="N54" i="126"/>
  <c r="P53" i="126"/>
  <c r="O53" i="126"/>
  <c r="N53" i="126"/>
  <c r="O52" i="126"/>
  <c r="P52" i="126"/>
  <c r="N52" i="126"/>
  <c r="O51" i="126"/>
  <c r="N51" i="126"/>
  <c r="P51" i="126"/>
  <c r="O50" i="126"/>
  <c r="N50" i="126"/>
  <c r="P50" i="126"/>
  <c r="P49" i="126"/>
  <c r="O49" i="126"/>
  <c r="N49" i="126"/>
  <c r="P48" i="126"/>
  <c r="O48" i="126"/>
  <c r="N48" i="126"/>
  <c r="O47" i="126"/>
  <c r="N47" i="126"/>
  <c r="O46" i="126"/>
  <c r="N46" i="126"/>
  <c r="P45" i="126"/>
  <c r="O45" i="126"/>
  <c r="N45" i="126"/>
  <c r="O44" i="126"/>
  <c r="P44" i="126"/>
  <c r="N44" i="126"/>
  <c r="O43" i="126"/>
  <c r="N43" i="126"/>
  <c r="P43" i="126"/>
  <c r="O42" i="126"/>
  <c r="N42" i="126"/>
  <c r="P42" i="126"/>
  <c r="O41" i="126"/>
  <c r="N41" i="126"/>
  <c r="P41" i="126"/>
  <c r="P40" i="126"/>
  <c r="O40" i="126"/>
  <c r="N40" i="126"/>
  <c r="O39" i="126"/>
  <c r="P39" i="126"/>
  <c r="N39" i="126"/>
  <c r="O38" i="126"/>
  <c r="N38" i="126"/>
  <c r="P37" i="126"/>
  <c r="O37" i="126"/>
  <c r="N37" i="126"/>
  <c r="O36" i="126"/>
  <c r="P36" i="126"/>
  <c r="N36" i="126"/>
  <c r="P35" i="126"/>
  <c r="O35" i="126"/>
  <c r="N35" i="126"/>
  <c r="O34" i="126"/>
  <c r="N34" i="126"/>
  <c r="P34" i="126"/>
  <c r="P33" i="126"/>
  <c r="O33" i="126"/>
  <c r="N33" i="126"/>
  <c r="P32" i="126"/>
  <c r="O32" i="126"/>
  <c r="N32" i="126"/>
  <c r="O31" i="126"/>
  <c r="N31" i="126"/>
  <c r="P31" i="126"/>
  <c r="O30" i="126"/>
  <c r="N30" i="126"/>
  <c r="P29" i="126"/>
  <c r="O29" i="126"/>
  <c r="N29" i="126"/>
  <c r="O28" i="126"/>
  <c r="P28" i="126"/>
  <c r="N28" i="126"/>
  <c r="P27" i="126"/>
  <c r="O27" i="126"/>
  <c r="N27" i="126"/>
  <c r="O26" i="126"/>
  <c r="N26" i="126"/>
  <c r="P26" i="126"/>
  <c r="O25" i="126"/>
  <c r="N25" i="126"/>
  <c r="P25" i="126"/>
  <c r="P24" i="126"/>
  <c r="O24" i="126"/>
  <c r="N24" i="126"/>
  <c r="O23" i="126"/>
  <c r="P23" i="126"/>
  <c r="N23" i="126"/>
  <c r="O22" i="126"/>
  <c r="N22" i="126"/>
  <c r="O21" i="126"/>
  <c r="N21" i="126"/>
  <c r="P21" i="126"/>
  <c r="O20" i="126"/>
  <c r="P20" i="126"/>
  <c r="N20" i="126"/>
  <c r="P19" i="126"/>
  <c r="O19" i="126"/>
  <c r="N19" i="126"/>
  <c r="O18" i="126"/>
  <c r="N18" i="126"/>
  <c r="P18" i="126"/>
  <c r="P17" i="126"/>
  <c r="O17" i="126"/>
  <c r="N17" i="126"/>
  <c r="P16" i="126"/>
  <c r="O16" i="126"/>
  <c r="N16" i="126"/>
  <c r="O15" i="126"/>
  <c r="N15" i="126"/>
  <c r="P14" i="126"/>
  <c r="O14" i="126"/>
  <c r="N14" i="126"/>
  <c r="O13" i="126"/>
  <c r="P13" i="126"/>
  <c r="N13" i="126"/>
  <c r="O12" i="126"/>
  <c r="N12" i="126"/>
  <c r="P12" i="126"/>
  <c r="O11" i="126"/>
  <c r="N11" i="126"/>
  <c r="O10" i="126"/>
  <c r="N10" i="126"/>
  <c r="P10" i="126"/>
  <c r="O9" i="126"/>
  <c r="P9" i="126"/>
  <c r="N9" i="126"/>
  <c r="P8" i="126"/>
  <c r="O8" i="126"/>
  <c r="N8" i="126"/>
  <c r="O7" i="126"/>
  <c r="N7" i="126"/>
  <c r="P6" i="126"/>
  <c r="O6" i="126"/>
  <c r="N6" i="126"/>
  <c r="O5" i="126"/>
  <c r="P5" i="126"/>
  <c r="N5" i="126"/>
  <c r="O4" i="126"/>
  <c r="N4" i="126"/>
  <c r="P4" i="126"/>
  <c r="I52" i="125"/>
  <c r="I34" i="125"/>
  <c r="E34" i="125"/>
  <c r="G34" i="125"/>
  <c r="G33" i="125"/>
  <c r="I33" i="125"/>
  <c r="E32" i="125"/>
  <c r="G32" i="125"/>
  <c r="I32" i="125"/>
  <c r="I30" i="125"/>
  <c r="E30" i="125"/>
  <c r="G30" i="125"/>
  <c r="G29" i="125"/>
  <c r="I29" i="125"/>
  <c r="E29" i="125"/>
  <c r="I27" i="125"/>
  <c r="G27" i="125"/>
  <c r="E8" i="125"/>
  <c r="B6" i="125"/>
  <c r="C527" i="124"/>
  <c r="C523" i="124"/>
  <c r="C519" i="124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V495" i="124"/>
  <c r="U495" i="124"/>
  <c r="T495" i="124"/>
  <c r="S495" i="124"/>
  <c r="R495" i="124"/>
  <c r="M495" i="124"/>
  <c r="L495" i="124"/>
  <c r="K495" i="124"/>
  <c r="J495" i="124"/>
  <c r="I495" i="124"/>
  <c r="H495" i="124"/>
  <c r="G495" i="124"/>
  <c r="F495" i="124"/>
  <c r="O494" i="124"/>
  <c r="N494" i="124"/>
  <c r="P494" i="124"/>
  <c r="O493" i="124"/>
  <c r="N493" i="124"/>
  <c r="P493" i="124"/>
  <c r="O492" i="124"/>
  <c r="P492" i="124"/>
  <c r="N492" i="124"/>
  <c r="O491" i="124"/>
  <c r="N491" i="124"/>
  <c r="P491" i="124"/>
  <c r="O490" i="124"/>
  <c r="N490" i="124"/>
  <c r="P490" i="124"/>
  <c r="P489" i="124"/>
  <c r="O489" i="124"/>
  <c r="N489" i="124"/>
  <c r="O488" i="124"/>
  <c r="P488" i="124"/>
  <c r="N488" i="124"/>
  <c r="P487" i="124"/>
  <c r="O487" i="124"/>
  <c r="N487" i="124"/>
  <c r="O486" i="124"/>
  <c r="N486" i="124"/>
  <c r="P486" i="124"/>
  <c r="O485" i="124"/>
  <c r="N485" i="124"/>
  <c r="P485" i="124"/>
  <c r="O484" i="124"/>
  <c r="P484" i="124"/>
  <c r="N484" i="124"/>
  <c r="O483" i="124"/>
  <c r="N483" i="124"/>
  <c r="P483" i="124"/>
  <c r="O482" i="124"/>
  <c r="N482" i="124"/>
  <c r="P482" i="124"/>
  <c r="P481" i="124"/>
  <c r="O481" i="124"/>
  <c r="N481" i="124"/>
  <c r="O480" i="124"/>
  <c r="P480" i="124"/>
  <c r="N480" i="124"/>
  <c r="P479" i="124"/>
  <c r="O479" i="124"/>
  <c r="N479" i="124"/>
  <c r="O478" i="124"/>
  <c r="N478" i="124"/>
  <c r="P478" i="124"/>
  <c r="O477" i="124"/>
  <c r="N477" i="124"/>
  <c r="P477" i="124"/>
  <c r="O476" i="124"/>
  <c r="P476" i="124"/>
  <c r="N476" i="124"/>
  <c r="O475" i="124"/>
  <c r="N475" i="124"/>
  <c r="P475" i="124"/>
  <c r="O474" i="124"/>
  <c r="N474" i="124"/>
  <c r="P474" i="124"/>
  <c r="P473" i="124"/>
  <c r="O473" i="124"/>
  <c r="N473" i="124"/>
  <c r="O472" i="124"/>
  <c r="P472" i="124"/>
  <c r="N472" i="124"/>
  <c r="P471" i="124"/>
  <c r="O471" i="124"/>
  <c r="N471" i="124"/>
  <c r="O470" i="124"/>
  <c r="N470" i="124"/>
  <c r="P470" i="124"/>
  <c r="O469" i="124"/>
  <c r="N469" i="124"/>
  <c r="P469" i="124"/>
  <c r="O468" i="124"/>
  <c r="P468" i="124"/>
  <c r="N468" i="124"/>
  <c r="O467" i="124"/>
  <c r="N467" i="124"/>
  <c r="P467" i="124"/>
  <c r="O466" i="124"/>
  <c r="N466" i="124"/>
  <c r="P466" i="124"/>
  <c r="P465" i="124"/>
  <c r="O465" i="124"/>
  <c r="N465" i="124"/>
  <c r="O464" i="124"/>
  <c r="P464" i="124"/>
  <c r="N464" i="124"/>
  <c r="P463" i="124"/>
  <c r="O463" i="124"/>
  <c r="N463" i="124"/>
  <c r="O462" i="124"/>
  <c r="N462" i="124"/>
  <c r="P462" i="124"/>
  <c r="O461" i="124"/>
  <c r="N461" i="124"/>
  <c r="P461" i="124"/>
  <c r="O460" i="124"/>
  <c r="P460" i="124"/>
  <c r="N460" i="124"/>
  <c r="O459" i="124"/>
  <c r="N459" i="124"/>
  <c r="P459" i="124"/>
  <c r="O458" i="124"/>
  <c r="N458" i="124"/>
  <c r="P458" i="124"/>
  <c r="P457" i="124"/>
  <c r="O457" i="124"/>
  <c r="N457" i="124"/>
  <c r="O456" i="124"/>
  <c r="P456" i="124"/>
  <c r="N456" i="124"/>
  <c r="P455" i="124"/>
  <c r="O455" i="124"/>
  <c r="N455" i="124"/>
  <c r="O454" i="124"/>
  <c r="N454" i="124"/>
  <c r="P454" i="124"/>
  <c r="O453" i="124"/>
  <c r="N453" i="124"/>
  <c r="P453" i="124"/>
  <c r="O452" i="124"/>
  <c r="P452" i="124"/>
  <c r="N452" i="124"/>
  <c r="O451" i="124"/>
  <c r="N451" i="124"/>
  <c r="P451" i="124"/>
  <c r="O450" i="124"/>
  <c r="N450" i="124"/>
  <c r="P450" i="124"/>
  <c r="P449" i="124"/>
  <c r="O449" i="124"/>
  <c r="N449" i="124"/>
  <c r="O448" i="124"/>
  <c r="P448" i="124"/>
  <c r="N448" i="124"/>
  <c r="P447" i="124"/>
  <c r="O447" i="124"/>
  <c r="N447" i="124"/>
  <c r="O446" i="124"/>
  <c r="N446" i="124"/>
  <c r="P446" i="124"/>
  <c r="O445" i="124"/>
  <c r="N445" i="124"/>
  <c r="P445" i="124"/>
  <c r="O444" i="124"/>
  <c r="P444" i="124"/>
  <c r="N444" i="124"/>
  <c r="O443" i="124"/>
  <c r="N443" i="124"/>
  <c r="P443" i="124"/>
  <c r="O442" i="124"/>
  <c r="N442" i="124"/>
  <c r="P442" i="124"/>
  <c r="P441" i="124"/>
  <c r="O441" i="124"/>
  <c r="N441" i="124"/>
  <c r="O440" i="124"/>
  <c r="P440" i="124"/>
  <c r="N440" i="124"/>
  <c r="P439" i="124"/>
  <c r="O439" i="124"/>
  <c r="N439" i="124"/>
  <c r="O438" i="124"/>
  <c r="N438" i="124"/>
  <c r="P438" i="124"/>
  <c r="O437" i="124"/>
  <c r="N437" i="124"/>
  <c r="P437" i="124"/>
  <c r="O436" i="124"/>
  <c r="P436" i="124"/>
  <c r="N436" i="124"/>
  <c r="O435" i="124"/>
  <c r="N435" i="124"/>
  <c r="P435" i="124"/>
  <c r="O434" i="124"/>
  <c r="N434" i="124"/>
  <c r="P434" i="124"/>
  <c r="P433" i="124"/>
  <c r="O433" i="124"/>
  <c r="N433" i="124"/>
  <c r="O432" i="124"/>
  <c r="P432" i="124"/>
  <c r="N432" i="124"/>
  <c r="P431" i="124"/>
  <c r="O431" i="124"/>
  <c r="N431" i="124"/>
  <c r="O430" i="124"/>
  <c r="N430" i="124"/>
  <c r="P430" i="124"/>
  <c r="O429" i="124"/>
  <c r="N429" i="124"/>
  <c r="P429" i="124"/>
  <c r="O428" i="124"/>
  <c r="P428" i="124"/>
  <c r="N428" i="124"/>
  <c r="O427" i="124"/>
  <c r="N427" i="124"/>
  <c r="P427" i="124"/>
  <c r="O426" i="124"/>
  <c r="N426" i="124"/>
  <c r="P426" i="124"/>
  <c r="P425" i="124"/>
  <c r="O425" i="124"/>
  <c r="N425" i="124"/>
  <c r="O424" i="124"/>
  <c r="P424" i="124"/>
  <c r="N424" i="124"/>
  <c r="P423" i="124"/>
  <c r="O423" i="124"/>
  <c r="N423" i="124"/>
  <c r="O422" i="124"/>
  <c r="N422" i="124"/>
  <c r="P422" i="124"/>
  <c r="O421" i="124"/>
  <c r="N421" i="124"/>
  <c r="P421" i="124"/>
  <c r="O420" i="124"/>
  <c r="P420" i="124"/>
  <c r="N420" i="124"/>
  <c r="O419" i="124"/>
  <c r="N419" i="124"/>
  <c r="P419" i="124"/>
  <c r="O418" i="124"/>
  <c r="N418" i="124"/>
  <c r="P418" i="124"/>
  <c r="P417" i="124"/>
  <c r="O417" i="124"/>
  <c r="N417" i="124"/>
  <c r="O416" i="124"/>
  <c r="P416" i="124"/>
  <c r="N416" i="124"/>
  <c r="P415" i="124"/>
  <c r="O415" i="124"/>
  <c r="N415" i="124"/>
  <c r="O414" i="124"/>
  <c r="N414" i="124"/>
  <c r="P414" i="124"/>
  <c r="O413" i="124"/>
  <c r="N413" i="124"/>
  <c r="P413" i="124"/>
  <c r="O412" i="124"/>
  <c r="P412" i="124"/>
  <c r="N412" i="124"/>
  <c r="O411" i="124"/>
  <c r="N411" i="124"/>
  <c r="P411" i="124"/>
  <c r="O410" i="124"/>
  <c r="N410" i="124"/>
  <c r="P410" i="124"/>
  <c r="P409" i="124"/>
  <c r="O409" i="124"/>
  <c r="N409" i="124"/>
  <c r="O408" i="124"/>
  <c r="P408" i="124"/>
  <c r="N408" i="124"/>
  <c r="P407" i="124"/>
  <c r="O407" i="124"/>
  <c r="N407" i="124"/>
  <c r="O406" i="124"/>
  <c r="N406" i="124"/>
  <c r="P406" i="124"/>
  <c r="O405" i="124"/>
  <c r="N405" i="124"/>
  <c r="P405" i="124"/>
  <c r="O404" i="124"/>
  <c r="P404" i="124"/>
  <c r="N404" i="124"/>
  <c r="O403" i="124"/>
  <c r="N403" i="124"/>
  <c r="P403" i="124"/>
  <c r="O402" i="124"/>
  <c r="N402" i="124"/>
  <c r="P402" i="124"/>
  <c r="P401" i="124"/>
  <c r="O401" i="124"/>
  <c r="N401" i="124"/>
  <c r="O400" i="124"/>
  <c r="P400" i="124"/>
  <c r="N400" i="124"/>
  <c r="P399" i="124"/>
  <c r="O399" i="124"/>
  <c r="N399" i="124"/>
  <c r="O398" i="124"/>
  <c r="N398" i="124"/>
  <c r="P398" i="124"/>
  <c r="O397" i="124"/>
  <c r="N397" i="124"/>
  <c r="P397" i="124"/>
  <c r="O396" i="124"/>
  <c r="P396" i="124"/>
  <c r="N396" i="124"/>
  <c r="O395" i="124"/>
  <c r="N395" i="124"/>
  <c r="P395" i="124"/>
  <c r="O394" i="124"/>
  <c r="N394" i="124"/>
  <c r="P394" i="124"/>
  <c r="P393" i="124"/>
  <c r="O393" i="124"/>
  <c r="N393" i="124"/>
  <c r="O392" i="124"/>
  <c r="P392" i="124"/>
  <c r="N392" i="124"/>
  <c r="P391" i="124"/>
  <c r="O391" i="124"/>
  <c r="N391" i="124"/>
  <c r="O390" i="124"/>
  <c r="N390" i="124"/>
  <c r="P390" i="124"/>
  <c r="O389" i="124"/>
  <c r="N389" i="124"/>
  <c r="P389" i="124"/>
  <c r="O388" i="124"/>
  <c r="P388" i="124"/>
  <c r="N388" i="124"/>
  <c r="O387" i="124"/>
  <c r="N387" i="124"/>
  <c r="P387" i="124"/>
  <c r="O386" i="124"/>
  <c r="N386" i="124"/>
  <c r="P386" i="124"/>
  <c r="P385" i="124"/>
  <c r="O385" i="124"/>
  <c r="N385" i="124"/>
  <c r="O384" i="124"/>
  <c r="P384" i="124"/>
  <c r="N384" i="124"/>
  <c r="P383" i="124"/>
  <c r="O383" i="124"/>
  <c r="N383" i="124"/>
  <c r="O382" i="124"/>
  <c r="N382" i="124"/>
  <c r="P382" i="124"/>
  <c r="O381" i="124"/>
  <c r="N381" i="124"/>
  <c r="P381" i="124"/>
  <c r="O380" i="124"/>
  <c r="P380" i="124"/>
  <c r="N380" i="124"/>
  <c r="O379" i="124"/>
  <c r="N379" i="124"/>
  <c r="P379" i="124"/>
  <c r="O378" i="124"/>
  <c r="N378" i="124"/>
  <c r="P378" i="124"/>
  <c r="P377" i="124"/>
  <c r="O377" i="124"/>
  <c r="N377" i="124"/>
  <c r="O376" i="124"/>
  <c r="P376" i="124"/>
  <c r="N376" i="124"/>
  <c r="P375" i="124"/>
  <c r="O375" i="124"/>
  <c r="N375" i="124"/>
  <c r="O374" i="124"/>
  <c r="N374" i="124"/>
  <c r="P374" i="124"/>
  <c r="O373" i="124"/>
  <c r="N373" i="124"/>
  <c r="P373" i="124"/>
  <c r="O372" i="124"/>
  <c r="P372" i="124"/>
  <c r="N372" i="124"/>
  <c r="O371" i="124"/>
  <c r="N371" i="124"/>
  <c r="P371" i="124"/>
  <c r="O370" i="124"/>
  <c r="N370" i="124"/>
  <c r="P370" i="124"/>
  <c r="P369" i="124"/>
  <c r="O369" i="124"/>
  <c r="N369" i="124"/>
  <c r="O368" i="124"/>
  <c r="P368" i="124"/>
  <c r="N368" i="124"/>
  <c r="P367" i="124"/>
  <c r="O367" i="124"/>
  <c r="N367" i="124"/>
  <c r="O366" i="124"/>
  <c r="N366" i="124"/>
  <c r="P366" i="124"/>
  <c r="O365" i="124"/>
  <c r="N365" i="124"/>
  <c r="P365" i="124"/>
  <c r="O364" i="124"/>
  <c r="P364" i="124"/>
  <c r="N364" i="124"/>
  <c r="O363" i="124"/>
  <c r="N363" i="124"/>
  <c r="P363" i="124"/>
  <c r="O362" i="124"/>
  <c r="N362" i="124"/>
  <c r="P362" i="124"/>
  <c r="P361" i="124"/>
  <c r="O361" i="124"/>
  <c r="N361" i="124"/>
  <c r="O360" i="124"/>
  <c r="P360" i="124"/>
  <c r="N360" i="124"/>
  <c r="P359" i="124"/>
  <c r="O359" i="124"/>
  <c r="N359" i="124"/>
  <c r="O358" i="124"/>
  <c r="N358" i="124"/>
  <c r="P358" i="124"/>
  <c r="O357" i="124"/>
  <c r="N357" i="124"/>
  <c r="P357" i="124"/>
  <c r="O356" i="124"/>
  <c r="P356" i="124"/>
  <c r="N356" i="124"/>
  <c r="O355" i="124"/>
  <c r="N355" i="124"/>
  <c r="P355" i="124"/>
  <c r="O354" i="124"/>
  <c r="N354" i="124"/>
  <c r="P354" i="124"/>
  <c r="P353" i="124"/>
  <c r="O353" i="124"/>
  <c r="N353" i="124"/>
  <c r="O352" i="124"/>
  <c r="P352" i="124"/>
  <c r="N352" i="124"/>
  <c r="P351" i="124"/>
  <c r="O351" i="124"/>
  <c r="N351" i="124"/>
  <c r="O350" i="124"/>
  <c r="N350" i="124"/>
  <c r="P350" i="124"/>
  <c r="O349" i="124"/>
  <c r="N349" i="124"/>
  <c r="P349" i="124"/>
  <c r="O348" i="124"/>
  <c r="P348" i="124"/>
  <c r="N348" i="124"/>
  <c r="O347" i="124"/>
  <c r="N347" i="124"/>
  <c r="P347" i="124"/>
  <c r="O346" i="124"/>
  <c r="N346" i="124"/>
  <c r="P346" i="124"/>
  <c r="P345" i="124"/>
  <c r="O345" i="124"/>
  <c r="N345" i="124"/>
  <c r="O344" i="124"/>
  <c r="P344" i="124"/>
  <c r="N344" i="124"/>
  <c r="P343" i="124"/>
  <c r="O343" i="124"/>
  <c r="N343" i="124"/>
  <c r="O342" i="124"/>
  <c r="N342" i="124"/>
  <c r="P342" i="124"/>
  <c r="O341" i="124"/>
  <c r="N341" i="124"/>
  <c r="P341" i="124"/>
  <c r="O340" i="124"/>
  <c r="P340" i="124"/>
  <c r="N340" i="124"/>
  <c r="O339" i="124"/>
  <c r="N339" i="124"/>
  <c r="P339" i="124"/>
  <c r="O338" i="124"/>
  <c r="N338" i="124"/>
  <c r="P338" i="124"/>
  <c r="P337" i="124"/>
  <c r="O337" i="124"/>
  <c r="N337" i="124"/>
  <c r="O336" i="124"/>
  <c r="P336" i="124"/>
  <c r="N336" i="124"/>
  <c r="P335" i="124"/>
  <c r="O335" i="124"/>
  <c r="N335" i="124"/>
  <c r="O334" i="124"/>
  <c r="N334" i="124"/>
  <c r="P334" i="124"/>
  <c r="O333" i="124"/>
  <c r="N333" i="124"/>
  <c r="P333" i="124"/>
  <c r="O332" i="124"/>
  <c r="P332" i="124"/>
  <c r="N332" i="124"/>
  <c r="O331" i="124"/>
  <c r="N331" i="124"/>
  <c r="P331" i="124"/>
  <c r="O330" i="124"/>
  <c r="N330" i="124"/>
  <c r="P330" i="124"/>
  <c r="P329" i="124"/>
  <c r="O329" i="124"/>
  <c r="N329" i="124"/>
  <c r="O328" i="124"/>
  <c r="P328" i="124"/>
  <c r="N328" i="124"/>
  <c r="P327" i="124"/>
  <c r="O327" i="124"/>
  <c r="N327" i="124"/>
  <c r="O326" i="124"/>
  <c r="N326" i="124"/>
  <c r="P326" i="124"/>
  <c r="O325" i="124"/>
  <c r="N325" i="124"/>
  <c r="P325" i="124"/>
  <c r="O324" i="124"/>
  <c r="P324" i="124"/>
  <c r="N324" i="124"/>
  <c r="O323" i="124"/>
  <c r="N323" i="124"/>
  <c r="P323" i="124"/>
  <c r="O322" i="124"/>
  <c r="N322" i="124"/>
  <c r="P322" i="124"/>
  <c r="P321" i="124"/>
  <c r="O321" i="124"/>
  <c r="N321" i="124"/>
  <c r="O320" i="124"/>
  <c r="P320" i="124"/>
  <c r="N320" i="124"/>
  <c r="P319" i="124"/>
  <c r="O319" i="124"/>
  <c r="N319" i="124"/>
  <c r="O318" i="124"/>
  <c r="N318" i="124"/>
  <c r="P318" i="124"/>
  <c r="O317" i="124"/>
  <c r="N317" i="124"/>
  <c r="P317" i="124"/>
  <c r="O316" i="124"/>
  <c r="P316" i="124"/>
  <c r="N316" i="124"/>
  <c r="O315" i="124"/>
  <c r="N315" i="124"/>
  <c r="P315" i="124"/>
  <c r="O314" i="124"/>
  <c r="N314" i="124"/>
  <c r="P314" i="124"/>
  <c r="P313" i="124"/>
  <c r="O313" i="124"/>
  <c r="N313" i="124"/>
  <c r="O312" i="124"/>
  <c r="P312" i="124"/>
  <c r="N312" i="124"/>
  <c r="P311" i="124"/>
  <c r="O311" i="124"/>
  <c r="N311" i="124"/>
  <c r="O310" i="124"/>
  <c r="N310" i="124"/>
  <c r="P310" i="124"/>
  <c r="O309" i="124"/>
  <c r="N309" i="124"/>
  <c r="P309" i="124"/>
  <c r="O308" i="124"/>
  <c r="P308" i="124"/>
  <c r="N308" i="124"/>
  <c r="O307" i="124"/>
  <c r="N307" i="124"/>
  <c r="P307" i="124"/>
  <c r="O306" i="124"/>
  <c r="N306" i="124"/>
  <c r="P306" i="124"/>
  <c r="P305" i="124"/>
  <c r="O305" i="124"/>
  <c r="N305" i="124"/>
  <c r="O304" i="124"/>
  <c r="P304" i="124"/>
  <c r="N304" i="124"/>
  <c r="P303" i="124"/>
  <c r="O303" i="124"/>
  <c r="N303" i="124"/>
  <c r="O302" i="124"/>
  <c r="N302" i="124"/>
  <c r="P302" i="124"/>
  <c r="O301" i="124"/>
  <c r="N301" i="124"/>
  <c r="P301" i="124"/>
  <c r="O300" i="124"/>
  <c r="P300" i="124"/>
  <c r="N300" i="124"/>
  <c r="O299" i="124"/>
  <c r="N299" i="124"/>
  <c r="P299" i="124"/>
  <c r="O298" i="124"/>
  <c r="N298" i="124"/>
  <c r="P298" i="124"/>
  <c r="P297" i="124"/>
  <c r="O297" i="124"/>
  <c r="N297" i="124"/>
  <c r="O296" i="124"/>
  <c r="P296" i="124"/>
  <c r="N296" i="124"/>
  <c r="P295" i="124"/>
  <c r="O295" i="124"/>
  <c r="N295" i="124"/>
  <c r="O294" i="124"/>
  <c r="N294" i="124"/>
  <c r="P294" i="124"/>
  <c r="O293" i="124"/>
  <c r="N293" i="124"/>
  <c r="P293" i="124"/>
  <c r="O292" i="124"/>
  <c r="P292" i="124"/>
  <c r="N292" i="124"/>
  <c r="P291" i="124"/>
  <c r="O291" i="124"/>
  <c r="N291" i="124"/>
  <c r="O290" i="124"/>
  <c r="N290" i="124"/>
  <c r="P290" i="124"/>
  <c r="P289" i="124"/>
  <c r="O289" i="124"/>
  <c r="N289" i="124"/>
  <c r="O288" i="124"/>
  <c r="P288" i="124"/>
  <c r="N288" i="124"/>
  <c r="O287" i="124"/>
  <c r="N287" i="124"/>
  <c r="P287" i="124"/>
  <c r="O286" i="124"/>
  <c r="N286" i="124"/>
  <c r="P286" i="124"/>
  <c r="O285" i="124"/>
  <c r="N285" i="124"/>
  <c r="P285" i="124"/>
  <c r="O284" i="124"/>
  <c r="P284" i="124"/>
  <c r="N284" i="124"/>
  <c r="P283" i="124"/>
  <c r="O283" i="124"/>
  <c r="N283" i="124"/>
  <c r="O282" i="124"/>
  <c r="N282" i="124"/>
  <c r="P282" i="124"/>
  <c r="P281" i="124"/>
  <c r="O281" i="124"/>
  <c r="N281" i="124"/>
  <c r="O280" i="124"/>
  <c r="P280" i="124"/>
  <c r="N280" i="124"/>
  <c r="O279" i="124"/>
  <c r="N279" i="124"/>
  <c r="P279" i="124"/>
  <c r="O278" i="124"/>
  <c r="N278" i="124"/>
  <c r="P278" i="124"/>
  <c r="O277" i="124"/>
  <c r="N277" i="124"/>
  <c r="P277" i="124"/>
  <c r="O276" i="124"/>
  <c r="P276" i="124"/>
  <c r="N276" i="124"/>
  <c r="O275" i="124"/>
  <c r="N275" i="124"/>
  <c r="P275" i="124"/>
  <c r="O274" i="124"/>
  <c r="N274" i="124"/>
  <c r="P274" i="124"/>
  <c r="P273" i="124"/>
  <c r="O273" i="124"/>
  <c r="N273" i="124"/>
  <c r="O272" i="124"/>
  <c r="P272" i="124"/>
  <c r="N272" i="124"/>
  <c r="P271" i="124"/>
  <c r="O271" i="124"/>
  <c r="N271" i="124"/>
  <c r="O270" i="124"/>
  <c r="N270" i="124"/>
  <c r="P270" i="124"/>
  <c r="O269" i="124"/>
  <c r="N269" i="124"/>
  <c r="P269" i="124"/>
  <c r="O268" i="124"/>
  <c r="P268" i="124"/>
  <c r="N268" i="124"/>
  <c r="O267" i="124"/>
  <c r="N267" i="124"/>
  <c r="P267" i="124"/>
  <c r="O266" i="124"/>
  <c r="N266" i="124"/>
  <c r="P266" i="124"/>
  <c r="P265" i="124"/>
  <c r="O265" i="124"/>
  <c r="N265" i="124"/>
  <c r="O264" i="124"/>
  <c r="P264" i="124"/>
  <c r="N264" i="124"/>
  <c r="P263" i="124"/>
  <c r="O263" i="124"/>
  <c r="N263" i="124"/>
  <c r="O262" i="124"/>
  <c r="N262" i="124"/>
  <c r="P262" i="124"/>
  <c r="O261" i="124"/>
  <c r="N261" i="124"/>
  <c r="P261" i="124"/>
  <c r="O260" i="124"/>
  <c r="P260" i="124"/>
  <c r="N260" i="124"/>
  <c r="P259" i="124"/>
  <c r="O259" i="124"/>
  <c r="N259" i="124"/>
  <c r="O258" i="124"/>
  <c r="N258" i="124"/>
  <c r="P258" i="124"/>
  <c r="P257" i="124"/>
  <c r="O257" i="124"/>
  <c r="N257" i="124"/>
  <c r="O256" i="124"/>
  <c r="P256" i="124"/>
  <c r="N256" i="124"/>
  <c r="O255" i="124"/>
  <c r="N255" i="124"/>
  <c r="P255" i="124"/>
  <c r="O254" i="124"/>
  <c r="N254" i="124"/>
  <c r="P254" i="124"/>
  <c r="O253" i="124"/>
  <c r="N253" i="124"/>
  <c r="P253" i="124"/>
  <c r="O252" i="124"/>
  <c r="P252" i="124"/>
  <c r="N252" i="124"/>
  <c r="P251" i="124"/>
  <c r="O251" i="124"/>
  <c r="N251" i="124"/>
  <c r="O250" i="124"/>
  <c r="N250" i="124"/>
  <c r="P250" i="124"/>
  <c r="P249" i="124"/>
  <c r="O249" i="124"/>
  <c r="N249" i="124"/>
  <c r="O248" i="124"/>
  <c r="P248" i="124"/>
  <c r="N248" i="124"/>
  <c r="O247" i="124"/>
  <c r="N247" i="124"/>
  <c r="P247" i="124"/>
  <c r="O246" i="124"/>
  <c r="N246" i="124"/>
  <c r="P246" i="124"/>
  <c r="O245" i="124"/>
  <c r="N245" i="124"/>
  <c r="P245" i="124"/>
  <c r="P244" i="124"/>
  <c r="O244" i="124"/>
  <c r="N244" i="124"/>
  <c r="O243" i="124"/>
  <c r="P243" i="124"/>
  <c r="N243" i="124"/>
  <c r="O242" i="124"/>
  <c r="N242" i="124"/>
  <c r="P241" i="124"/>
  <c r="O241" i="124"/>
  <c r="N241" i="124"/>
  <c r="O240" i="124"/>
  <c r="P240" i="124"/>
  <c r="N240" i="124"/>
  <c r="P239" i="124"/>
  <c r="O239" i="124"/>
  <c r="N239" i="124"/>
  <c r="O238" i="124"/>
  <c r="N238" i="124"/>
  <c r="P238" i="124"/>
  <c r="P237" i="124"/>
  <c r="O237" i="124"/>
  <c r="N237" i="124"/>
  <c r="P236" i="124"/>
  <c r="O236" i="124"/>
  <c r="N236" i="124"/>
  <c r="O235" i="124"/>
  <c r="N235" i="124"/>
  <c r="O234" i="124"/>
  <c r="N234" i="124"/>
  <c r="P233" i="124"/>
  <c r="O233" i="124"/>
  <c r="N233" i="124"/>
  <c r="O232" i="124"/>
  <c r="P232" i="124"/>
  <c r="N232" i="124"/>
  <c r="P231" i="124"/>
  <c r="O231" i="124"/>
  <c r="N231" i="124"/>
  <c r="O230" i="124"/>
  <c r="N230" i="124"/>
  <c r="O229" i="124"/>
  <c r="N229" i="124"/>
  <c r="P229" i="124"/>
  <c r="P228" i="124"/>
  <c r="O228" i="124"/>
  <c r="N228" i="124"/>
  <c r="O227" i="124"/>
  <c r="P227" i="124"/>
  <c r="N227" i="124"/>
  <c r="O226" i="124"/>
  <c r="N226" i="124"/>
  <c r="P225" i="124"/>
  <c r="O225" i="124"/>
  <c r="N225" i="124"/>
  <c r="O224" i="124"/>
  <c r="P224" i="124"/>
  <c r="N224" i="124"/>
  <c r="O223" i="124"/>
  <c r="N223" i="124"/>
  <c r="P223" i="124"/>
  <c r="O222" i="124"/>
  <c r="N222" i="124"/>
  <c r="P222" i="124"/>
  <c r="P221" i="124"/>
  <c r="O221" i="124"/>
  <c r="N221" i="124"/>
  <c r="P220" i="124"/>
  <c r="O220" i="124"/>
  <c r="N220" i="124"/>
  <c r="O219" i="124"/>
  <c r="N219" i="124"/>
  <c r="O218" i="124"/>
  <c r="N218" i="124"/>
  <c r="P217" i="124"/>
  <c r="O217" i="124"/>
  <c r="N217" i="124"/>
  <c r="O216" i="124"/>
  <c r="P216" i="124"/>
  <c r="N216" i="124"/>
  <c r="O215" i="124"/>
  <c r="N215" i="124"/>
  <c r="P215" i="124"/>
  <c r="O214" i="124"/>
  <c r="N214" i="124"/>
  <c r="O213" i="124"/>
  <c r="N213" i="124"/>
  <c r="P213" i="124"/>
  <c r="P212" i="124"/>
  <c r="O212" i="124"/>
  <c r="N212" i="124"/>
  <c r="P211" i="124"/>
  <c r="O211" i="124"/>
  <c r="N211" i="124"/>
  <c r="O210" i="124"/>
  <c r="N210" i="124"/>
  <c r="P210" i="124"/>
  <c r="P209" i="124"/>
  <c r="O209" i="124"/>
  <c r="N209" i="124"/>
  <c r="P208" i="124"/>
  <c r="O208" i="124"/>
  <c r="N208" i="124"/>
  <c r="O207" i="124"/>
  <c r="N207" i="124"/>
  <c r="P207" i="124"/>
  <c r="O206" i="124"/>
  <c r="N206" i="124"/>
  <c r="P206" i="124"/>
  <c r="P205" i="124"/>
  <c r="O205" i="124"/>
  <c r="N205" i="124"/>
  <c r="O204" i="124"/>
  <c r="P204" i="124"/>
  <c r="N204" i="124"/>
  <c r="O203" i="124"/>
  <c r="N203" i="124"/>
  <c r="O202" i="124"/>
  <c r="N202" i="124"/>
  <c r="O201" i="124"/>
  <c r="N201" i="124"/>
  <c r="P201" i="124"/>
  <c r="O200" i="124"/>
  <c r="P200" i="124"/>
  <c r="N200" i="124"/>
  <c r="O199" i="124"/>
  <c r="N199" i="124"/>
  <c r="P199" i="124"/>
  <c r="O198" i="124"/>
  <c r="N198" i="124"/>
  <c r="O197" i="124"/>
  <c r="N197" i="124"/>
  <c r="P197" i="124"/>
  <c r="P196" i="124"/>
  <c r="O196" i="124"/>
  <c r="N196" i="124"/>
  <c r="P195" i="124"/>
  <c r="O195" i="124"/>
  <c r="N195" i="124"/>
  <c r="O194" i="124"/>
  <c r="N194" i="124"/>
  <c r="O193" i="124"/>
  <c r="N193" i="124"/>
  <c r="P193" i="124"/>
  <c r="P192" i="124"/>
  <c r="O192" i="124"/>
  <c r="N192" i="124"/>
  <c r="P191" i="124"/>
  <c r="O191" i="124"/>
  <c r="N191" i="124"/>
  <c r="O190" i="124"/>
  <c r="N190" i="124"/>
  <c r="P190" i="124"/>
  <c r="P189" i="124"/>
  <c r="O189" i="124"/>
  <c r="N189" i="124"/>
  <c r="P188" i="124"/>
  <c r="O188" i="124"/>
  <c r="N188" i="124"/>
  <c r="O187" i="124"/>
  <c r="N187" i="124"/>
  <c r="P187" i="124"/>
  <c r="O186" i="124"/>
  <c r="N186" i="124"/>
  <c r="O185" i="124"/>
  <c r="N185" i="124"/>
  <c r="P185" i="124"/>
  <c r="O184" i="124"/>
  <c r="P184" i="124"/>
  <c r="N184" i="124"/>
  <c r="P183" i="124"/>
  <c r="O183" i="124"/>
  <c r="N183" i="124"/>
  <c r="O182" i="124"/>
  <c r="N182" i="124"/>
  <c r="P182" i="124"/>
  <c r="O181" i="124"/>
  <c r="N181" i="124"/>
  <c r="P181" i="124"/>
  <c r="P180" i="124"/>
  <c r="O180" i="124"/>
  <c r="N180" i="124"/>
  <c r="P179" i="124"/>
  <c r="O179" i="124"/>
  <c r="N179" i="124"/>
  <c r="O178" i="124"/>
  <c r="N178" i="124"/>
  <c r="O177" i="124"/>
  <c r="N177" i="124"/>
  <c r="P177" i="124"/>
  <c r="P176" i="124"/>
  <c r="O176" i="124"/>
  <c r="N176" i="124"/>
  <c r="P175" i="124"/>
  <c r="O175" i="124"/>
  <c r="N175" i="124"/>
  <c r="O174" i="124"/>
  <c r="N174" i="124"/>
  <c r="P174" i="124"/>
  <c r="P173" i="124"/>
  <c r="O173" i="124"/>
  <c r="N173" i="124"/>
  <c r="P172" i="124"/>
  <c r="O172" i="124"/>
  <c r="N172" i="124"/>
  <c r="O171" i="124"/>
  <c r="N171" i="124"/>
  <c r="O170" i="124"/>
  <c r="N170" i="124"/>
  <c r="P169" i="124"/>
  <c r="O169" i="124"/>
  <c r="N169" i="124"/>
  <c r="O168" i="124"/>
  <c r="P168" i="124"/>
  <c r="N168" i="124"/>
  <c r="P167" i="124"/>
  <c r="O167" i="124"/>
  <c r="N167" i="124"/>
  <c r="O166" i="124"/>
  <c r="N166" i="124"/>
  <c r="O165" i="124"/>
  <c r="N165" i="124"/>
  <c r="P165" i="124"/>
  <c r="P164" i="124"/>
  <c r="O164" i="124"/>
  <c r="N164" i="124"/>
  <c r="O163" i="124"/>
  <c r="P163" i="124"/>
  <c r="N163" i="124"/>
  <c r="O162" i="124"/>
  <c r="N162" i="124"/>
  <c r="P161" i="124"/>
  <c r="O161" i="124"/>
  <c r="N161" i="124"/>
  <c r="O160" i="124"/>
  <c r="P160" i="124"/>
  <c r="N160" i="124"/>
  <c r="O159" i="124"/>
  <c r="N159" i="124"/>
  <c r="P159" i="124"/>
  <c r="O158" i="124"/>
  <c r="N158" i="124"/>
  <c r="P158" i="124"/>
  <c r="P157" i="124"/>
  <c r="O157" i="124"/>
  <c r="N157" i="124"/>
  <c r="P156" i="124"/>
  <c r="O156" i="124"/>
  <c r="N156" i="124"/>
  <c r="O155" i="124"/>
  <c r="N155" i="124"/>
  <c r="O154" i="124"/>
  <c r="N154" i="124"/>
  <c r="P153" i="124"/>
  <c r="O153" i="124"/>
  <c r="N153" i="124"/>
  <c r="O152" i="124"/>
  <c r="P152" i="124"/>
  <c r="N152" i="124"/>
  <c r="O151" i="124"/>
  <c r="N151" i="124"/>
  <c r="P151" i="124"/>
  <c r="O150" i="124"/>
  <c r="N150" i="124"/>
  <c r="O149" i="124"/>
  <c r="N149" i="124"/>
  <c r="P149" i="124"/>
  <c r="P148" i="124"/>
  <c r="O148" i="124"/>
  <c r="N148" i="124"/>
  <c r="P147" i="124"/>
  <c r="O147" i="124"/>
  <c r="N147" i="124"/>
  <c r="O146" i="124"/>
  <c r="N146" i="124"/>
  <c r="P146" i="124"/>
  <c r="P145" i="124"/>
  <c r="O145" i="124"/>
  <c r="N145" i="124"/>
  <c r="P144" i="124"/>
  <c r="O144" i="124"/>
  <c r="N144" i="124"/>
  <c r="O143" i="124"/>
  <c r="N143" i="124"/>
  <c r="P143" i="124"/>
  <c r="O142" i="124"/>
  <c r="N142" i="124"/>
  <c r="P142" i="124"/>
  <c r="P141" i="124"/>
  <c r="O141" i="124"/>
  <c r="N141" i="124"/>
  <c r="O140" i="124"/>
  <c r="P140" i="124"/>
  <c r="N140" i="124"/>
  <c r="O139" i="124"/>
  <c r="N139" i="124"/>
  <c r="O138" i="124"/>
  <c r="N138" i="124"/>
  <c r="O137" i="124"/>
  <c r="N137" i="124"/>
  <c r="P137" i="124"/>
  <c r="O136" i="124"/>
  <c r="P136" i="124"/>
  <c r="N136" i="124"/>
  <c r="O135" i="124"/>
  <c r="N135" i="124"/>
  <c r="P135" i="124"/>
  <c r="O134" i="124"/>
  <c r="N134" i="124"/>
  <c r="O133" i="124"/>
  <c r="N133" i="124"/>
  <c r="P133" i="124"/>
  <c r="P132" i="124"/>
  <c r="O132" i="124"/>
  <c r="N132" i="124"/>
  <c r="P131" i="124"/>
  <c r="O131" i="124"/>
  <c r="N131" i="124"/>
  <c r="O130" i="124"/>
  <c r="N130" i="124"/>
  <c r="O129" i="124"/>
  <c r="N129" i="124"/>
  <c r="P129" i="124"/>
  <c r="P128" i="124"/>
  <c r="O128" i="124"/>
  <c r="N128" i="124"/>
  <c r="P127" i="124"/>
  <c r="O127" i="124"/>
  <c r="N127" i="124"/>
  <c r="O126" i="124"/>
  <c r="N126" i="124"/>
  <c r="P126" i="124"/>
  <c r="P125" i="124"/>
  <c r="O125" i="124"/>
  <c r="N125" i="124"/>
  <c r="P124" i="124"/>
  <c r="O124" i="124"/>
  <c r="N124" i="124"/>
  <c r="O123" i="124"/>
  <c r="N123" i="124"/>
  <c r="P123" i="124"/>
  <c r="P122" i="124"/>
  <c r="O122" i="124"/>
  <c r="N122" i="124"/>
  <c r="P121" i="124"/>
  <c r="O121" i="124"/>
  <c r="N121" i="124"/>
  <c r="O120" i="124"/>
  <c r="N120" i="124"/>
  <c r="P120" i="124"/>
  <c r="O119" i="124"/>
  <c r="N119" i="124"/>
  <c r="P118" i="124"/>
  <c r="O118" i="124"/>
  <c r="N118" i="124"/>
  <c r="O117" i="124"/>
  <c r="P117" i="124"/>
  <c r="N117" i="124"/>
  <c r="O116" i="124"/>
  <c r="N116" i="124"/>
  <c r="P116" i="124"/>
  <c r="O115" i="124"/>
  <c r="N115" i="124"/>
  <c r="O114" i="124"/>
  <c r="N114" i="124"/>
  <c r="P114" i="124"/>
  <c r="P113" i="124"/>
  <c r="O113" i="124"/>
  <c r="N113" i="124"/>
  <c r="P112" i="124"/>
  <c r="O112" i="124"/>
  <c r="N112" i="124"/>
  <c r="O111" i="124"/>
  <c r="N111" i="124"/>
  <c r="O110" i="124"/>
  <c r="N110" i="124"/>
  <c r="P110" i="124"/>
  <c r="P109" i="124"/>
  <c r="O109" i="124"/>
  <c r="N109" i="124"/>
  <c r="P108" i="124"/>
  <c r="O108" i="124"/>
  <c r="N108" i="124"/>
  <c r="O107" i="124"/>
  <c r="N107" i="124"/>
  <c r="P107" i="124"/>
  <c r="P106" i="124"/>
  <c r="O106" i="124"/>
  <c r="N106" i="124"/>
  <c r="P105" i="124"/>
  <c r="O105" i="124"/>
  <c r="N105" i="124"/>
  <c r="O104" i="124"/>
  <c r="N104" i="124"/>
  <c r="O103" i="124"/>
  <c r="N103" i="124"/>
  <c r="P102" i="124"/>
  <c r="O102" i="124"/>
  <c r="N102" i="124"/>
  <c r="O101" i="124"/>
  <c r="P101" i="124"/>
  <c r="N101" i="124"/>
  <c r="O100" i="124"/>
  <c r="N100" i="124"/>
  <c r="P100" i="124"/>
  <c r="O99" i="124"/>
  <c r="N99" i="124"/>
  <c r="O98" i="124"/>
  <c r="N98" i="124"/>
  <c r="P98" i="124"/>
  <c r="P97" i="124"/>
  <c r="O97" i="124"/>
  <c r="N97" i="124"/>
  <c r="P96" i="124"/>
  <c r="O96" i="124"/>
  <c r="N96" i="124"/>
  <c r="O95" i="124"/>
  <c r="N95" i="124"/>
  <c r="O94" i="124"/>
  <c r="N94" i="124"/>
  <c r="P94" i="124"/>
  <c r="P93" i="124"/>
  <c r="O93" i="124"/>
  <c r="N93" i="124"/>
  <c r="P92" i="124"/>
  <c r="O92" i="124"/>
  <c r="N92" i="124"/>
  <c r="O91" i="124"/>
  <c r="N91" i="124"/>
  <c r="P91" i="124"/>
  <c r="P90" i="124"/>
  <c r="O90" i="124"/>
  <c r="N90" i="124"/>
  <c r="P89" i="124"/>
  <c r="O89" i="124"/>
  <c r="N89" i="124"/>
  <c r="O88" i="124"/>
  <c r="N88" i="124"/>
  <c r="P88" i="124"/>
  <c r="O87" i="124"/>
  <c r="N87" i="124"/>
  <c r="P86" i="124"/>
  <c r="O86" i="124"/>
  <c r="N86" i="124"/>
  <c r="O85" i="124"/>
  <c r="P85" i="124"/>
  <c r="N85" i="124"/>
  <c r="O84" i="124"/>
  <c r="N84" i="124"/>
  <c r="P84" i="124"/>
  <c r="O83" i="124"/>
  <c r="N83" i="124"/>
  <c r="O82" i="124"/>
  <c r="N82" i="124"/>
  <c r="P82" i="124"/>
  <c r="P81" i="124"/>
  <c r="O81" i="124"/>
  <c r="N81" i="124"/>
  <c r="P80" i="124"/>
  <c r="O80" i="124"/>
  <c r="N80" i="124"/>
  <c r="O79" i="124"/>
  <c r="N79" i="124"/>
  <c r="O78" i="124"/>
  <c r="N78" i="124"/>
  <c r="P78" i="124"/>
  <c r="P77" i="124"/>
  <c r="O77" i="124"/>
  <c r="N77" i="124"/>
  <c r="P76" i="124"/>
  <c r="O76" i="124"/>
  <c r="N76" i="124"/>
  <c r="O75" i="124"/>
  <c r="N75" i="124"/>
  <c r="P75" i="124"/>
  <c r="P74" i="124"/>
  <c r="O74" i="124"/>
  <c r="N74" i="124"/>
  <c r="P73" i="124"/>
  <c r="O73" i="124"/>
  <c r="N73" i="124"/>
  <c r="O72" i="124"/>
  <c r="N72" i="124"/>
  <c r="O71" i="124"/>
  <c r="N71" i="124"/>
  <c r="P70" i="124"/>
  <c r="O70" i="124"/>
  <c r="N70" i="124"/>
  <c r="O69" i="124"/>
  <c r="P69" i="124"/>
  <c r="N69" i="124"/>
  <c r="O68" i="124"/>
  <c r="N68" i="124"/>
  <c r="P68" i="124"/>
  <c r="O67" i="124"/>
  <c r="N67" i="124"/>
  <c r="O66" i="124"/>
  <c r="N66" i="124"/>
  <c r="P66" i="124"/>
  <c r="P65" i="124"/>
  <c r="O65" i="124"/>
  <c r="N65" i="124"/>
  <c r="P64" i="124"/>
  <c r="O64" i="124"/>
  <c r="N64" i="124"/>
  <c r="O63" i="124"/>
  <c r="N63" i="124"/>
  <c r="O62" i="124"/>
  <c r="N62" i="124"/>
  <c r="P62" i="124"/>
  <c r="P61" i="124"/>
  <c r="O61" i="124"/>
  <c r="N61" i="124"/>
  <c r="P60" i="124"/>
  <c r="O60" i="124"/>
  <c r="N60" i="124"/>
  <c r="O59" i="124"/>
  <c r="N59" i="124"/>
  <c r="P59" i="124"/>
  <c r="P58" i="124"/>
  <c r="O58" i="124"/>
  <c r="N58" i="124"/>
  <c r="P57" i="124"/>
  <c r="O57" i="124"/>
  <c r="N57" i="124"/>
  <c r="O56" i="124"/>
  <c r="N56" i="124"/>
  <c r="P56" i="124"/>
  <c r="O55" i="124"/>
  <c r="N55" i="124"/>
  <c r="P54" i="124"/>
  <c r="O54" i="124"/>
  <c r="N54" i="124"/>
  <c r="O53" i="124"/>
  <c r="P53" i="124"/>
  <c r="N53" i="124"/>
  <c r="O52" i="124"/>
  <c r="N52" i="124"/>
  <c r="P52" i="124"/>
  <c r="P51" i="124"/>
  <c r="O51" i="124"/>
  <c r="N51" i="124"/>
  <c r="P50" i="124"/>
  <c r="O50" i="124"/>
  <c r="N50" i="124"/>
  <c r="O49" i="124"/>
  <c r="N49" i="124"/>
  <c r="O48" i="124"/>
  <c r="N48" i="124"/>
  <c r="P48" i="124"/>
  <c r="P47" i="124"/>
  <c r="O47" i="124"/>
  <c r="N47" i="124"/>
  <c r="P46" i="124"/>
  <c r="O46" i="124"/>
  <c r="N46" i="124"/>
  <c r="O45" i="124"/>
  <c r="N45" i="124"/>
  <c r="O44" i="124"/>
  <c r="N44" i="124"/>
  <c r="P44" i="124"/>
  <c r="P43" i="124"/>
  <c r="O43" i="124"/>
  <c r="N43" i="124"/>
  <c r="P42" i="124"/>
  <c r="O42" i="124"/>
  <c r="N42" i="124"/>
  <c r="O41" i="124"/>
  <c r="N41" i="124"/>
  <c r="O40" i="124"/>
  <c r="N40" i="124"/>
  <c r="P40" i="124"/>
  <c r="P39" i="124"/>
  <c r="O39" i="124"/>
  <c r="N39" i="124"/>
  <c r="P38" i="124"/>
  <c r="O38" i="124"/>
  <c r="N38" i="124"/>
  <c r="O37" i="124"/>
  <c r="N37" i="124"/>
  <c r="O36" i="124"/>
  <c r="N36" i="124"/>
  <c r="P36" i="124"/>
  <c r="P35" i="124"/>
  <c r="O35" i="124"/>
  <c r="N35" i="124"/>
  <c r="P34" i="124"/>
  <c r="O34" i="124"/>
  <c r="N34" i="124"/>
  <c r="O33" i="124"/>
  <c r="N33" i="124"/>
  <c r="O32" i="124"/>
  <c r="N32" i="124"/>
  <c r="P32" i="124"/>
  <c r="P31" i="124"/>
  <c r="O31" i="124"/>
  <c r="N31" i="124"/>
  <c r="P30" i="124"/>
  <c r="O30" i="124"/>
  <c r="N30" i="124"/>
  <c r="O29" i="124"/>
  <c r="N29" i="124"/>
  <c r="O28" i="124"/>
  <c r="N28" i="124"/>
  <c r="P28" i="124"/>
  <c r="P27" i="124"/>
  <c r="O27" i="124"/>
  <c r="N27" i="124"/>
  <c r="P26" i="124"/>
  <c r="O26" i="124"/>
  <c r="N26" i="124"/>
  <c r="O25" i="124"/>
  <c r="N25" i="124"/>
  <c r="O24" i="124"/>
  <c r="N24" i="124"/>
  <c r="P24" i="124"/>
  <c r="P23" i="124"/>
  <c r="O23" i="124"/>
  <c r="N23" i="124"/>
  <c r="P22" i="124"/>
  <c r="O22" i="124"/>
  <c r="N22" i="124"/>
  <c r="O21" i="124"/>
  <c r="N21" i="124"/>
  <c r="O20" i="124"/>
  <c r="N20" i="124"/>
  <c r="P20" i="124"/>
  <c r="P19" i="124"/>
  <c r="O19" i="124"/>
  <c r="N19" i="124"/>
  <c r="P18" i="124"/>
  <c r="O18" i="124"/>
  <c r="N18" i="124"/>
  <c r="O17" i="124"/>
  <c r="N17" i="124"/>
  <c r="O16" i="124"/>
  <c r="N16" i="124"/>
  <c r="P16" i="124"/>
  <c r="P15" i="124"/>
  <c r="O15" i="124"/>
  <c r="N15" i="124"/>
  <c r="P14" i="124"/>
  <c r="O14" i="124"/>
  <c r="N14" i="124"/>
  <c r="O13" i="124"/>
  <c r="N13" i="124"/>
  <c r="O12" i="124"/>
  <c r="N12" i="124"/>
  <c r="P12" i="124"/>
  <c r="P11" i="124"/>
  <c r="O11" i="124"/>
  <c r="N11" i="124"/>
  <c r="P10" i="124"/>
  <c r="O10" i="124"/>
  <c r="N10" i="124"/>
  <c r="O9" i="124"/>
  <c r="N9" i="124"/>
  <c r="O8" i="124"/>
  <c r="N8" i="124"/>
  <c r="P8" i="124"/>
  <c r="P7" i="124"/>
  <c r="O7" i="124"/>
  <c r="N7" i="124"/>
  <c r="P6" i="124"/>
  <c r="O6" i="124"/>
  <c r="N6" i="124"/>
  <c r="O5" i="124"/>
  <c r="N5" i="124"/>
  <c r="O4" i="124"/>
  <c r="N4" i="124"/>
  <c r="P4" i="124"/>
  <c r="I52" i="123"/>
  <c r="E34" i="123"/>
  <c r="G34" i="123"/>
  <c r="I34" i="123"/>
  <c r="I33" i="123"/>
  <c r="G33" i="123"/>
  <c r="E33" i="123"/>
  <c r="I32" i="123"/>
  <c r="G32" i="123"/>
  <c r="E32" i="123"/>
  <c r="G31" i="123"/>
  <c r="I31" i="123"/>
  <c r="E31" i="123"/>
  <c r="E30" i="123"/>
  <c r="G30" i="123"/>
  <c r="I30" i="123"/>
  <c r="I29" i="123"/>
  <c r="G29" i="123"/>
  <c r="E29" i="123"/>
  <c r="I27" i="123"/>
  <c r="G27" i="123"/>
  <c r="E8" i="123"/>
  <c r="C530" i="122"/>
  <c r="C528" i="122"/>
  <c r="C526" i="122"/>
  <c r="C524" i="122"/>
  <c r="M514" i="122"/>
  <c r="M514" i="122" a="1"/>
  <c r="L514" i="122" a="1"/>
  <c r="L514" i="122"/>
  <c r="K514" i="122"/>
  <c r="K514" i="122" a="1"/>
  <c r="J514" i="122" a="1"/>
  <c r="J514" i="122"/>
  <c r="I514" i="122"/>
  <c r="I514" i="122" a="1"/>
  <c r="H514" i="122" a="1"/>
  <c r="H514" i="122"/>
  <c r="G514" i="122"/>
  <c r="G514" i="122" a="1"/>
  <c r="F514" i="122" a="1"/>
  <c r="F514" i="122"/>
  <c r="M511" i="122" a="1"/>
  <c r="M511" i="122"/>
  <c r="L511" i="122" a="1"/>
  <c r="L511" i="122"/>
  <c r="K511" i="122" a="1"/>
  <c r="K511" i="122"/>
  <c r="J511" i="122" a="1"/>
  <c r="J511" i="122"/>
  <c r="I511" i="122" a="1"/>
  <c r="I511" i="122"/>
  <c r="H511" i="122" a="1"/>
  <c r="H511" i="122"/>
  <c r="G511" i="122" a="1"/>
  <c r="G511" i="122"/>
  <c r="F511" i="122"/>
  <c r="N511" i="122"/>
  <c r="F511" i="122" a="1"/>
  <c r="C511" i="122"/>
  <c r="M510" i="122" a="1"/>
  <c r="M510" i="122"/>
  <c r="L510" i="122" a="1"/>
  <c r="L510" i="122"/>
  <c r="K510" i="122" a="1"/>
  <c r="K510" i="122"/>
  <c r="J510" i="122" a="1"/>
  <c r="J510" i="122"/>
  <c r="I510" i="122" a="1"/>
  <c r="I510" i="122"/>
  <c r="H510" i="122" a="1"/>
  <c r="H510" i="122"/>
  <c r="G510" i="122" a="1"/>
  <c r="G510" i="122"/>
  <c r="F510" i="122"/>
  <c r="F510" i="122" a="1"/>
  <c r="C510" i="122"/>
  <c r="C529" i="122"/>
  <c r="M509" i="122" a="1"/>
  <c r="M509" i="122"/>
  <c r="L509" i="122" a="1"/>
  <c r="L509" i="122"/>
  <c r="K509" i="122" a="1"/>
  <c r="K509" i="122"/>
  <c r="J509" i="122" a="1"/>
  <c r="J509" i="122"/>
  <c r="I509" i="122" a="1"/>
  <c r="I509" i="122"/>
  <c r="H509" i="122" a="1"/>
  <c r="H509" i="122"/>
  <c r="G509" i="122" a="1"/>
  <c r="G509" i="122"/>
  <c r="F509" i="122"/>
  <c r="N509" i="122"/>
  <c r="F509" i="122" a="1"/>
  <c r="C509" i="122"/>
  <c r="M508" i="122" a="1"/>
  <c r="M508" i="122"/>
  <c r="L508" i="122" a="1"/>
  <c r="L508" i="122"/>
  <c r="K508" i="122" a="1"/>
  <c r="K508" i="122"/>
  <c r="J508" i="122" a="1"/>
  <c r="J508" i="122"/>
  <c r="I508" i="122" a="1"/>
  <c r="I508" i="122"/>
  <c r="H508" i="122" a="1"/>
  <c r="H508" i="122"/>
  <c r="G508" i="122" a="1"/>
  <c r="G508" i="122"/>
  <c r="F508" i="122"/>
  <c r="F508" i="122" a="1"/>
  <c r="C508" i="122"/>
  <c r="C527" i="122"/>
  <c r="M507" i="122" a="1"/>
  <c r="M507" i="122"/>
  <c r="L507" i="122" a="1"/>
  <c r="L507" i="122"/>
  <c r="K507" i="122" a="1"/>
  <c r="K507" i="122"/>
  <c r="J507" i="122" a="1"/>
  <c r="J507" i="122"/>
  <c r="I507" i="122" a="1"/>
  <c r="I507" i="122"/>
  <c r="H507" i="122" a="1"/>
  <c r="H507" i="122"/>
  <c r="G507" i="122" a="1"/>
  <c r="G507" i="122"/>
  <c r="F507" i="122"/>
  <c r="N507" i="122"/>
  <c r="F507" i="122" a="1"/>
  <c r="C507" i="122"/>
  <c r="M506" i="122" a="1"/>
  <c r="M506" i="122"/>
  <c r="L506" i="122" a="1"/>
  <c r="L506" i="122"/>
  <c r="K506" i="122" a="1"/>
  <c r="K506" i="122"/>
  <c r="J506" i="122" a="1"/>
  <c r="J506" i="122"/>
  <c r="I506" i="122" a="1"/>
  <c r="I506" i="122"/>
  <c r="H506" i="122" a="1"/>
  <c r="H506" i="122"/>
  <c r="G506" i="122" a="1"/>
  <c r="G506" i="122"/>
  <c r="F506" i="122"/>
  <c r="F506" i="122" a="1"/>
  <c r="C506" i="122"/>
  <c r="C525" i="122"/>
  <c r="M505" i="122" a="1"/>
  <c r="M505" i="122"/>
  <c r="L505" i="122" a="1"/>
  <c r="L505" i="122"/>
  <c r="K505" i="122" a="1"/>
  <c r="K505" i="122"/>
  <c r="J505" i="122" a="1"/>
  <c r="J505" i="122"/>
  <c r="I505" i="122" a="1"/>
  <c r="I505" i="122"/>
  <c r="H505" i="122" a="1"/>
  <c r="H505" i="122"/>
  <c r="G505" i="122" a="1"/>
  <c r="G505" i="122"/>
  <c r="F505" i="122"/>
  <c r="N505" i="122"/>
  <c r="E41" i="121"/>
  <c r="G41" i="121"/>
  <c r="F505" i="122" a="1"/>
  <c r="C505" i="122"/>
  <c r="M504" i="122" a="1"/>
  <c r="M504" i="122"/>
  <c r="L504" i="122" a="1"/>
  <c r="L504" i="122"/>
  <c r="K504" i="122" a="1"/>
  <c r="K504" i="122"/>
  <c r="J504" i="122" a="1"/>
  <c r="J504" i="122"/>
  <c r="I504" i="122" a="1"/>
  <c r="I504" i="122"/>
  <c r="H504" i="122" a="1"/>
  <c r="H504" i="122"/>
  <c r="G504" i="122" a="1"/>
  <c r="G504" i="122"/>
  <c r="F504" i="122"/>
  <c r="F504" i="122" a="1"/>
  <c r="C504" i="122"/>
  <c r="C523" i="122"/>
  <c r="L503" i="122" a="1"/>
  <c r="L503" i="122"/>
  <c r="I503" i="122" a="1"/>
  <c r="I503" i="122"/>
  <c r="G503" i="122" a="1"/>
  <c r="G503" i="122"/>
  <c r="C503" i="122"/>
  <c r="K503" i="122" a="1"/>
  <c r="K503" i="122"/>
  <c r="M502" i="122" a="1"/>
  <c r="M502" i="122"/>
  <c r="K502" i="122" a="1"/>
  <c r="K502" i="122"/>
  <c r="I502" i="122" a="1"/>
  <c r="I502" i="122"/>
  <c r="G502" i="122" a="1"/>
  <c r="G502" i="122"/>
  <c r="C502" i="122"/>
  <c r="C521" i="122"/>
  <c r="M501" i="122" a="1"/>
  <c r="M501" i="122"/>
  <c r="K501" i="122" a="1"/>
  <c r="K501" i="122"/>
  <c r="I501" i="122" a="1"/>
  <c r="I501" i="122"/>
  <c r="G501" i="122" a="1"/>
  <c r="G501" i="122"/>
  <c r="C501" i="122"/>
  <c r="M500" i="122" a="1"/>
  <c r="M500" i="122"/>
  <c r="K500" i="122" a="1"/>
  <c r="K500" i="122"/>
  <c r="I500" i="122" a="1"/>
  <c r="I500" i="122"/>
  <c r="G500" i="122" a="1"/>
  <c r="G500" i="122"/>
  <c r="C500" i="122"/>
  <c r="C519" i="122"/>
  <c r="M499" i="122" a="1"/>
  <c r="M499" i="122"/>
  <c r="K499" i="122" a="1"/>
  <c r="K499" i="122"/>
  <c r="K512" i="122"/>
  <c r="I499" i="122" a="1"/>
  <c r="I499" i="122"/>
  <c r="I512" i="122"/>
  <c r="G499" i="122" a="1"/>
  <c r="G499" i="122"/>
  <c r="G512" i="122"/>
  <c r="E22" i="121"/>
  <c r="C499" i="122"/>
  <c r="P499" i="122" a="1"/>
  <c r="P499" i="122"/>
  <c r="W495" i="122"/>
  <c r="E34" i="121"/>
  <c r="G34" i="121"/>
  <c r="V495" i="122"/>
  <c r="U495" i="122"/>
  <c r="T495" i="122"/>
  <c r="S495" i="122"/>
  <c r="E29" i="121"/>
  <c r="R495" i="122"/>
  <c r="M495" i="122"/>
  <c r="L495" i="122"/>
  <c r="K495" i="122"/>
  <c r="J495" i="122"/>
  <c r="I495" i="122"/>
  <c r="H495" i="122"/>
  <c r="G495" i="122"/>
  <c r="F495" i="122"/>
  <c r="O494" i="122"/>
  <c r="N494" i="122"/>
  <c r="P494" i="122"/>
  <c r="O493" i="122"/>
  <c r="N493" i="122"/>
  <c r="P493" i="122"/>
  <c r="P492" i="122"/>
  <c r="O492" i="122"/>
  <c r="N492" i="122"/>
  <c r="O491" i="122"/>
  <c r="P491" i="122"/>
  <c r="N491" i="122"/>
  <c r="O490" i="122"/>
  <c r="N490" i="122"/>
  <c r="P490" i="122"/>
  <c r="O489" i="122"/>
  <c r="N489" i="122"/>
  <c r="P489" i="122"/>
  <c r="P488" i="122"/>
  <c r="O488" i="122"/>
  <c r="N488" i="122"/>
  <c r="O487" i="122"/>
  <c r="P487" i="122"/>
  <c r="N487" i="122"/>
  <c r="O486" i="122"/>
  <c r="N486" i="122"/>
  <c r="P486" i="122"/>
  <c r="O485" i="122"/>
  <c r="N485" i="122"/>
  <c r="P485" i="122"/>
  <c r="P484" i="122"/>
  <c r="O484" i="122"/>
  <c r="N484" i="122"/>
  <c r="O483" i="122"/>
  <c r="P483" i="122"/>
  <c r="N483" i="122"/>
  <c r="O482" i="122"/>
  <c r="N482" i="122"/>
  <c r="P482" i="122"/>
  <c r="O481" i="122"/>
  <c r="N481" i="122"/>
  <c r="P481" i="122"/>
  <c r="P480" i="122"/>
  <c r="O480" i="122"/>
  <c r="N480" i="122"/>
  <c r="O479" i="122"/>
  <c r="P479" i="122"/>
  <c r="N479" i="122"/>
  <c r="O478" i="122"/>
  <c r="N478" i="122"/>
  <c r="P478" i="122"/>
  <c r="O477" i="122"/>
  <c r="N477" i="122"/>
  <c r="P477" i="122"/>
  <c r="P476" i="122"/>
  <c r="O476" i="122"/>
  <c r="N476" i="122"/>
  <c r="O475" i="122"/>
  <c r="P475" i="122"/>
  <c r="N475" i="122"/>
  <c r="O474" i="122"/>
  <c r="N474" i="122"/>
  <c r="P474" i="122"/>
  <c r="O473" i="122"/>
  <c r="N473" i="122"/>
  <c r="P473" i="122"/>
  <c r="P472" i="122"/>
  <c r="O472" i="122"/>
  <c r="N472" i="122"/>
  <c r="O471" i="122"/>
  <c r="P471" i="122"/>
  <c r="N471" i="122"/>
  <c r="O470" i="122"/>
  <c r="N470" i="122"/>
  <c r="P470" i="122"/>
  <c r="O469" i="122"/>
  <c r="N469" i="122"/>
  <c r="P469" i="122"/>
  <c r="P468" i="122"/>
  <c r="O468" i="122"/>
  <c r="N468" i="122"/>
  <c r="O467" i="122"/>
  <c r="P467" i="122"/>
  <c r="N467" i="122"/>
  <c r="O466" i="122"/>
  <c r="N466" i="122"/>
  <c r="P466" i="122"/>
  <c r="O465" i="122"/>
  <c r="N465" i="122"/>
  <c r="P465" i="122"/>
  <c r="P464" i="122"/>
  <c r="O464" i="122"/>
  <c r="N464" i="122"/>
  <c r="O463" i="122"/>
  <c r="P463" i="122"/>
  <c r="N463" i="122"/>
  <c r="O462" i="122"/>
  <c r="N462" i="122"/>
  <c r="P462" i="122"/>
  <c r="O461" i="122"/>
  <c r="N461" i="122"/>
  <c r="P461" i="122"/>
  <c r="P460" i="122"/>
  <c r="O460" i="122"/>
  <c r="N460" i="122"/>
  <c r="O459" i="122"/>
  <c r="P459" i="122"/>
  <c r="N459" i="122"/>
  <c r="O458" i="122"/>
  <c r="N458" i="122"/>
  <c r="P458" i="122"/>
  <c r="O457" i="122"/>
  <c r="N457" i="122"/>
  <c r="P457" i="122"/>
  <c r="P456" i="122"/>
  <c r="O456" i="122"/>
  <c r="N456" i="122"/>
  <c r="O455" i="122"/>
  <c r="P455" i="122"/>
  <c r="N455" i="122"/>
  <c r="O454" i="122"/>
  <c r="N454" i="122"/>
  <c r="P454" i="122"/>
  <c r="O453" i="122"/>
  <c r="N453" i="122"/>
  <c r="P453" i="122"/>
  <c r="P452" i="122"/>
  <c r="O452" i="122"/>
  <c r="N452" i="122"/>
  <c r="O451" i="122"/>
  <c r="P451" i="122"/>
  <c r="N451" i="122"/>
  <c r="O450" i="122"/>
  <c r="N450" i="122"/>
  <c r="P450" i="122"/>
  <c r="O449" i="122"/>
  <c r="N449" i="122"/>
  <c r="P449" i="122"/>
  <c r="P448" i="122"/>
  <c r="O448" i="122"/>
  <c r="N448" i="122"/>
  <c r="O447" i="122"/>
  <c r="P447" i="122"/>
  <c r="N447" i="122"/>
  <c r="O446" i="122"/>
  <c r="N446" i="122"/>
  <c r="P446" i="122"/>
  <c r="O445" i="122"/>
  <c r="N445" i="122"/>
  <c r="P445" i="122"/>
  <c r="P444" i="122"/>
  <c r="O444" i="122"/>
  <c r="N444" i="122"/>
  <c r="O443" i="122"/>
  <c r="P443" i="122"/>
  <c r="N443" i="122"/>
  <c r="O442" i="122"/>
  <c r="N442" i="122"/>
  <c r="P442" i="122"/>
  <c r="O441" i="122"/>
  <c r="N441" i="122"/>
  <c r="P441" i="122"/>
  <c r="P440" i="122"/>
  <c r="O440" i="122"/>
  <c r="N440" i="122"/>
  <c r="O439" i="122"/>
  <c r="P439" i="122"/>
  <c r="N439" i="122"/>
  <c r="O438" i="122"/>
  <c r="N438" i="122"/>
  <c r="P438" i="122"/>
  <c r="O437" i="122"/>
  <c r="N437" i="122"/>
  <c r="P437" i="122"/>
  <c r="P436" i="122"/>
  <c r="O436" i="122"/>
  <c r="N436" i="122"/>
  <c r="O435" i="122"/>
  <c r="P435" i="122"/>
  <c r="N435" i="122"/>
  <c r="O434" i="122"/>
  <c r="N434" i="122"/>
  <c r="P434" i="122"/>
  <c r="O433" i="122"/>
  <c r="N433" i="122"/>
  <c r="P433" i="122"/>
  <c r="P432" i="122"/>
  <c r="O432" i="122"/>
  <c r="N432" i="122"/>
  <c r="O431" i="122"/>
  <c r="P431" i="122"/>
  <c r="N431" i="122"/>
  <c r="O430" i="122"/>
  <c r="N430" i="122"/>
  <c r="P430" i="122"/>
  <c r="O429" i="122"/>
  <c r="N429" i="122"/>
  <c r="P429" i="122"/>
  <c r="P428" i="122"/>
  <c r="O428" i="122"/>
  <c r="N428" i="122"/>
  <c r="O427" i="122"/>
  <c r="P427" i="122"/>
  <c r="N427" i="122"/>
  <c r="O426" i="122"/>
  <c r="N426" i="122"/>
  <c r="P426" i="122"/>
  <c r="O425" i="122"/>
  <c r="N425" i="122"/>
  <c r="P425" i="122"/>
  <c r="P424" i="122"/>
  <c r="O424" i="122"/>
  <c r="N424" i="122"/>
  <c r="O423" i="122"/>
  <c r="P423" i="122"/>
  <c r="N423" i="122"/>
  <c r="O422" i="122"/>
  <c r="N422" i="122"/>
  <c r="P422" i="122"/>
  <c r="O421" i="122"/>
  <c r="N421" i="122"/>
  <c r="P421" i="122"/>
  <c r="P420" i="122"/>
  <c r="O420" i="122"/>
  <c r="N420" i="122"/>
  <c r="O419" i="122"/>
  <c r="P419" i="122"/>
  <c r="N419" i="122"/>
  <c r="O418" i="122"/>
  <c r="N418" i="122"/>
  <c r="P418" i="122"/>
  <c r="O417" i="122"/>
  <c r="N417" i="122"/>
  <c r="P417" i="122"/>
  <c r="P416" i="122"/>
  <c r="O416" i="122"/>
  <c r="N416" i="122"/>
  <c r="O415" i="122"/>
  <c r="P415" i="122"/>
  <c r="N415" i="122"/>
  <c r="O414" i="122"/>
  <c r="N414" i="122"/>
  <c r="P414" i="122"/>
  <c r="O413" i="122"/>
  <c r="N413" i="122"/>
  <c r="P413" i="122"/>
  <c r="P412" i="122"/>
  <c r="O412" i="122"/>
  <c r="N412" i="122"/>
  <c r="O411" i="122"/>
  <c r="P411" i="122"/>
  <c r="N411" i="122"/>
  <c r="O410" i="122"/>
  <c r="N410" i="122"/>
  <c r="P410" i="122"/>
  <c r="O409" i="122"/>
  <c r="N409" i="122"/>
  <c r="P409" i="122"/>
  <c r="P408" i="122"/>
  <c r="O408" i="122"/>
  <c r="N408" i="122"/>
  <c r="O407" i="122"/>
  <c r="P407" i="122"/>
  <c r="N407" i="122"/>
  <c r="O406" i="122"/>
  <c r="N406" i="122"/>
  <c r="P406" i="122"/>
  <c r="O405" i="122"/>
  <c r="N405" i="122"/>
  <c r="P405" i="122"/>
  <c r="P404" i="122"/>
  <c r="O404" i="122"/>
  <c r="N404" i="122"/>
  <c r="O403" i="122"/>
  <c r="P403" i="122"/>
  <c r="N403" i="122"/>
  <c r="O402" i="122"/>
  <c r="N402" i="122"/>
  <c r="P402" i="122"/>
  <c r="O401" i="122"/>
  <c r="N401" i="122"/>
  <c r="P401" i="122"/>
  <c r="P400" i="122"/>
  <c r="O400" i="122"/>
  <c r="N400" i="122"/>
  <c r="O399" i="122"/>
  <c r="P399" i="122"/>
  <c r="N399" i="122"/>
  <c r="O398" i="122"/>
  <c r="N398" i="122"/>
  <c r="P398" i="122"/>
  <c r="O397" i="122"/>
  <c r="N397" i="122"/>
  <c r="P397" i="122"/>
  <c r="P396" i="122"/>
  <c r="O396" i="122"/>
  <c r="N396" i="122"/>
  <c r="O395" i="122"/>
  <c r="P395" i="122"/>
  <c r="N395" i="122"/>
  <c r="O394" i="122"/>
  <c r="N394" i="122"/>
  <c r="P394" i="122"/>
  <c r="O393" i="122"/>
  <c r="N393" i="122"/>
  <c r="P393" i="122"/>
  <c r="P392" i="122"/>
  <c r="O392" i="122"/>
  <c r="N392" i="122"/>
  <c r="O391" i="122"/>
  <c r="P391" i="122"/>
  <c r="N391" i="122"/>
  <c r="O390" i="122"/>
  <c r="N390" i="122"/>
  <c r="P390" i="122"/>
  <c r="O389" i="122"/>
  <c r="N389" i="122"/>
  <c r="P389" i="122"/>
  <c r="P388" i="122"/>
  <c r="O388" i="122"/>
  <c r="N388" i="122"/>
  <c r="O387" i="122"/>
  <c r="P387" i="122"/>
  <c r="N387" i="122"/>
  <c r="O386" i="122"/>
  <c r="N386" i="122"/>
  <c r="P386" i="122"/>
  <c r="O385" i="122"/>
  <c r="N385" i="122"/>
  <c r="P385" i="122"/>
  <c r="P384" i="122"/>
  <c r="O384" i="122"/>
  <c r="N384" i="122"/>
  <c r="O383" i="122"/>
  <c r="P383" i="122"/>
  <c r="N383" i="122"/>
  <c r="O382" i="122"/>
  <c r="N382" i="122"/>
  <c r="P382" i="122"/>
  <c r="O381" i="122"/>
  <c r="N381" i="122"/>
  <c r="P381" i="122"/>
  <c r="P380" i="122"/>
  <c r="O380" i="122"/>
  <c r="N380" i="122"/>
  <c r="O379" i="122"/>
  <c r="P379" i="122"/>
  <c r="N379" i="122"/>
  <c r="O378" i="122"/>
  <c r="N378" i="122"/>
  <c r="P378" i="122"/>
  <c r="O377" i="122"/>
  <c r="N377" i="122"/>
  <c r="P377" i="122"/>
  <c r="P376" i="122"/>
  <c r="O376" i="122"/>
  <c r="N376" i="122"/>
  <c r="O375" i="122"/>
  <c r="P375" i="122"/>
  <c r="N375" i="122"/>
  <c r="O374" i="122"/>
  <c r="N374" i="122"/>
  <c r="P374" i="122"/>
  <c r="O373" i="122"/>
  <c r="N373" i="122"/>
  <c r="P373" i="122"/>
  <c r="P372" i="122"/>
  <c r="O372" i="122"/>
  <c r="N372" i="122"/>
  <c r="O371" i="122"/>
  <c r="P371" i="122"/>
  <c r="N371" i="122"/>
  <c r="O370" i="122"/>
  <c r="N370" i="122"/>
  <c r="P370" i="122"/>
  <c r="O369" i="122"/>
  <c r="N369" i="122"/>
  <c r="P369" i="122"/>
  <c r="P368" i="122"/>
  <c r="O368" i="122"/>
  <c r="N368" i="122"/>
  <c r="O367" i="122"/>
  <c r="P367" i="122"/>
  <c r="N367" i="122"/>
  <c r="O366" i="122"/>
  <c r="N366" i="122"/>
  <c r="P366" i="122"/>
  <c r="O365" i="122"/>
  <c r="N365" i="122"/>
  <c r="P365" i="122"/>
  <c r="P364" i="122"/>
  <c r="O364" i="122"/>
  <c r="N364" i="122"/>
  <c r="O363" i="122"/>
  <c r="P363" i="122"/>
  <c r="N363" i="122"/>
  <c r="O362" i="122"/>
  <c r="N362" i="122"/>
  <c r="P362" i="122"/>
  <c r="O361" i="122"/>
  <c r="N361" i="122"/>
  <c r="P361" i="122"/>
  <c r="P360" i="122"/>
  <c r="O360" i="122"/>
  <c r="N360" i="122"/>
  <c r="O359" i="122"/>
  <c r="P359" i="122"/>
  <c r="N359" i="122"/>
  <c r="O358" i="122"/>
  <c r="N358" i="122"/>
  <c r="P358" i="122"/>
  <c r="O357" i="122"/>
  <c r="N357" i="122"/>
  <c r="P357" i="122"/>
  <c r="P356" i="122"/>
  <c r="O356" i="122"/>
  <c r="N356" i="122"/>
  <c r="O355" i="122"/>
  <c r="P355" i="122"/>
  <c r="N355" i="122"/>
  <c r="O354" i="122"/>
  <c r="N354" i="122"/>
  <c r="P354" i="122"/>
  <c r="O353" i="122"/>
  <c r="N353" i="122"/>
  <c r="P353" i="122"/>
  <c r="P352" i="122"/>
  <c r="O352" i="122"/>
  <c r="N352" i="122"/>
  <c r="O351" i="122"/>
  <c r="P351" i="122"/>
  <c r="N351" i="122"/>
  <c r="O350" i="122"/>
  <c r="N350" i="122"/>
  <c r="P350" i="122"/>
  <c r="O349" i="122"/>
  <c r="N349" i="122"/>
  <c r="P349" i="122"/>
  <c r="P348" i="122"/>
  <c r="O348" i="122"/>
  <c r="N348" i="122"/>
  <c r="O347" i="122"/>
  <c r="P347" i="122"/>
  <c r="N347" i="122"/>
  <c r="O346" i="122"/>
  <c r="N346" i="122"/>
  <c r="P346" i="122"/>
  <c r="O345" i="122"/>
  <c r="N345" i="122"/>
  <c r="P345" i="122"/>
  <c r="P344" i="122"/>
  <c r="O344" i="122"/>
  <c r="N344" i="122"/>
  <c r="O343" i="122"/>
  <c r="P343" i="122"/>
  <c r="N343" i="122"/>
  <c r="O342" i="122"/>
  <c r="N342" i="122"/>
  <c r="P342" i="122"/>
  <c r="O341" i="122"/>
  <c r="N341" i="122"/>
  <c r="P341" i="122"/>
  <c r="P340" i="122"/>
  <c r="O340" i="122"/>
  <c r="N340" i="122"/>
  <c r="O339" i="122"/>
  <c r="P339" i="122"/>
  <c r="N339" i="122"/>
  <c r="O338" i="122"/>
  <c r="N338" i="122"/>
  <c r="P338" i="122"/>
  <c r="O337" i="122"/>
  <c r="N337" i="122"/>
  <c r="P337" i="122"/>
  <c r="P336" i="122"/>
  <c r="O336" i="122"/>
  <c r="N336" i="122"/>
  <c r="O335" i="122"/>
  <c r="P335" i="122"/>
  <c r="N335" i="122"/>
  <c r="O334" i="122"/>
  <c r="N334" i="122"/>
  <c r="P334" i="122"/>
  <c r="O333" i="122"/>
  <c r="N333" i="122"/>
  <c r="P333" i="122"/>
  <c r="P332" i="122"/>
  <c r="O332" i="122"/>
  <c r="N332" i="122"/>
  <c r="O331" i="122"/>
  <c r="P331" i="122"/>
  <c r="N331" i="122"/>
  <c r="O330" i="122"/>
  <c r="N330" i="122"/>
  <c r="P330" i="122"/>
  <c r="O329" i="122"/>
  <c r="N329" i="122"/>
  <c r="P329" i="122"/>
  <c r="P328" i="122"/>
  <c r="O328" i="122"/>
  <c r="N328" i="122"/>
  <c r="O327" i="122"/>
  <c r="P327" i="122"/>
  <c r="N327" i="122"/>
  <c r="O326" i="122"/>
  <c r="N326" i="122"/>
  <c r="P326" i="122"/>
  <c r="O325" i="122"/>
  <c r="N325" i="122"/>
  <c r="P325" i="122"/>
  <c r="P324" i="122"/>
  <c r="O324" i="122"/>
  <c r="N324" i="122"/>
  <c r="O323" i="122"/>
  <c r="P323" i="122"/>
  <c r="N323" i="122"/>
  <c r="O322" i="122"/>
  <c r="N322" i="122"/>
  <c r="P322" i="122"/>
  <c r="O321" i="122"/>
  <c r="N321" i="122"/>
  <c r="P321" i="122"/>
  <c r="P320" i="122"/>
  <c r="O320" i="122"/>
  <c r="N320" i="122"/>
  <c r="O319" i="122"/>
  <c r="P319" i="122"/>
  <c r="N319" i="122"/>
  <c r="O318" i="122"/>
  <c r="N318" i="122"/>
  <c r="P318" i="122"/>
  <c r="O317" i="122"/>
  <c r="N317" i="122"/>
  <c r="P317" i="122"/>
  <c r="P316" i="122"/>
  <c r="O316" i="122"/>
  <c r="N316" i="122"/>
  <c r="O315" i="122"/>
  <c r="P315" i="122"/>
  <c r="N315" i="122"/>
  <c r="O314" i="122"/>
  <c r="N314" i="122"/>
  <c r="P314" i="122"/>
  <c r="O313" i="122"/>
  <c r="N313" i="122"/>
  <c r="P313" i="122"/>
  <c r="P312" i="122"/>
  <c r="O312" i="122"/>
  <c r="N312" i="122"/>
  <c r="O311" i="122"/>
  <c r="P311" i="122"/>
  <c r="N311" i="122"/>
  <c r="O310" i="122"/>
  <c r="N310" i="122"/>
  <c r="P310" i="122"/>
  <c r="O309" i="122"/>
  <c r="N309" i="122"/>
  <c r="P309" i="122"/>
  <c r="P308" i="122"/>
  <c r="O308" i="122"/>
  <c r="N308" i="122"/>
  <c r="O307" i="122"/>
  <c r="P307" i="122"/>
  <c r="N307" i="122"/>
  <c r="O306" i="122"/>
  <c r="N306" i="122"/>
  <c r="P306" i="122"/>
  <c r="O305" i="122"/>
  <c r="N305" i="122"/>
  <c r="P305" i="122"/>
  <c r="P304" i="122"/>
  <c r="O304" i="122"/>
  <c r="N304" i="122"/>
  <c r="O303" i="122"/>
  <c r="P303" i="122"/>
  <c r="N303" i="122"/>
  <c r="O302" i="122"/>
  <c r="N302" i="122"/>
  <c r="P302" i="122"/>
  <c r="O301" i="122"/>
  <c r="N301" i="122"/>
  <c r="P301" i="122"/>
  <c r="P300" i="122"/>
  <c r="O300" i="122"/>
  <c r="N300" i="122"/>
  <c r="O299" i="122"/>
  <c r="P299" i="122"/>
  <c r="N299" i="122"/>
  <c r="O298" i="122"/>
  <c r="N298" i="122"/>
  <c r="P298" i="122"/>
  <c r="O297" i="122"/>
  <c r="N297" i="122"/>
  <c r="P297" i="122"/>
  <c r="P296" i="122"/>
  <c r="O296" i="122"/>
  <c r="N296" i="122"/>
  <c r="O295" i="122"/>
  <c r="P295" i="122"/>
  <c r="N295" i="122"/>
  <c r="O294" i="122"/>
  <c r="N294" i="122"/>
  <c r="P294" i="122"/>
  <c r="O293" i="122"/>
  <c r="N293" i="122"/>
  <c r="P293" i="122"/>
  <c r="P292" i="122"/>
  <c r="O292" i="122"/>
  <c r="N292" i="122"/>
  <c r="O291" i="122"/>
  <c r="P291" i="122"/>
  <c r="N291" i="122"/>
  <c r="O290" i="122"/>
  <c r="N290" i="122"/>
  <c r="P290" i="122"/>
  <c r="O289" i="122"/>
  <c r="N289" i="122"/>
  <c r="P289" i="122"/>
  <c r="P288" i="122"/>
  <c r="O288" i="122"/>
  <c r="N288" i="122"/>
  <c r="O287" i="122"/>
  <c r="P287" i="122"/>
  <c r="N287" i="122"/>
  <c r="O286" i="122"/>
  <c r="N286" i="122"/>
  <c r="P286" i="122"/>
  <c r="O285" i="122"/>
  <c r="N285" i="122"/>
  <c r="P285" i="122"/>
  <c r="P284" i="122"/>
  <c r="O284" i="122"/>
  <c r="N284" i="122"/>
  <c r="O283" i="122"/>
  <c r="P283" i="122"/>
  <c r="N283" i="122"/>
  <c r="O282" i="122"/>
  <c r="N282" i="122"/>
  <c r="P282" i="122"/>
  <c r="O281" i="122"/>
  <c r="N281" i="122"/>
  <c r="P281" i="122"/>
  <c r="P280" i="122"/>
  <c r="O280" i="122"/>
  <c r="N280" i="122"/>
  <c r="O279" i="122"/>
  <c r="P279" i="122"/>
  <c r="N279" i="122"/>
  <c r="O278" i="122"/>
  <c r="N278" i="122"/>
  <c r="P278" i="122"/>
  <c r="O277" i="122"/>
  <c r="N277" i="122"/>
  <c r="P277" i="122"/>
  <c r="P276" i="122"/>
  <c r="O276" i="122"/>
  <c r="N276" i="122"/>
  <c r="O275" i="122"/>
  <c r="P275" i="122"/>
  <c r="N275" i="122"/>
  <c r="O274" i="122"/>
  <c r="N274" i="122"/>
  <c r="P274" i="122"/>
  <c r="O273" i="122"/>
  <c r="N273" i="122"/>
  <c r="P273" i="122"/>
  <c r="P272" i="122"/>
  <c r="O272" i="122"/>
  <c r="N272" i="122"/>
  <c r="O271" i="122"/>
  <c r="P271" i="122"/>
  <c r="N271" i="122"/>
  <c r="O270" i="122"/>
  <c r="N270" i="122"/>
  <c r="P270" i="122"/>
  <c r="O269" i="122"/>
  <c r="N269" i="122"/>
  <c r="P269" i="122"/>
  <c r="P268" i="122"/>
  <c r="O268" i="122"/>
  <c r="N268" i="122"/>
  <c r="O267" i="122"/>
  <c r="P267" i="122"/>
  <c r="N267" i="122"/>
  <c r="O266" i="122"/>
  <c r="N266" i="122"/>
  <c r="P266" i="122"/>
  <c r="O265" i="122"/>
  <c r="N265" i="122"/>
  <c r="P265" i="122"/>
  <c r="P264" i="122"/>
  <c r="O264" i="122"/>
  <c r="N264" i="122"/>
  <c r="O263" i="122"/>
  <c r="P263" i="122"/>
  <c r="N263" i="122"/>
  <c r="O262" i="122"/>
  <c r="N262" i="122"/>
  <c r="P262" i="122"/>
  <c r="O261" i="122"/>
  <c r="N261" i="122"/>
  <c r="P261" i="122"/>
  <c r="P260" i="122"/>
  <c r="O260" i="122"/>
  <c r="N260" i="122"/>
  <c r="O259" i="122"/>
  <c r="P259" i="122"/>
  <c r="N259" i="122"/>
  <c r="O258" i="122"/>
  <c r="N258" i="122"/>
  <c r="P258" i="122"/>
  <c r="O257" i="122"/>
  <c r="N257" i="122"/>
  <c r="P257" i="122"/>
  <c r="P256" i="122"/>
  <c r="O256" i="122"/>
  <c r="N256" i="122"/>
  <c r="O255" i="122"/>
  <c r="P255" i="122"/>
  <c r="N255" i="122"/>
  <c r="O254" i="122"/>
  <c r="N254" i="122"/>
  <c r="P254" i="122"/>
  <c r="O253" i="122"/>
  <c r="N253" i="122"/>
  <c r="P253" i="122"/>
  <c r="P252" i="122"/>
  <c r="O252" i="122"/>
  <c r="N252" i="122"/>
  <c r="O251" i="122"/>
  <c r="P251" i="122"/>
  <c r="N251" i="122"/>
  <c r="O250" i="122"/>
  <c r="N250" i="122"/>
  <c r="P250" i="122"/>
  <c r="O249" i="122"/>
  <c r="N249" i="122"/>
  <c r="P249" i="122"/>
  <c r="P248" i="122"/>
  <c r="O248" i="122"/>
  <c r="N248" i="122"/>
  <c r="O247" i="122"/>
  <c r="P247" i="122"/>
  <c r="N247" i="122"/>
  <c r="O246" i="122"/>
  <c r="N246" i="122"/>
  <c r="P246" i="122"/>
  <c r="O245" i="122"/>
  <c r="N245" i="122"/>
  <c r="P245" i="122"/>
  <c r="P244" i="122"/>
  <c r="O244" i="122"/>
  <c r="N244" i="122"/>
  <c r="O243" i="122"/>
  <c r="P243" i="122"/>
  <c r="N243" i="122"/>
  <c r="O242" i="122"/>
  <c r="N242" i="122"/>
  <c r="P242" i="122"/>
  <c r="O241" i="122"/>
  <c r="N241" i="122"/>
  <c r="P241" i="122"/>
  <c r="P240" i="122"/>
  <c r="O240" i="122"/>
  <c r="N240" i="122"/>
  <c r="O239" i="122"/>
  <c r="P239" i="122"/>
  <c r="N239" i="122"/>
  <c r="O238" i="122"/>
  <c r="N238" i="122"/>
  <c r="P238" i="122"/>
  <c r="O237" i="122"/>
  <c r="N237" i="122"/>
  <c r="P237" i="122"/>
  <c r="P236" i="122"/>
  <c r="O236" i="122"/>
  <c r="N236" i="122"/>
  <c r="O235" i="122"/>
  <c r="P235" i="122"/>
  <c r="N235" i="122"/>
  <c r="O234" i="122"/>
  <c r="N234" i="122"/>
  <c r="P234" i="122"/>
  <c r="O233" i="122"/>
  <c r="N233" i="122"/>
  <c r="P233" i="122"/>
  <c r="P232" i="122"/>
  <c r="O232" i="122"/>
  <c r="N232" i="122"/>
  <c r="O231" i="122"/>
  <c r="P231" i="122"/>
  <c r="N231" i="122"/>
  <c r="O230" i="122"/>
  <c r="N230" i="122"/>
  <c r="P230" i="122"/>
  <c r="O229" i="122"/>
  <c r="N229" i="122"/>
  <c r="P229" i="122"/>
  <c r="P228" i="122"/>
  <c r="O228" i="122"/>
  <c r="N228" i="122"/>
  <c r="O227" i="122"/>
  <c r="P227" i="122"/>
  <c r="N227" i="122"/>
  <c r="O226" i="122"/>
  <c r="N226" i="122"/>
  <c r="P226" i="122"/>
  <c r="O225" i="122"/>
  <c r="N225" i="122"/>
  <c r="P225" i="122"/>
  <c r="P224" i="122"/>
  <c r="O224" i="122"/>
  <c r="N224" i="122"/>
  <c r="O223" i="122"/>
  <c r="P223" i="122"/>
  <c r="N223" i="122"/>
  <c r="O222" i="122"/>
  <c r="N222" i="122"/>
  <c r="P222" i="122"/>
  <c r="O221" i="122"/>
  <c r="N221" i="122"/>
  <c r="P221" i="122"/>
  <c r="P220" i="122"/>
  <c r="O220" i="122"/>
  <c r="N220" i="122"/>
  <c r="O219" i="122"/>
  <c r="P219" i="122"/>
  <c r="N219" i="122"/>
  <c r="O218" i="122"/>
  <c r="N218" i="122"/>
  <c r="P218" i="122"/>
  <c r="O217" i="122"/>
  <c r="N217" i="122"/>
  <c r="P217" i="122"/>
  <c r="P216" i="122"/>
  <c r="O216" i="122"/>
  <c r="N216" i="122"/>
  <c r="O215" i="122"/>
  <c r="P215" i="122"/>
  <c r="N215" i="122"/>
  <c r="O214" i="122"/>
  <c r="N214" i="122"/>
  <c r="P214" i="122"/>
  <c r="O213" i="122"/>
  <c r="N213" i="122"/>
  <c r="P213" i="122"/>
  <c r="P212" i="122"/>
  <c r="O212" i="122"/>
  <c r="N212" i="122"/>
  <c r="O211" i="122"/>
  <c r="P211" i="122"/>
  <c r="N211" i="122"/>
  <c r="O210" i="122"/>
  <c r="N210" i="122"/>
  <c r="P210" i="122"/>
  <c r="O209" i="122"/>
  <c r="N209" i="122"/>
  <c r="P209" i="122"/>
  <c r="P208" i="122"/>
  <c r="O208" i="122"/>
  <c r="N208" i="122"/>
  <c r="O207" i="122"/>
  <c r="P207" i="122"/>
  <c r="N207" i="122"/>
  <c r="O206" i="122"/>
  <c r="N206" i="122"/>
  <c r="P206" i="122"/>
  <c r="O205" i="122"/>
  <c r="N205" i="122"/>
  <c r="P205" i="122"/>
  <c r="P204" i="122"/>
  <c r="O204" i="122"/>
  <c r="N204" i="122"/>
  <c r="O203" i="122"/>
  <c r="P203" i="122"/>
  <c r="N203" i="122"/>
  <c r="O202" i="122"/>
  <c r="N202" i="122"/>
  <c r="P202" i="122"/>
  <c r="O201" i="122"/>
  <c r="N201" i="122"/>
  <c r="P201" i="122"/>
  <c r="P200" i="122"/>
  <c r="O200" i="122"/>
  <c r="N200" i="122"/>
  <c r="O199" i="122"/>
  <c r="P199" i="122"/>
  <c r="N199" i="122"/>
  <c r="O198" i="122"/>
  <c r="N198" i="122"/>
  <c r="P198" i="122"/>
  <c r="O197" i="122"/>
  <c r="N197" i="122"/>
  <c r="P197" i="122"/>
  <c r="P196" i="122"/>
  <c r="O196" i="122"/>
  <c r="N196" i="122"/>
  <c r="O195" i="122"/>
  <c r="P195" i="122"/>
  <c r="N195" i="122"/>
  <c r="O194" i="122"/>
  <c r="N194" i="122"/>
  <c r="P194" i="122"/>
  <c r="O193" i="122"/>
  <c r="N193" i="122"/>
  <c r="P193" i="122"/>
  <c r="P192" i="122"/>
  <c r="O192" i="122"/>
  <c r="N192" i="122"/>
  <c r="O191" i="122"/>
  <c r="P191" i="122"/>
  <c r="N191" i="122"/>
  <c r="O190" i="122"/>
  <c r="N190" i="122"/>
  <c r="P190" i="122"/>
  <c r="O189" i="122"/>
  <c r="N189" i="122"/>
  <c r="P189" i="122"/>
  <c r="P188" i="122"/>
  <c r="O188" i="122"/>
  <c r="N188" i="122"/>
  <c r="O187" i="122"/>
  <c r="P187" i="122"/>
  <c r="N187" i="122"/>
  <c r="O186" i="122"/>
  <c r="N186" i="122"/>
  <c r="P186" i="122"/>
  <c r="O185" i="122"/>
  <c r="N185" i="122"/>
  <c r="P185" i="122"/>
  <c r="P184" i="122"/>
  <c r="O184" i="122"/>
  <c r="N184" i="122"/>
  <c r="O183" i="122"/>
  <c r="P183" i="122"/>
  <c r="N183" i="122"/>
  <c r="O182" i="122"/>
  <c r="N182" i="122"/>
  <c r="P182" i="122"/>
  <c r="O181" i="122"/>
  <c r="N181" i="122"/>
  <c r="P181" i="122"/>
  <c r="P180" i="122"/>
  <c r="O180" i="122"/>
  <c r="N180" i="122"/>
  <c r="O179" i="122"/>
  <c r="P179" i="122"/>
  <c r="N179" i="122"/>
  <c r="O178" i="122"/>
  <c r="N178" i="122"/>
  <c r="P178" i="122"/>
  <c r="O177" i="122"/>
  <c r="N177" i="122"/>
  <c r="P177" i="122"/>
  <c r="P176" i="122"/>
  <c r="O176" i="122"/>
  <c r="N176" i="122"/>
  <c r="O175" i="122"/>
  <c r="P175" i="122"/>
  <c r="N175" i="122"/>
  <c r="O174" i="122"/>
  <c r="N174" i="122"/>
  <c r="P174" i="122"/>
  <c r="O173" i="122"/>
  <c r="N173" i="122"/>
  <c r="P173" i="122"/>
  <c r="P172" i="122"/>
  <c r="O172" i="122"/>
  <c r="N172" i="122"/>
  <c r="O171" i="122"/>
  <c r="P171" i="122"/>
  <c r="N171" i="122"/>
  <c r="O170" i="122"/>
  <c r="N170" i="122"/>
  <c r="P170" i="122"/>
  <c r="O169" i="122"/>
  <c r="N169" i="122"/>
  <c r="P169" i="122"/>
  <c r="P168" i="122"/>
  <c r="O168" i="122"/>
  <c r="N168" i="122"/>
  <c r="O167" i="122"/>
  <c r="P167" i="122"/>
  <c r="N167" i="122"/>
  <c r="O166" i="122"/>
  <c r="N166" i="122"/>
  <c r="P166" i="122"/>
  <c r="O165" i="122"/>
  <c r="N165" i="122"/>
  <c r="P165" i="122"/>
  <c r="P164" i="122"/>
  <c r="O164" i="122"/>
  <c r="N164" i="122"/>
  <c r="O163" i="122"/>
  <c r="P163" i="122"/>
  <c r="N163" i="122"/>
  <c r="O162" i="122"/>
  <c r="N162" i="122"/>
  <c r="P162" i="122"/>
  <c r="O161" i="122"/>
  <c r="N161" i="122"/>
  <c r="P161" i="122"/>
  <c r="P160" i="122"/>
  <c r="O160" i="122"/>
  <c r="N160" i="122"/>
  <c r="O159" i="122"/>
  <c r="P159" i="122"/>
  <c r="N159" i="122"/>
  <c r="O158" i="122"/>
  <c r="N158" i="122"/>
  <c r="P158" i="122"/>
  <c r="O157" i="122"/>
  <c r="N157" i="122"/>
  <c r="P157" i="122"/>
  <c r="P156" i="122"/>
  <c r="O156" i="122"/>
  <c r="N156" i="122"/>
  <c r="O155" i="122"/>
  <c r="P155" i="122"/>
  <c r="N155" i="122"/>
  <c r="O154" i="122"/>
  <c r="N154" i="122"/>
  <c r="P154" i="122"/>
  <c r="O153" i="122"/>
  <c r="N153" i="122"/>
  <c r="P153" i="122"/>
  <c r="P152" i="122"/>
  <c r="O152" i="122"/>
  <c r="N152" i="122"/>
  <c r="O151" i="122"/>
  <c r="P151" i="122"/>
  <c r="N151" i="122"/>
  <c r="O150" i="122"/>
  <c r="N150" i="122"/>
  <c r="P150" i="122"/>
  <c r="O149" i="122"/>
  <c r="N149" i="122"/>
  <c r="P149" i="122"/>
  <c r="P148" i="122"/>
  <c r="O148" i="122"/>
  <c r="N148" i="122"/>
  <c r="O147" i="122"/>
  <c r="P147" i="122"/>
  <c r="N147" i="122"/>
  <c r="O146" i="122"/>
  <c r="N146" i="122"/>
  <c r="P146" i="122"/>
  <c r="O145" i="122"/>
  <c r="N145" i="122"/>
  <c r="P145" i="122"/>
  <c r="P144" i="122"/>
  <c r="O144" i="122"/>
  <c r="N144" i="122"/>
  <c r="O143" i="122"/>
  <c r="P143" i="122"/>
  <c r="N143" i="122"/>
  <c r="O142" i="122"/>
  <c r="N142" i="122"/>
  <c r="P142" i="122"/>
  <c r="O141" i="122"/>
  <c r="N141" i="122"/>
  <c r="P141" i="122"/>
  <c r="P140" i="122"/>
  <c r="O140" i="122"/>
  <c r="N140" i="122"/>
  <c r="O139" i="122"/>
  <c r="P139" i="122"/>
  <c r="N139" i="122"/>
  <c r="O138" i="122"/>
  <c r="N138" i="122"/>
  <c r="P138" i="122"/>
  <c r="O137" i="122"/>
  <c r="N137" i="122"/>
  <c r="P137" i="122"/>
  <c r="P136" i="122"/>
  <c r="O136" i="122"/>
  <c r="N136" i="122"/>
  <c r="O135" i="122"/>
  <c r="P135" i="122"/>
  <c r="N135" i="122"/>
  <c r="O134" i="122"/>
  <c r="N134" i="122"/>
  <c r="P134" i="122"/>
  <c r="O133" i="122"/>
  <c r="N133" i="122"/>
  <c r="P133" i="122"/>
  <c r="P132" i="122"/>
  <c r="O132" i="122"/>
  <c r="N132" i="122"/>
  <c r="O131" i="122"/>
  <c r="P131" i="122"/>
  <c r="N131" i="122"/>
  <c r="O130" i="122"/>
  <c r="N130" i="122"/>
  <c r="P130" i="122"/>
  <c r="O129" i="122"/>
  <c r="N129" i="122"/>
  <c r="P129" i="122"/>
  <c r="P128" i="122"/>
  <c r="O128" i="122"/>
  <c r="N128" i="122"/>
  <c r="O127" i="122"/>
  <c r="P127" i="122"/>
  <c r="N127" i="122"/>
  <c r="O126" i="122"/>
  <c r="N126" i="122"/>
  <c r="P126" i="122"/>
  <c r="O125" i="122"/>
  <c r="N125" i="122"/>
  <c r="P125" i="122"/>
  <c r="P124" i="122"/>
  <c r="O124" i="122"/>
  <c r="N124" i="122"/>
  <c r="O123" i="122"/>
  <c r="P123" i="122"/>
  <c r="N123" i="122"/>
  <c r="O122" i="122"/>
  <c r="N122" i="122"/>
  <c r="P122" i="122"/>
  <c r="O121" i="122"/>
  <c r="N121" i="122"/>
  <c r="P121" i="122"/>
  <c r="P120" i="122"/>
  <c r="O120" i="122"/>
  <c r="N120" i="122"/>
  <c r="O119" i="122"/>
  <c r="P119" i="122"/>
  <c r="N119" i="122"/>
  <c r="O118" i="122"/>
  <c r="N118" i="122"/>
  <c r="P118" i="122"/>
  <c r="O117" i="122"/>
  <c r="N117" i="122"/>
  <c r="P117" i="122"/>
  <c r="P116" i="122"/>
  <c r="O116" i="122"/>
  <c r="N116" i="122"/>
  <c r="O115" i="122"/>
  <c r="P115" i="122"/>
  <c r="N115" i="122"/>
  <c r="O114" i="122"/>
  <c r="N114" i="122"/>
  <c r="P114" i="122"/>
  <c r="O113" i="122"/>
  <c r="N113" i="122"/>
  <c r="P113" i="122"/>
  <c r="P112" i="122"/>
  <c r="O112" i="122"/>
  <c r="N112" i="122"/>
  <c r="O111" i="122"/>
  <c r="P111" i="122"/>
  <c r="N111" i="122"/>
  <c r="O110" i="122"/>
  <c r="N110" i="122"/>
  <c r="P110" i="122"/>
  <c r="O109" i="122"/>
  <c r="N109" i="122"/>
  <c r="P109" i="122"/>
  <c r="P108" i="122"/>
  <c r="O108" i="122"/>
  <c r="N108" i="122"/>
  <c r="O107" i="122"/>
  <c r="P107" i="122"/>
  <c r="N107" i="122"/>
  <c r="O106" i="122"/>
  <c r="N106" i="122"/>
  <c r="P106" i="122"/>
  <c r="O105" i="122"/>
  <c r="N105" i="122"/>
  <c r="P105" i="122"/>
  <c r="P104" i="122"/>
  <c r="O104" i="122"/>
  <c r="N104" i="122"/>
  <c r="O103" i="122"/>
  <c r="P103" i="122"/>
  <c r="N103" i="122"/>
  <c r="O102" i="122"/>
  <c r="N102" i="122"/>
  <c r="P102" i="122"/>
  <c r="O101" i="122"/>
  <c r="N101" i="122"/>
  <c r="P101" i="122"/>
  <c r="P100" i="122"/>
  <c r="O100" i="122"/>
  <c r="N100" i="122"/>
  <c r="O99" i="122"/>
  <c r="P99" i="122"/>
  <c r="N99" i="122"/>
  <c r="O98" i="122"/>
  <c r="N98" i="122"/>
  <c r="P98" i="122"/>
  <c r="O97" i="122"/>
  <c r="N97" i="122"/>
  <c r="P97" i="122"/>
  <c r="P96" i="122"/>
  <c r="O96" i="122"/>
  <c r="N96" i="122"/>
  <c r="O95" i="122"/>
  <c r="P95" i="122"/>
  <c r="N95" i="122"/>
  <c r="O94" i="122"/>
  <c r="N94" i="122"/>
  <c r="P94" i="122"/>
  <c r="O93" i="122"/>
  <c r="N93" i="122"/>
  <c r="P93" i="122"/>
  <c r="P92" i="122"/>
  <c r="O92" i="122"/>
  <c r="N92" i="122"/>
  <c r="O91" i="122"/>
  <c r="P91" i="122"/>
  <c r="N91" i="122"/>
  <c r="O90" i="122"/>
  <c r="N90" i="122"/>
  <c r="P90" i="122"/>
  <c r="O89" i="122"/>
  <c r="N89" i="122"/>
  <c r="P89" i="122"/>
  <c r="P88" i="122"/>
  <c r="O88" i="122"/>
  <c r="N88" i="122"/>
  <c r="O87" i="122"/>
  <c r="P87" i="122"/>
  <c r="N87" i="122"/>
  <c r="O86" i="122"/>
  <c r="N86" i="122"/>
  <c r="P86" i="122"/>
  <c r="O85" i="122"/>
  <c r="N85" i="122"/>
  <c r="P85" i="122"/>
  <c r="P84" i="122"/>
  <c r="O84" i="122"/>
  <c r="N84" i="122"/>
  <c r="O83" i="122"/>
  <c r="P83" i="122"/>
  <c r="N83" i="122"/>
  <c r="O82" i="122"/>
  <c r="N82" i="122"/>
  <c r="P82" i="122"/>
  <c r="O81" i="122"/>
  <c r="N81" i="122"/>
  <c r="P81" i="122"/>
  <c r="P80" i="122"/>
  <c r="O80" i="122"/>
  <c r="N80" i="122"/>
  <c r="O79" i="122"/>
  <c r="P79" i="122"/>
  <c r="N79" i="122"/>
  <c r="O78" i="122"/>
  <c r="N78" i="122"/>
  <c r="P78" i="122"/>
  <c r="O77" i="122"/>
  <c r="N77" i="122"/>
  <c r="P77" i="122"/>
  <c r="P76" i="122"/>
  <c r="O76" i="122"/>
  <c r="N76" i="122"/>
  <c r="O75" i="122"/>
  <c r="P75" i="122"/>
  <c r="N75" i="122"/>
  <c r="O74" i="122"/>
  <c r="N74" i="122"/>
  <c r="P74" i="122"/>
  <c r="O73" i="122"/>
  <c r="N73" i="122"/>
  <c r="P73" i="122"/>
  <c r="P72" i="122"/>
  <c r="O72" i="122"/>
  <c r="N72" i="122"/>
  <c r="O71" i="122"/>
  <c r="P71" i="122"/>
  <c r="N71" i="122"/>
  <c r="O70" i="122"/>
  <c r="N70" i="122"/>
  <c r="P70" i="122"/>
  <c r="O69" i="122"/>
  <c r="N69" i="122"/>
  <c r="P69" i="122"/>
  <c r="P68" i="122"/>
  <c r="O68" i="122"/>
  <c r="N68" i="122"/>
  <c r="O67" i="122"/>
  <c r="P67" i="122"/>
  <c r="N67" i="122"/>
  <c r="O66" i="122"/>
  <c r="N66" i="122"/>
  <c r="P66" i="122"/>
  <c r="O65" i="122"/>
  <c r="N65" i="122"/>
  <c r="P65" i="122"/>
  <c r="P64" i="122"/>
  <c r="O64" i="122"/>
  <c r="N64" i="122"/>
  <c r="O63" i="122"/>
  <c r="P63" i="122"/>
  <c r="N63" i="122"/>
  <c r="O62" i="122"/>
  <c r="N62" i="122"/>
  <c r="P62" i="122"/>
  <c r="O61" i="122"/>
  <c r="N61" i="122"/>
  <c r="P61" i="122"/>
  <c r="P60" i="122"/>
  <c r="O60" i="122"/>
  <c r="N60" i="122"/>
  <c r="O59" i="122"/>
  <c r="P59" i="122"/>
  <c r="N59" i="122"/>
  <c r="O58" i="122"/>
  <c r="N58" i="122"/>
  <c r="P58" i="122"/>
  <c r="O57" i="122"/>
  <c r="N57" i="122"/>
  <c r="P57" i="122"/>
  <c r="P56" i="122"/>
  <c r="O56" i="122"/>
  <c r="N56" i="122"/>
  <c r="O55" i="122"/>
  <c r="P55" i="122"/>
  <c r="N55" i="122"/>
  <c r="O54" i="122"/>
  <c r="N54" i="122"/>
  <c r="P54" i="122"/>
  <c r="O53" i="122"/>
  <c r="N53" i="122"/>
  <c r="P53" i="122"/>
  <c r="P52" i="122"/>
  <c r="O52" i="122"/>
  <c r="N52" i="122"/>
  <c r="O51" i="122"/>
  <c r="P51" i="122"/>
  <c r="N51" i="122"/>
  <c r="O50" i="122"/>
  <c r="N50" i="122"/>
  <c r="P50" i="122"/>
  <c r="O49" i="122"/>
  <c r="N49" i="122"/>
  <c r="P49" i="122"/>
  <c r="P48" i="122"/>
  <c r="O48" i="122"/>
  <c r="N48" i="122"/>
  <c r="O47" i="122"/>
  <c r="P47" i="122"/>
  <c r="N47" i="122"/>
  <c r="O46" i="122"/>
  <c r="N46" i="122"/>
  <c r="P46" i="122"/>
  <c r="O45" i="122"/>
  <c r="N45" i="122"/>
  <c r="P45" i="122"/>
  <c r="P44" i="122"/>
  <c r="O44" i="122"/>
  <c r="N44" i="122"/>
  <c r="O43" i="122"/>
  <c r="P43" i="122"/>
  <c r="N43" i="122"/>
  <c r="O42" i="122"/>
  <c r="N42" i="122"/>
  <c r="P42" i="122"/>
  <c r="O41" i="122"/>
  <c r="N41" i="122"/>
  <c r="P41" i="122"/>
  <c r="P40" i="122"/>
  <c r="O40" i="122"/>
  <c r="N40" i="122"/>
  <c r="O39" i="122"/>
  <c r="P39" i="122"/>
  <c r="N39" i="122"/>
  <c r="O38" i="122"/>
  <c r="N38" i="122"/>
  <c r="P38" i="122"/>
  <c r="O37" i="122"/>
  <c r="N37" i="122"/>
  <c r="P37" i="122"/>
  <c r="P36" i="122"/>
  <c r="O36" i="122"/>
  <c r="N36" i="122"/>
  <c r="O35" i="122"/>
  <c r="P35" i="122"/>
  <c r="N35" i="122"/>
  <c r="O34" i="122"/>
  <c r="N34" i="122"/>
  <c r="P34" i="122"/>
  <c r="O33" i="122"/>
  <c r="N33" i="122"/>
  <c r="P33" i="122"/>
  <c r="P32" i="122"/>
  <c r="O32" i="122"/>
  <c r="N32" i="122"/>
  <c r="O31" i="122"/>
  <c r="P31" i="122"/>
  <c r="N31" i="122"/>
  <c r="O30" i="122"/>
  <c r="N30" i="122"/>
  <c r="P30" i="122"/>
  <c r="O29" i="122"/>
  <c r="N29" i="122"/>
  <c r="P29" i="122"/>
  <c r="P28" i="122"/>
  <c r="O28" i="122"/>
  <c r="N28" i="122"/>
  <c r="O27" i="122"/>
  <c r="P27" i="122"/>
  <c r="N27" i="122"/>
  <c r="O26" i="122"/>
  <c r="N26" i="122"/>
  <c r="P26" i="122"/>
  <c r="O25" i="122"/>
  <c r="N25" i="122"/>
  <c r="P25" i="122"/>
  <c r="P24" i="122"/>
  <c r="O24" i="122"/>
  <c r="N24" i="122"/>
  <c r="O23" i="122"/>
  <c r="P23" i="122"/>
  <c r="N23" i="122"/>
  <c r="O22" i="122"/>
  <c r="N22" i="122"/>
  <c r="P22" i="122"/>
  <c r="O21" i="122"/>
  <c r="N21" i="122"/>
  <c r="P21" i="122"/>
  <c r="P20" i="122"/>
  <c r="O20" i="122"/>
  <c r="N20" i="122"/>
  <c r="O19" i="122"/>
  <c r="P19" i="122"/>
  <c r="N19" i="122"/>
  <c r="O18" i="122"/>
  <c r="N18" i="122"/>
  <c r="P18" i="122"/>
  <c r="O17" i="122"/>
  <c r="N17" i="122"/>
  <c r="P17" i="122"/>
  <c r="P16" i="122"/>
  <c r="O16" i="122"/>
  <c r="N16" i="122"/>
  <c r="O15" i="122"/>
  <c r="P15" i="122"/>
  <c r="N15" i="122"/>
  <c r="O14" i="122"/>
  <c r="N14" i="122"/>
  <c r="P14" i="122"/>
  <c r="O13" i="122"/>
  <c r="N13" i="122"/>
  <c r="P13" i="122"/>
  <c r="P12" i="122"/>
  <c r="O12" i="122"/>
  <c r="N12" i="122"/>
  <c r="O11" i="122"/>
  <c r="P11" i="122"/>
  <c r="N11" i="122"/>
  <c r="O10" i="122"/>
  <c r="N10" i="122"/>
  <c r="P10" i="122"/>
  <c r="O9" i="122"/>
  <c r="N9" i="122"/>
  <c r="P9" i="122"/>
  <c r="P8" i="122"/>
  <c r="O8" i="122"/>
  <c r="N8" i="122"/>
  <c r="O7" i="122"/>
  <c r="P7" i="122"/>
  <c r="N7" i="122"/>
  <c r="O6" i="122"/>
  <c r="N6" i="122"/>
  <c r="P6" i="122"/>
  <c r="O5" i="122"/>
  <c r="N5" i="122"/>
  <c r="P5" i="122"/>
  <c r="P4" i="122"/>
  <c r="O4" i="122"/>
  <c r="N4" i="122"/>
  <c r="I52" i="121"/>
  <c r="I34" i="121"/>
  <c r="G33" i="121"/>
  <c r="I33" i="121"/>
  <c r="E33" i="121"/>
  <c r="E32" i="121"/>
  <c r="G32" i="121"/>
  <c r="I32" i="121"/>
  <c r="E31" i="121"/>
  <c r="G31" i="121"/>
  <c r="I31" i="121"/>
  <c r="I30" i="121"/>
  <c r="G30" i="121"/>
  <c r="E30" i="121"/>
  <c r="G29" i="121"/>
  <c r="I29" i="121"/>
  <c r="G27" i="121"/>
  <c r="I27" i="121"/>
  <c r="E24" i="121"/>
  <c r="G24" i="121"/>
  <c r="I24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/>
  <c r="L514" i="120" a="1"/>
  <c r="K514" i="120" a="1"/>
  <c r="K514" i="120"/>
  <c r="J514" i="120"/>
  <c r="J514" i="120" a="1"/>
  <c r="I514" i="120" a="1"/>
  <c r="I514" i="120"/>
  <c r="H514" i="120"/>
  <c r="H514" i="120" a="1"/>
  <c r="G514" i="120" a="1"/>
  <c r="G514" i="120"/>
  <c r="F514" i="120"/>
  <c r="F514" i="120" a="1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/>
  <c r="J506" i="120" a="1"/>
  <c r="J506" i="120"/>
  <c r="I506" i="120" a="1"/>
  <c r="I506" i="120"/>
  <c r="G506" i="120"/>
  <c r="G506" i="120" a="1"/>
  <c r="F506" i="120" a="1"/>
  <c r="F506" i="120"/>
  <c r="C506" i="120"/>
  <c r="C505" i="120"/>
  <c r="M505" i="120" a="1"/>
  <c r="M505" i="120"/>
  <c r="M504" i="120" a="1"/>
  <c r="M504" i="120"/>
  <c r="J504" i="120" a="1"/>
  <c r="J504" i="120"/>
  <c r="I504" i="120" a="1"/>
  <c r="I504" i="120"/>
  <c r="F504" i="120" a="1"/>
  <c r="F504" i="120"/>
  <c r="C504" i="120"/>
  <c r="L503" i="120" a="1"/>
  <c r="L503" i="120"/>
  <c r="G503" i="120" a="1"/>
  <c r="G503" i="120"/>
  <c r="C503" i="120"/>
  <c r="M503" i="120" a="1"/>
  <c r="M503" i="120"/>
  <c r="M502" i="120" a="1"/>
  <c r="M502" i="120"/>
  <c r="L502" i="120" a="1"/>
  <c r="L502" i="120"/>
  <c r="J502" i="120" a="1"/>
  <c r="J502" i="120"/>
  <c r="I502" i="120" a="1"/>
  <c r="I502" i="120"/>
  <c r="G502" i="120"/>
  <c r="G502" i="120" a="1"/>
  <c r="F502" i="120" a="1"/>
  <c r="F502" i="120"/>
  <c r="C502" i="120"/>
  <c r="C501" i="120"/>
  <c r="M500" i="120" a="1"/>
  <c r="M500" i="120"/>
  <c r="J500" i="120" a="1"/>
  <c r="J500" i="120"/>
  <c r="I500" i="120" a="1"/>
  <c r="I500" i="120"/>
  <c r="F500" i="120" a="1"/>
  <c r="F500" i="120"/>
  <c r="C500" i="120"/>
  <c r="C499" i="120"/>
  <c r="W495" i="120"/>
  <c r="E34" i="119"/>
  <c r="G34" i="119"/>
  <c r="I34" i="119"/>
  <c r="V495" i="120"/>
  <c r="U495" i="120"/>
  <c r="T495" i="120"/>
  <c r="S495" i="120"/>
  <c r="R495" i="120"/>
  <c r="M495" i="120"/>
  <c r="L495" i="120"/>
  <c r="K495" i="120"/>
  <c r="J495" i="120"/>
  <c r="I495" i="120"/>
  <c r="H495" i="120"/>
  <c r="G495" i="120"/>
  <c r="F495" i="120"/>
  <c r="O494" i="120"/>
  <c r="N494" i="120"/>
  <c r="P494" i="120"/>
  <c r="O493" i="120"/>
  <c r="N493" i="120"/>
  <c r="O492" i="120"/>
  <c r="N492" i="120"/>
  <c r="P492" i="120"/>
  <c r="O491" i="120"/>
  <c r="P491" i="120"/>
  <c r="N491" i="120"/>
  <c r="P490" i="120"/>
  <c r="O490" i="120"/>
  <c r="N490" i="120"/>
  <c r="O489" i="120"/>
  <c r="N489" i="120"/>
  <c r="P489" i="120"/>
  <c r="O488" i="120"/>
  <c r="N488" i="120"/>
  <c r="P488" i="120"/>
  <c r="P487" i="120"/>
  <c r="O487" i="120"/>
  <c r="N487" i="120"/>
  <c r="O486" i="120"/>
  <c r="P486" i="120"/>
  <c r="N486" i="120"/>
  <c r="O485" i="120"/>
  <c r="N485" i="120"/>
  <c r="O484" i="120"/>
  <c r="N484" i="120"/>
  <c r="P484" i="120"/>
  <c r="O483" i="120"/>
  <c r="P483" i="120"/>
  <c r="N483" i="120"/>
  <c r="O482" i="120"/>
  <c r="N482" i="120"/>
  <c r="P482" i="120"/>
  <c r="O481" i="120"/>
  <c r="N481" i="120"/>
  <c r="P481" i="120"/>
  <c r="P480" i="120"/>
  <c r="O480" i="120"/>
  <c r="N480" i="120"/>
  <c r="P479" i="120"/>
  <c r="O479" i="120"/>
  <c r="N479" i="120"/>
  <c r="O478" i="120"/>
  <c r="N478" i="120"/>
  <c r="O477" i="120"/>
  <c r="N477" i="120"/>
  <c r="O476" i="120"/>
  <c r="N476" i="120"/>
  <c r="P476" i="120"/>
  <c r="O475" i="120"/>
  <c r="P475" i="120"/>
  <c r="N475" i="120"/>
  <c r="O474" i="120"/>
  <c r="N474" i="120"/>
  <c r="P474" i="120"/>
  <c r="O473" i="120"/>
  <c r="N473" i="120"/>
  <c r="P473" i="120"/>
  <c r="O472" i="120"/>
  <c r="N472" i="120"/>
  <c r="P472" i="120"/>
  <c r="P471" i="120"/>
  <c r="O471" i="120"/>
  <c r="N471" i="120"/>
  <c r="O470" i="120"/>
  <c r="P470" i="120"/>
  <c r="N470" i="120"/>
  <c r="O469" i="120"/>
  <c r="N469" i="120"/>
  <c r="P468" i="120"/>
  <c r="O468" i="120"/>
  <c r="N468" i="120"/>
  <c r="O467" i="120"/>
  <c r="P467" i="120"/>
  <c r="N467" i="120"/>
  <c r="O466" i="120"/>
  <c r="N466" i="120"/>
  <c r="P466" i="120"/>
  <c r="O465" i="120"/>
  <c r="N465" i="120"/>
  <c r="P465" i="120"/>
  <c r="P464" i="120"/>
  <c r="O464" i="120"/>
  <c r="N464" i="120"/>
  <c r="P463" i="120"/>
  <c r="O463" i="120"/>
  <c r="N463" i="120"/>
  <c r="O462" i="120"/>
  <c r="N462" i="120"/>
  <c r="O461" i="120"/>
  <c r="N461" i="120"/>
  <c r="P460" i="120"/>
  <c r="O460" i="120"/>
  <c r="N460" i="120"/>
  <c r="O459" i="120"/>
  <c r="P459" i="120"/>
  <c r="N459" i="120"/>
  <c r="O458" i="120"/>
  <c r="N458" i="120"/>
  <c r="P458" i="120"/>
  <c r="O457" i="120"/>
  <c r="N457" i="120"/>
  <c r="P457" i="120"/>
  <c r="O456" i="120"/>
  <c r="N456" i="120"/>
  <c r="P456" i="120"/>
  <c r="P455" i="120"/>
  <c r="O455" i="120"/>
  <c r="N455" i="120"/>
  <c r="O454" i="120"/>
  <c r="P454" i="120"/>
  <c r="N454" i="120"/>
  <c r="O453" i="120"/>
  <c r="N453" i="120"/>
  <c r="P452" i="120"/>
  <c r="O452" i="120"/>
  <c r="N452" i="120"/>
  <c r="O451" i="120"/>
  <c r="P451" i="120"/>
  <c r="N451" i="120"/>
  <c r="P450" i="120"/>
  <c r="O450" i="120"/>
  <c r="N450" i="120"/>
  <c r="O449" i="120"/>
  <c r="N449" i="120"/>
  <c r="P449" i="120"/>
  <c r="O448" i="120"/>
  <c r="P448" i="120"/>
  <c r="N448" i="120"/>
  <c r="P447" i="120"/>
  <c r="O447" i="120"/>
  <c r="N447" i="120"/>
  <c r="O446" i="120"/>
  <c r="N446" i="120"/>
  <c r="P446" i="120"/>
  <c r="P445" i="120"/>
  <c r="O445" i="120"/>
  <c r="N445" i="120"/>
  <c r="O444" i="120"/>
  <c r="P444" i="120"/>
  <c r="N444" i="120"/>
  <c r="O443" i="120"/>
  <c r="N443" i="120"/>
  <c r="P443" i="120"/>
  <c r="O442" i="120"/>
  <c r="N442" i="120"/>
  <c r="O441" i="120"/>
  <c r="N441" i="120"/>
  <c r="P441" i="120"/>
  <c r="O440" i="120"/>
  <c r="P440" i="120"/>
  <c r="N440" i="120"/>
  <c r="P439" i="120"/>
  <c r="O439" i="120"/>
  <c r="N439" i="120"/>
  <c r="O438" i="120"/>
  <c r="N438" i="120"/>
  <c r="P438" i="120"/>
  <c r="P437" i="120"/>
  <c r="O437" i="120"/>
  <c r="N437" i="120"/>
  <c r="O436" i="120"/>
  <c r="P436" i="120"/>
  <c r="N436" i="120"/>
  <c r="O435" i="120"/>
  <c r="N435" i="120"/>
  <c r="P435" i="120"/>
  <c r="O434" i="120"/>
  <c r="N434" i="120"/>
  <c r="O433" i="120"/>
  <c r="N433" i="120"/>
  <c r="P433" i="120"/>
  <c r="O432" i="120"/>
  <c r="P432" i="120"/>
  <c r="N432" i="120"/>
  <c r="P431" i="120"/>
  <c r="O431" i="120"/>
  <c r="N431" i="120"/>
  <c r="O430" i="120"/>
  <c r="N430" i="120"/>
  <c r="P430" i="120"/>
  <c r="P429" i="120"/>
  <c r="O429" i="120"/>
  <c r="N429" i="120"/>
  <c r="O428" i="120"/>
  <c r="P428" i="120"/>
  <c r="N428" i="120"/>
  <c r="O427" i="120"/>
  <c r="N427" i="120"/>
  <c r="P427" i="120"/>
  <c r="O426" i="120"/>
  <c r="N426" i="120"/>
  <c r="O425" i="120"/>
  <c r="N425" i="120"/>
  <c r="P425" i="120"/>
  <c r="O424" i="120"/>
  <c r="P424" i="120"/>
  <c r="N424" i="120"/>
  <c r="P423" i="120"/>
  <c r="O423" i="120"/>
  <c r="N423" i="120"/>
  <c r="O422" i="120"/>
  <c r="N422" i="120"/>
  <c r="P422" i="120"/>
  <c r="P421" i="120"/>
  <c r="O421" i="120"/>
  <c r="N421" i="120"/>
  <c r="O420" i="120"/>
  <c r="P420" i="120"/>
  <c r="N420" i="120"/>
  <c r="O419" i="120"/>
  <c r="N419" i="120"/>
  <c r="P419" i="120"/>
  <c r="O418" i="120"/>
  <c r="N418" i="120"/>
  <c r="O417" i="120"/>
  <c r="N417" i="120"/>
  <c r="P417" i="120"/>
  <c r="O416" i="120"/>
  <c r="P416" i="120"/>
  <c r="N416" i="120"/>
  <c r="P415" i="120"/>
  <c r="O415" i="120"/>
  <c r="N415" i="120"/>
  <c r="O414" i="120"/>
  <c r="N414" i="120"/>
  <c r="P414" i="120"/>
  <c r="P413" i="120"/>
  <c r="O413" i="120"/>
  <c r="N413" i="120"/>
  <c r="O412" i="120"/>
  <c r="P412" i="120"/>
  <c r="N412" i="120"/>
  <c r="O411" i="120"/>
  <c r="N411" i="120"/>
  <c r="P411" i="120"/>
  <c r="O410" i="120"/>
  <c r="N410" i="120"/>
  <c r="O409" i="120"/>
  <c r="N409" i="120"/>
  <c r="P409" i="120"/>
  <c r="O408" i="120"/>
  <c r="P408" i="120"/>
  <c r="N408" i="120"/>
  <c r="P407" i="120"/>
  <c r="O407" i="120"/>
  <c r="N407" i="120"/>
  <c r="O406" i="120"/>
  <c r="N406" i="120"/>
  <c r="P406" i="120"/>
  <c r="P405" i="120"/>
  <c r="O405" i="120"/>
  <c r="N405" i="120"/>
  <c r="O404" i="120"/>
  <c r="P404" i="120"/>
  <c r="N404" i="120"/>
  <c r="O403" i="120"/>
  <c r="N403" i="120"/>
  <c r="P403" i="120"/>
  <c r="O402" i="120"/>
  <c r="N402" i="120"/>
  <c r="O401" i="120"/>
  <c r="N401" i="120"/>
  <c r="P401" i="120"/>
  <c r="O400" i="120"/>
  <c r="P400" i="120"/>
  <c r="N400" i="120"/>
  <c r="P399" i="120"/>
  <c r="O399" i="120"/>
  <c r="N399" i="120"/>
  <c r="O398" i="120"/>
  <c r="N398" i="120"/>
  <c r="P398" i="120"/>
  <c r="P397" i="120"/>
  <c r="O397" i="120"/>
  <c r="N397" i="120"/>
  <c r="O396" i="120"/>
  <c r="P396" i="120"/>
  <c r="N396" i="120"/>
  <c r="O395" i="120"/>
  <c r="N395" i="120"/>
  <c r="P395" i="120"/>
  <c r="O394" i="120"/>
  <c r="N394" i="120"/>
  <c r="O393" i="120"/>
  <c r="N393" i="120"/>
  <c r="P393" i="120"/>
  <c r="O392" i="120"/>
  <c r="P392" i="120"/>
  <c r="N392" i="120"/>
  <c r="P391" i="120"/>
  <c r="O391" i="120"/>
  <c r="N391" i="120"/>
  <c r="O390" i="120"/>
  <c r="N390" i="120"/>
  <c r="P390" i="120"/>
  <c r="P389" i="120"/>
  <c r="O389" i="120"/>
  <c r="N389" i="120"/>
  <c r="O388" i="120"/>
  <c r="P388" i="120"/>
  <c r="N388" i="120"/>
  <c r="O387" i="120"/>
  <c r="N387" i="120"/>
  <c r="P387" i="120"/>
  <c r="O386" i="120"/>
  <c r="N386" i="120"/>
  <c r="O385" i="120"/>
  <c r="N385" i="120"/>
  <c r="P385" i="120"/>
  <c r="O384" i="120"/>
  <c r="P384" i="120"/>
  <c r="N384" i="120"/>
  <c r="P383" i="120"/>
  <c r="O383" i="120"/>
  <c r="N383" i="120"/>
  <c r="O382" i="120"/>
  <c r="N382" i="120"/>
  <c r="P382" i="120"/>
  <c r="P381" i="120"/>
  <c r="O381" i="120"/>
  <c r="N381" i="120"/>
  <c r="O380" i="120"/>
  <c r="P380" i="120"/>
  <c r="N380" i="120"/>
  <c r="O379" i="120"/>
  <c r="N379" i="120"/>
  <c r="P379" i="120"/>
  <c r="O378" i="120"/>
  <c r="N378" i="120"/>
  <c r="O377" i="120"/>
  <c r="N377" i="120"/>
  <c r="P377" i="120"/>
  <c r="O376" i="120"/>
  <c r="P376" i="120"/>
  <c r="N376" i="120"/>
  <c r="P375" i="120"/>
  <c r="O375" i="120"/>
  <c r="N375" i="120"/>
  <c r="O374" i="120"/>
  <c r="N374" i="120"/>
  <c r="P374" i="120"/>
  <c r="P373" i="120"/>
  <c r="O373" i="120"/>
  <c r="N373" i="120"/>
  <c r="O372" i="120"/>
  <c r="P372" i="120"/>
  <c r="N372" i="120"/>
  <c r="O371" i="120"/>
  <c r="N371" i="120"/>
  <c r="P371" i="120"/>
  <c r="O370" i="120"/>
  <c r="N370" i="120"/>
  <c r="O369" i="120"/>
  <c r="N369" i="120"/>
  <c r="P369" i="120"/>
  <c r="O368" i="120"/>
  <c r="P368" i="120"/>
  <c r="N368" i="120"/>
  <c r="P367" i="120"/>
  <c r="O367" i="120"/>
  <c r="N367" i="120"/>
  <c r="O366" i="120"/>
  <c r="N366" i="120"/>
  <c r="P366" i="120"/>
  <c r="P365" i="120"/>
  <c r="O365" i="120"/>
  <c r="N365" i="120"/>
  <c r="O364" i="120"/>
  <c r="P364" i="120"/>
  <c r="N364" i="120"/>
  <c r="O363" i="120"/>
  <c r="N363" i="120"/>
  <c r="P363" i="120"/>
  <c r="O362" i="120"/>
  <c r="N362" i="120"/>
  <c r="O361" i="120"/>
  <c r="N361" i="120"/>
  <c r="P361" i="120"/>
  <c r="O360" i="120"/>
  <c r="P360" i="120"/>
  <c r="N360" i="120"/>
  <c r="P359" i="120"/>
  <c r="O359" i="120"/>
  <c r="N359" i="120"/>
  <c r="O358" i="120"/>
  <c r="N358" i="120"/>
  <c r="P358" i="120"/>
  <c r="P357" i="120"/>
  <c r="O357" i="120"/>
  <c r="N357" i="120"/>
  <c r="O356" i="120"/>
  <c r="P356" i="120"/>
  <c r="N356" i="120"/>
  <c r="O355" i="120"/>
  <c r="N355" i="120"/>
  <c r="P355" i="120"/>
  <c r="O354" i="120"/>
  <c r="N354" i="120"/>
  <c r="O353" i="120"/>
  <c r="N353" i="120"/>
  <c r="P353" i="120"/>
  <c r="O352" i="120"/>
  <c r="P352" i="120"/>
  <c r="N352" i="120"/>
  <c r="P351" i="120"/>
  <c r="O351" i="120"/>
  <c r="N351" i="120"/>
  <c r="O350" i="120"/>
  <c r="N350" i="120"/>
  <c r="P350" i="120"/>
  <c r="P349" i="120"/>
  <c r="O349" i="120"/>
  <c r="N349" i="120"/>
  <c r="O348" i="120"/>
  <c r="P348" i="120"/>
  <c r="N348" i="120"/>
  <c r="O347" i="120"/>
  <c r="N347" i="120"/>
  <c r="P347" i="120"/>
  <c r="O346" i="120"/>
  <c r="N346" i="120"/>
  <c r="O345" i="120"/>
  <c r="N345" i="120"/>
  <c r="P345" i="120"/>
  <c r="O344" i="120"/>
  <c r="P344" i="120"/>
  <c r="N344" i="120"/>
  <c r="P343" i="120"/>
  <c r="O343" i="120"/>
  <c r="N343" i="120"/>
  <c r="O342" i="120"/>
  <c r="N342" i="120"/>
  <c r="P342" i="120"/>
  <c r="P341" i="120"/>
  <c r="O341" i="120"/>
  <c r="N341" i="120"/>
  <c r="O340" i="120"/>
  <c r="P340" i="120"/>
  <c r="N340" i="120"/>
  <c r="O339" i="120"/>
  <c r="N339" i="120"/>
  <c r="P339" i="120"/>
  <c r="O338" i="120"/>
  <c r="N338" i="120"/>
  <c r="O337" i="120"/>
  <c r="N337" i="120"/>
  <c r="P337" i="120"/>
  <c r="O336" i="120"/>
  <c r="P336" i="120"/>
  <c r="N336" i="120"/>
  <c r="P335" i="120"/>
  <c r="O335" i="120"/>
  <c r="N335" i="120"/>
  <c r="O334" i="120"/>
  <c r="N334" i="120"/>
  <c r="P334" i="120"/>
  <c r="P333" i="120"/>
  <c r="O333" i="120"/>
  <c r="N333" i="120"/>
  <c r="O332" i="120"/>
  <c r="P332" i="120"/>
  <c r="N332" i="120"/>
  <c r="O331" i="120"/>
  <c r="N331" i="120"/>
  <c r="P331" i="120"/>
  <c r="O330" i="120"/>
  <c r="N330" i="120"/>
  <c r="O329" i="120"/>
  <c r="N329" i="120"/>
  <c r="P329" i="120"/>
  <c r="O328" i="120"/>
  <c r="P328" i="120"/>
  <c r="N328" i="120"/>
  <c r="P327" i="120"/>
  <c r="O327" i="120"/>
  <c r="N327" i="120"/>
  <c r="O326" i="120"/>
  <c r="N326" i="120"/>
  <c r="P326" i="120"/>
  <c r="P325" i="120"/>
  <c r="O325" i="120"/>
  <c r="N325" i="120"/>
  <c r="O324" i="120"/>
  <c r="P324" i="120"/>
  <c r="N324" i="120"/>
  <c r="O323" i="120"/>
  <c r="N323" i="120"/>
  <c r="P323" i="120"/>
  <c r="O322" i="120"/>
  <c r="N322" i="120"/>
  <c r="O321" i="120"/>
  <c r="N321" i="120"/>
  <c r="P321" i="120"/>
  <c r="O320" i="120"/>
  <c r="P320" i="120"/>
  <c r="N320" i="120"/>
  <c r="P319" i="120"/>
  <c r="O319" i="120"/>
  <c r="N319" i="120"/>
  <c r="O318" i="120"/>
  <c r="N318" i="120"/>
  <c r="P318" i="120"/>
  <c r="P317" i="120"/>
  <c r="O317" i="120"/>
  <c r="N317" i="120"/>
  <c r="O316" i="120"/>
  <c r="P316" i="120"/>
  <c r="N316" i="120"/>
  <c r="O315" i="120"/>
  <c r="N315" i="120"/>
  <c r="P315" i="120"/>
  <c r="O314" i="120"/>
  <c r="N314" i="120"/>
  <c r="O313" i="120"/>
  <c r="N313" i="120"/>
  <c r="P313" i="120"/>
  <c r="O312" i="120"/>
  <c r="P312" i="120"/>
  <c r="N312" i="120"/>
  <c r="P311" i="120"/>
  <c r="O311" i="120"/>
  <c r="N311" i="120"/>
  <c r="O310" i="120"/>
  <c r="N310" i="120"/>
  <c r="P310" i="120"/>
  <c r="P309" i="120"/>
  <c r="O309" i="120"/>
  <c r="N309" i="120"/>
  <c r="O308" i="120"/>
  <c r="P308" i="120"/>
  <c r="N308" i="120"/>
  <c r="O307" i="120"/>
  <c r="N307" i="120"/>
  <c r="P307" i="120"/>
  <c r="O306" i="120"/>
  <c r="N306" i="120"/>
  <c r="O305" i="120"/>
  <c r="N305" i="120"/>
  <c r="P305" i="120"/>
  <c r="O304" i="120"/>
  <c r="P304" i="120"/>
  <c r="N304" i="120"/>
  <c r="P303" i="120"/>
  <c r="O303" i="120"/>
  <c r="N303" i="120"/>
  <c r="O302" i="120"/>
  <c r="N302" i="120"/>
  <c r="P302" i="120"/>
  <c r="P301" i="120"/>
  <c r="O301" i="120"/>
  <c r="N301" i="120"/>
  <c r="O300" i="120"/>
  <c r="P300" i="120"/>
  <c r="N300" i="120"/>
  <c r="O299" i="120"/>
  <c r="N299" i="120"/>
  <c r="P299" i="120"/>
  <c r="O298" i="120"/>
  <c r="N298" i="120"/>
  <c r="O297" i="120"/>
  <c r="N297" i="120"/>
  <c r="P297" i="120"/>
  <c r="O296" i="120"/>
  <c r="P296" i="120"/>
  <c r="N296" i="120"/>
  <c r="P295" i="120"/>
  <c r="O295" i="120"/>
  <c r="N295" i="120"/>
  <c r="O294" i="120"/>
  <c r="N294" i="120"/>
  <c r="P294" i="120"/>
  <c r="P293" i="120"/>
  <c r="O293" i="120"/>
  <c r="N293" i="120"/>
  <c r="O292" i="120"/>
  <c r="P292" i="120"/>
  <c r="N292" i="120"/>
  <c r="O291" i="120"/>
  <c r="N291" i="120"/>
  <c r="P291" i="120"/>
  <c r="O290" i="120"/>
  <c r="N290" i="120"/>
  <c r="O289" i="120"/>
  <c r="N289" i="120"/>
  <c r="P289" i="120"/>
  <c r="O288" i="120"/>
  <c r="P288" i="120"/>
  <c r="N288" i="120"/>
  <c r="P287" i="120"/>
  <c r="O287" i="120"/>
  <c r="N287" i="120"/>
  <c r="O286" i="120"/>
  <c r="N286" i="120"/>
  <c r="P286" i="120"/>
  <c r="P285" i="120"/>
  <c r="O285" i="120"/>
  <c r="N285" i="120"/>
  <c r="O284" i="120"/>
  <c r="P284" i="120"/>
  <c r="N284" i="120"/>
  <c r="O283" i="120"/>
  <c r="N283" i="120"/>
  <c r="P283" i="120"/>
  <c r="O282" i="120"/>
  <c r="N282" i="120"/>
  <c r="O281" i="120"/>
  <c r="N281" i="120"/>
  <c r="P281" i="120"/>
  <c r="O280" i="120"/>
  <c r="P280" i="120"/>
  <c r="N280" i="120"/>
  <c r="P279" i="120"/>
  <c r="O279" i="120"/>
  <c r="N279" i="120"/>
  <c r="O278" i="120"/>
  <c r="N278" i="120"/>
  <c r="P278" i="120"/>
  <c r="P277" i="120"/>
  <c r="O277" i="120"/>
  <c r="N277" i="120"/>
  <c r="O276" i="120"/>
  <c r="P276" i="120"/>
  <c r="N276" i="120"/>
  <c r="O275" i="120"/>
  <c r="N275" i="120"/>
  <c r="P275" i="120"/>
  <c r="O274" i="120"/>
  <c r="N274" i="120"/>
  <c r="O273" i="120"/>
  <c r="N273" i="120"/>
  <c r="P273" i="120"/>
  <c r="O272" i="120"/>
  <c r="P272" i="120"/>
  <c r="N272" i="120"/>
  <c r="P271" i="120"/>
  <c r="O271" i="120"/>
  <c r="N271" i="120"/>
  <c r="O270" i="120"/>
  <c r="N270" i="120"/>
  <c r="P270" i="120"/>
  <c r="P269" i="120"/>
  <c r="O269" i="120"/>
  <c r="N269" i="120"/>
  <c r="O268" i="120"/>
  <c r="P268" i="120"/>
  <c r="N268" i="120"/>
  <c r="O267" i="120"/>
  <c r="N267" i="120"/>
  <c r="P267" i="120"/>
  <c r="O266" i="120"/>
  <c r="N266" i="120"/>
  <c r="O265" i="120"/>
  <c r="N265" i="120"/>
  <c r="P265" i="120"/>
  <c r="O264" i="120"/>
  <c r="P264" i="120"/>
  <c r="N264" i="120"/>
  <c r="P263" i="120"/>
  <c r="O263" i="120"/>
  <c r="N263" i="120"/>
  <c r="O262" i="120"/>
  <c r="N262" i="120"/>
  <c r="P262" i="120"/>
  <c r="P261" i="120"/>
  <c r="O261" i="120"/>
  <c r="N261" i="120"/>
  <c r="O260" i="120"/>
  <c r="P260" i="120"/>
  <c r="N260" i="120"/>
  <c r="O259" i="120"/>
  <c r="N259" i="120"/>
  <c r="P259" i="120"/>
  <c r="O258" i="120"/>
  <c r="N258" i="120"/>
  <c r="O257" i="120"/>
  <c r="N257" i="120"/>
  <c r="P257" i="120"/>
  <c r="O256" i="120"/>
  <c r="P256" i="120"/>
  <c r="N256" i="120"/>
  <c r="P255" i="120"/>
  <c r="O255" i="120"/>
  <c r="N255" i="120"/>
  <c r="O254" i="120"/>
  <c r="N254" i="120"/>
  <c r="P254" i="120"/>
  <c r="P253" i="120"/>
  <c r="O253" i="120"/>
  <c r="N253" i="120"/>
  <c r="O252" i="120"/>
  <c r="P252" i="120"/>
  <c r="N252" i="120"/>
  <c r="O251" i="120"/>
  <c r="N251" i="120"/>
  <c r="P251" i="120"/>
  <c r="O250" i="120"/>
  <c r="N250" i="120"/>
  <c r="O249" i="120"/>
  <c r="N249" i="120"/>
  <c r="P249" i="120"/>
  <c r="O248" i="120"/>
  <c r="P248" i="120"/>
  <c r="N248" i="120"/>
  <c r="P247" i="120"/>
  <c r="O247" i="120"/>
  <c r="N247" i="120"/>
  <c r="O246" i="120"/>
  <c r="N246" i="120"/>
  <c r="P246" i="120"/>
  <c r="P245" i="120"/>
  <c r="O245" i="120"/>
  <c r="N245" i="120"/>
  <c r="O244" i="120"/>
  <c r="P244" i="120"/>
  <c r="N244" i="120"/>
  <c r="O243" i="120"/>
  <c r="N243" i="120"/>
  <c r="P243" i="120"/>
  <c r="O242" i="120"/>
  <c r="N242" i="120"/>
  <c r="O241" i="120"/>
  <c r="N241" i="120"/>
  <c r="P241" i="120"/>
  <c r="O240" i="120"/>
  <c r="P240" i="120"/>
  <c r="N240" i="120"/>
  <c r="P239" i="120"/>
  <c r="O239" i="120"/>
  <c r="N239" i="120"/>
  <c r="O238" i="120"/>
  <c r="N238" i="120"/>
  <c r="P238" i="120"/>
  <c r="P237" i="120"/>
  <c r="O237" i="120"/>
  <c r="N237" i="120"/>
  <c r="O236" i="120"/>
  <c r="P236" i="120"/>
  <c r="N236" i="120"/>
  <c r="O235" i="120"/>
  <c r="N235" i="120"/>
  <c r="P235" i="120"/>
  <c r="O234" i="120"/>
  <c r="N234" i="120"/>
  <c r="O233" i="120"/>
  <c r="N233" i="120"/>
  <c r="P233" i="120"/>
  <c r="O232" i="120"/>
  <c r="P232" i="120"/>
  <c r="N232" i="120"/>
  <c r="P231" i="120"/>
  <c r="O231" i="120"/>
  <c r="N231" i="120"/>
  <c r="O230" i="120"/>
  <c r="N230" i="120"/>
  <c r="P230" i="120"/>
  <c r="P229" i="120"/>
  <c r="O229" i="120"/>
  <c r="N229" i="120"/>
  <c r="O228" i="120"/>
  <c r="P228" i="120"/>
  <c r="N228" i="120"/>
  <c r="O227" i="120"/>
  <c r="N227" i="120"/>
  <c r="P227" i="120"/>
  <c r="O226" i="120"/>
  <c r="N226" i="120"/>
  <c r="O225" i="120"/>
  <c r="N225" i="120"/>
  <c r="P225" i="120"/>
  <c r="O224" i="120"/>
  <c r="P224" i="120"/>
  <c r="N224" i="120"/>
  <c r="P223" i="120"/>
  <c r="O223" i="120"/>
  <c r="N223" i="120"/>
  <c r="O222" i="120"/>
  <c r="N222" i="120"/>
  <c r="P222" i="120"/>
  <c r="P221" i="120"/>
  <c r="O221" i="120"/>
  <c r="N221" i="120"/>
  <c r="O220" i="120"/>
  <c r="P220" i="120"/>
  <c r="N220" i="120"/>
  <c r="O219" i="120"/>
  <c r="N219" i="120"/>
  <c r="P219" i="120"/>
  <c r="O218" i="120"/>
  <c r="N218" i="120"/>
  <c r="O217" i="120"/>
  <c r="N217" i="120"/>
  <c r="P217" i="120"/>
  <c r="O216" i="120"/>
  <c r="P216" i="120"/>
  <c r="N216" i="120"/>
  <c r="P215" i="120"/>
  <c r="O215" i="120"/>
  <c r="N215" i="120"/>
  <c r="O214" i="120"/>
  <c r="N214" i="120"/>
  <c r="P214" i="120"/>
  <c r="P213" i="120"/>
  <c r="O213" i="120"/>
  <c r="N213" i="120"/>
  <c r="O212" i="120"/>
  <c r="P212" i="120"/>
  <c r="N212" i="120"/>
  <c r="O211" i="120"/>
  <c r="N211" i="120"/>
  <c r="P211" i="120"/>
  <c r="O210" i="120"/>
  <c r="N210" i="120"/>
  <c r="O209" i="120"/>
  <c r="N209" i="120"/>
  <c r="P209" i="120"/>
  <c r="O208" i="120"/>
  <c r="P208" i="120"/>
  <c r="N208" i="120"/>
  <c r="P207" i="120"/>
  <c r="O207" i="120"/>
  <c r="N207" i="120"/>
  <c r="O206" i="120"/>
  <c r="N206" i="120"/>
  <c r="P206" i="120"/>
  <c r="P205" i="120"/>
  <c r="O205" i="120"/>
  <c r="N205" i="120"/>
  <c r="O204" i="120"/>
  <c r="P204" i="120"/>
  <c r="N204" i="120"/>
  <c r="O203" i="120"/>
  <c r="N203" i="120"/>
  <c r="P203" i="120"/>
  <c r="O202" i="120"/>
  <c r="N202" i="120"/>
  <c r="O201" i="120"/>
  <c r="N201" i="120"/>
  <c r="P201" i="120"/>
  <c r="O200" i="120"/>
  <c r="P200" i="120"/>
  <c r="N200" i="120"/>
  <c r="P199" i="120"/>
  <c r="O199" i="120"/>
  <c r="N199" i="120"/>
  <c r="O198" i="120"/>
  <c r="N198" i="120"/>
  <c r="P198" i="120"/>
  <c r="P197" i="120"/>
  <c r="O197" i="120"/>
  <c r="N197" i="120"/>
  <c r="O196" i="120"/>
  <c r="P196" i="120"/>
  <c r="N196" i="120"/>
  <c r="O195" i="120"/>
  <c r="N195" i="120"/>
  <c r="P195" i="120"/>
  <c r="O194" i="120"/>
  <c r="N194" i="120"/>
  <c r="O193" i="120"/>
  <c r="N193" i="120"/>
  <c r="P193" i="120"/>
  <c r="O192" i="120"/>
  <c r="P192" i="120"/>
  <c r="N192" i="120"/>
  <c r="P191" i="120"/>
  <c r="O191" i="120"/>
  <c r="N191" i="120"/>
  <c r="O190" i="120"/>
  <c r="N190" i="120"/>
  <c r="P190" i="120"/>
  <c r="P189" i="120"/>
  <c r="O189" i="120"/>
  <c r="N189" i="120"/>
  <c r="O188" i="120"/>
  <c r="P188" i="120"/>
  <c r="N188" i="120"/>
  <c r="O187" i="120"/>
  <c r="N187" i="120"/>
  <c r="P187" i="120"/>
  <c r="O186" i="120"/>
  <c r="N186" i="120"/>
  <c r="O185" i="120"/>
  <c r="N185" i="120"/>
  <c r="P185" i="120"/>
  <c r="O184" i="120"/>
  <c r="P184" i="120"/>
  <c r="N184" i="120"/>
  <c r="P183" i="120"/>
  <c r="O183" i="120"/>
  <c r="N183" i="120"/>
  <c r="O182" i="120"/>
  <c r="N182" i="120"/>
  <c r="P182" i="120"/>
  <c r="P181" i="120"/>
  <c r="O181" i="120"/>
  <c r="N181" i="120"/>
  <c r="O180" i="120"/>
  <c r="P180" i="120"/>
  <c r="N180" i="120"/>
  <c r="O179" i="120"/>
  <c r="N179" i="120"/>
  <c r="P179" i="120"/>
  <c r="O178" i="120"/>
  <c r="N178" i="120"/>
  <c r="O177" i="120"/>
  <c r="N177" i="120"/>
  <c r="P177" i="120"/>
  <c r="O176" i="120"/>
  <c r="P176" i="120"/>
  <c r="N176" i="120"/>
  <c r="P175" i="120"/>
  <c r="O175" i="120"/>
  <c r="N175" i="120"/>
  <c r="O174" i="120"/>
  <c r="N174" i="120"/>
  <c r="P174" i="120"/>
  <c r="P173" i="120"/>
  <c r="O173" i="120"/>
  <c r="N173" i="120"/>
  <c r="O172" i="120"/>
  <c r="P172" i="120"/>
  <c r="N172" i="120"/>
  <c r="O171" i="120"/>
  <c r="N171" i="120"/>
  <c r="P171" i="120"/>
  <c r="O170" i="120"/>
  <c r="N170" i="120"/>
  <c r="O169" i="120"/>
  <c r="N169" i="120"/>
  <c r="P169" i="120"/>
  <c r="O168" i="120"/>
  <c r="P168" i="120"/>
  <c r="N168" i="120"/>
  <c r="P167" i="120"/>
  <c r="O167" i="120"/>
  <c r="N167" i="120"/>
  <c r="O166" i="120"/>
  <c r="N166" i="120"/>
  <c r="P166" i="120"/>
  <c r="P165" i="120"/>
  <c r="O165" i="120"/>
  <c r="N165" i="120"/>
  <c r="O164" i="120"/>
  <c r="P164" i="120"/>
  <c r="N164" i="120"/>
  <c r="O163" i="120"/>
  <c r="N163" i="120"/>
  <c r="P163" i="120"/>
  <c r="O162" i="120"/>
  <c r="N162" i="120"/>
  <c r="O161" i="120"/>
  <c r="N161" i="120"/>
  <c r="P161" i="120"/>
  <c r="O160" i="120"/>
  <c r="P160" i="120"/>
  <c r="N160" i="120"/>
  <c r="P159" i="120"/>
  <c r="O159" i="120"/>
  <c r="N159" i="120"/>
  <c r="O158" i="120"/>
  <c r="N158" i="120"/>
  <c r="P158" i="120"/>
  <c r="P157" i="120"/>
  <c r="O157" i="120"/>
  <c r="N157" i="120"/>
  <c r="O156" i="120"/>
  <c r="P156" i="120"/>
  <c r="N156" i="120"/>
  <c r="O155" i="120"/>
  <c r="N155" i="120"/>
  <c r="P155" i="120"/>
  <c r="O154" i="120"/>
  <c r="N154" i="120"/>
  <c r="O153" i="120"/>
  <c r="N153" i="120"/>
  <c r="P153" i="120"/>
  <c r="O152" i="120"/>
  <c r="P152" i="120"/>
  <c r="N152" i="120"/>
  <c r="P151" i="120"/>
  <c r="O151" i="120"/>
  <c r="N151" i="120"/>
  <c r="O150" i="120"/>
  <c r="N150" i="120"/>
  <c r="P150" i="120"/>
  <c r="P149" i="120"/>
  <c r="O149" i="120"/>
  <c r="N149" i="120"/>
  <c r="O148" i="120"/>
  <c r="P148" i="120"/>
  <c r="N148" i="120"/>
  <c r="O147" i="120"/>
  <c r="N147" i="120"/>
  <c r="P147" i="120"/>
  <c r="O146" i="120"/>
  <c r="N146" i="120"/>
  <c r="O145" i="120"/>
  <c r="N145" i="120"/>
  <c r="P145" i="120"/>
  <c r="O144" i="120"/>
  <c r="P144" i="120"/>
  <c r="N144" i="120"/>
  <c r="P143" i="120"/>
  <c r="O143" i="120"/>
  <c r="N143" i="120"/>
  <c r="O142" i="120"/>
  <c r="N142" i="120"/>
  <c r="P142" i="120"/>
  <c r="P141" i="120"/>
  <c r="O141" i="120"/>
  <c r="N141" i="120"/>
  <c r="O140" i="120"/>
  <c r="P140" i="120"/>
  <c r="N140" i="120"/>
  <c r="O139" i="120"/>
  <c r="N139" i="120"/>
  <c r="P139" i="120"/>
  <c r="O138" i="120"/>
  <c r="N138" i="120"/>
  <c r="O137" i="120"/>
  <c r="N137" i="120"/>
  <c r="P137" i="120"/>
  <c r="O136" i="120"/>
  <c r="P136" i="120"/>
  <c r="N136" i="120"/>
  <c r="P135" i="120"/>
  <c r="O135" i="120"/>
  <c r="N135" i="120"/>
  <c r="O134" i="120"/>
  <c r="N134" i="120"/>
  <c r="P134" i="120"/>
  <c r="P133" i="120"/>
  <c r="O133" i="120"/>
  <c r="N133" i="120"/>
  <c r="O132" i="120"/>
  <c r="P132" i="120"/>
  <c r="N132" i="120"/>
  <c r="O131" i="120"/>
  <c r="N131" i="120"/>
  <c r="P131" i="120"/>
  <c r="O130" i="120"/>
  <c r="N130" i="120"/>
  <c r="O129" i="120"/>
  <c r="N129" i="120"/>
  <c r="P129" i="120"/>
  <c r="O128" i="120"/>
  <c r="P128" i="120"/>
  <c r="N128" i="120"/>
  <c r="P127" i="120"/>
  <c r="O127" i="120"/>
  <c r="N127" i="120"/>
  <c r="O126" i="120"/>
  <c r="N126" i="120"/>
  <c r="P126" i="120"/>
  <c r="P125" i="120"/>
  <c r="O125" i="120"/>
  <c r="N125" i="120"/>
  <c r="O124" i="120"/>
  <c r="P124" i="120"/>
  <c r="N124" i="120"/>
  <c r="O123" i="120"/>
  <c r="N123" i="120"/>
  <c r="P123" i="120"/>
  <c r="O122" i="120"/>
  <c r="N122" i="120"/>
  <c r="O121" i="120"/>
  <c r="N121" i="120"/>
  <c r="P121" i="120"/>
  <c r="O120" i="120"/>
  <c r="P120" i="120"/>
  <c r="N120" i="120"/>
  <c r="P119" i="120"/>
  <c r="O119" i="120"/>
  <c r="N119" i="120"/>
  <c r="O118" i="120"/>
  <c r="N118" i="120"/>
  <c r="P118" i="120"/>
  <c r="P117" i="120"/>
  <c r="O117" i="120"/>
  <c r="N117" i="120"/>
  <c r="O116" i="120"/>
  <c r="P116" i="120"/>
  <c r="N116" i="120"/>
  <c r="O115" i="120"/>
  <c r="N115" i="120"/>
  <c r="P115" i="120"/>
  <c r="O114" i="120"/>
  <c r="N114" i="120"/>
  <c r="O113" i="120"/>
  <c r="N113" i="120"/>
  <c r="P113" i="120"/>
  <c r="O112" i="120"/>
  <c r="P112" i="120"/>
  <c r="N112" i="120"/>
  <c r="P111" i="120"/>
  <c r="O111" i="120"/>
  <c r="N111" i="120"/>
  <c r="O110" i="120"/>
  <c r="N110" i="120"/>
  <c r="P110" i="120"/>
  <c r="P109" i="120"/>
  <c r="O109" i="120"/>
  <c r="N109" i="120"/>
  <c r="O108" i="120"/>
  <c r="P108" i="120"/>
  <c r="N108" i="120"/>
  <c r="O107" i="120"/>
  <c r="N107" i="120"/>
  <c r="P107" i="120"/>
  <c r="O106" i="120"/>
  <c r="N106" i="120"/>
  <c r="O105" i="120"/>
  <c r="N105" i="120"/>
  <c r="P105" i="120"/>
  <c r="O104" i="120"/>
  <c r="P104" i="120"/>
  <c r="N104" i="120"/>
  <c r="P103" i="120"/>
  <c r="O103" i="120"/>
  <c r="N103" i="120"/>
  <c r="O102" i="120"/>
  <c r="N102" i="120"/>
  <c r="P102" i="120"/>
  <c r="P101" i="120"/>
  <c r="O101" i="120"/>
  <c r="N101" i="120"/>
  <c r="O100" i="120"/>
  <c r="P100" i="120"/>
  <c r="N100" i="120"/>
  <c r="O99" i="120"/>
  <c r="N99" i="120"/>
  <c r="P99" i="120"/>
  <c r="O98" i="120"/>
  <c r="N98" i="120"/>
  <c r="O97" i="120"/>
  <c r="N97" i="120"/>
  <c r="P97" i="120"/>
  <c r="O96" i="120"/>
  <c r="P96" i="120"/>
  <c r="N96" i="120"/>
  <c r="P95" i="120"/>
  <c r="O95" i="120"/>
  <c r="N95" i="120"/>
  <c r="O94" i="120"/>
  <c r="N94" i="120"/>
  <c r="P94" i="120"/>
  <c r="P93" i="120"/>
  <c r="O93" i="120"/>
  <c r="N93" i="120"/>
  <c r="O92" i="120"/>
  <c r="P92" i="120"/>
  <c r="N92" i="120"/>
  <c r="O91" i="120"/>
  <c r="N91" i="120"/>
  <c r="P91" i="120"/>
  <c r="O90" i="120"/>
  <c r="N90" i="120"/>
  <c r="O89" i="120"/>
  <c r="N89" i="120"/>
  <c r="P89" i="120"/>
  <c r="O88" i="120"/>
  <c r="P88" i="120"/>
  <c r="N88" i="120"/>
  <c r="P87" i="120"/>
  <c r="O87" i="120"/>
  <c r="N87" i="120"/>
  <c r="O86" i="120"/>
  <c r="N86" i="120"/>
  <c r="P86" i="120"/>
  <c r="P85" i="120"/>
  <c r="O85" i="120"/>
  <c r="N85" i="120"/>
  <c r="O84" i="120"/>
  <c r="P84" i="120"/>
  <c r="N84" i="120"/>
  <c r="O83" i="120"/>
  <c r="N83" i="120"/>
  <c r="P83" i="120"/>
  <c r="O82" i="120"/>
  <c r="N82" i="120"/>
  <c r="P81" i="120"/>
  <c r="O81" i="120"/>
  <c r="N81" i="120"/>
  <c r="O80" i="120"/>
  <c r="P80" i="120"/>
  <c r="N80" i="120"/>
  <c r="O79" i="120"/>
  <c r="N79" i="120"/>
  <c r="P79" i="120"/>
  <c r="O78" i="120"/>
  <c r="N78" i="120"/>
  <c r="O77" i="120"/>
  <c r="N77" i="120"/>
  <c r="P77" i="120"/>
  <c r="P76" i="120"/>
  <c r="O76" i="120"/>
  <c r="N76" i="120"/>
  <c r="P75" i="120"/>
  <c r="O75" i="120"/>
  <c r="N75" i="120"/>
  <c r="O74" i="120"/>
  <c r="N74" i="120"/>
  <c r="P74" i="120"/>
  <c r="O73" i="120"/>
  <c r="N73" i="120"/>
  <c r="P73" i="120"/>
  <c r="P72" i="120"/>
  <c r="O72" i="120"/>
  <c r="N72" i="120"/>
  <c r="O71" i="120"/>
  <c r="P71" i="120"/>
  <c r="N71" i="120"/>
  <c r="O70" i="120"/>
  <c r="N70" i="120"/>
  <c r="P70" i="120"/>
  <c r="P69" i="120"/>
  <c r="O69" i="120"/>
  <c r="N69" i="120"/>
  <c r="O68" i="120"/>
  <c r="P68" i="120"/>
  <c r="N68" i="120"/>
  <c r="O67" i="120"/>
  <c r="N67" i="120"/>
  <c r="P67" i="120"/>
  <c r="O66" i="120"/>
  <c r="N66" i="120"/>
  <c r="P65" i="120"/>
  <c r="O65" i="120"/>
  <c r="N65" i="120"/>
  <c r="O64" i="120"/>
  <c r="P64" i="120"/>
  <c r="N64" i="120"/>
  <c r="O63" i="120"/>
  <c r="N63" i="120"/>
  <c r="P63" i="120"/>
  <c r="O62" i="120"/>
  <c r="N62" i="120"/>
  <c r="O61" i="120"/>
  <c r="N61" i="120"/>
  <c r="P61" i="120"/>
  <c r="P60" i="120"/>
  <c r="O60" i="120"/>
  <c r="N60" i="120"/>
  <c r="P59" i="120"/>
  <c r="O59" i="120"/>
  <c r="N59" i="120"/>
  <c r="O58" i="120"/>
  <c r="N58" i="120"/>
  <c r="P58" i="120"/>
  <c r="O57" i="120"/>
  <c r="N57" i="120"/>
  <c r="P57" i="120"/>
  <c r="P56" i="120"/>
  <c r="O56" i="120"/>
  <c r="N56" i="120"/>
  <c r="O55" i="120"/>
  <c r="P55" i="120"/>
  <c r="N55" i="120"/>
  <c r="O54" i="120"/>
  <c r="N54" i="120"/>
  <c r="P54" i="120"/>
  <c r="P53" i="120"/>
  <c r="O53" i="120"/>
  <c r="N53" i="120"/>
  <c r="O52" i="120"/>
  <c r="P52" i="120"/>
  <c r="N52" i="120"/>
  <c r="O51" i="120"/>
  <c r="N51" i="120"/>
  <c r="P51" i="120"/>
  <c r="O50" i="120"/>
  <c r="N50" i="120"/>
  <c r="P49" i="120"/>
  <c r="O49" i="120"/>
  <c r="N49" i="120"/>
  <c r="O48" i="120"/>
  <c r="P48" i="120"/>
  <c r="N48" i="120"/>
  <c r="O47" i="120"/>
  <c r="N47" i="120"/>
  <c r="P47" i="120"/>
  <c r="O46" i="120"/>
  <c r="N46" i="120"/>
  <c r="O45" i="120"/>
  <c r="N45" i="120"/>
  <c r="P45" i="120"/>
  <c r="P44" i="120"/>
  <c r="O44" i="120"/>
  <c r="N44" i="120"/>
  <c r="P43" i="120"/>
  <c r="O43" i="120"/>
  <c r="N43" i="120"/>
  <c r="O42" i="120"/>
  <c r="N42" i="120"/>
  <c r="P42" i="120"/>
  <c r="O41" i="120"/>
  <c r="N41" i="120"/>
  <c r="P41" i="120"/>
  <c r="P40" i="120"/>
  <c r="O40" i="120"/>
  <c r="N40" i="120"/>
  <c r="O39" i="120"/>
  <c r="P39" i="120"/>
  <c r="N39" i="120"/>
  <c r="O38" i="120"/>
  <c r="N38" i="120"/>
  <c r="P38" i="120"/>
  <c r="P37" i="120"/>
  <c r="O37" i="120"/>
  <c r="N37" i="120"/>
  <c r="O36" i="120"/>
  <c r="P36" i="120"/>
  <c r="N36" i="120"/>
  <c r="O35" i="120"/>
  <c r="N35" i="120"/>
  <c r="P35" i="120"/>
  <c r="O34" i="120"/>
  <c r="N34" i="120"/>
  <c r="P33" i="120"/>
  <c r="O33" i="120"/>
  <c r="N33" i="120"/>
  <c r="O32" i="120"/>
  <c r="P32" i="120"/>
  <c r="N32" i="120"/>
  <c r="O31" i="120"/>
  <c r="N31" i="120"/>
  <c r="P31" i="120"/>
  <c r="O30" i="120"/>
  <c r="N30" i="120"/>
  <c r="O29" i="120"/>
  <c r="N29" i="120"/>
  <c r="P29" i="120"/>
  <c r="P28" i="120"/>
  <c r="O28" i="120"/>
  <c r="N28" i="120"/>
  <c r="P27" i="120"/>
  <c r="O27" i="120"/>
  <c r="N27" i="120"/>
  <c r="O26" i="120"/>
  <c r="N26" i="120"/>
  <c r="P26" i="120"/>
  <c r="O25" i="120"/>
  <c r="N25" i="120"/>
  <c r="P25" i="120"/>
  <c r="P24" i="120"/>
  <c r="O24" i="120"/>
  <c r="N24" i="120"/>
  <c r="O23" i="120"/>
  <c r="P23" i="120"/>
  <c r="N23" i="120"/>
  <c r="O22" i="120"/>
  <c r="N22" i="120"/>
  <c r="P22" i="120"/>
  <c r="P21" i="120"/>
  <c r="O21" i="120"/>
  <c r="N21" i="120"/>
  <c r="O20" i="120"/>
  <c r="P20" i="120"/>
  <c r="N20" i="120"/>
  <c r="O19" i="120"/>
  <c r="N19" i="120"/>
  <c r="P19" i="120"/>
  <c r="O18" i="120"/>
  <c r="N18" i="120"/>
  <c r="P17" i="120"/>
  <c r="O17" i="120"/>
  <c r="N17" i="120"/>
  <c r="O16" i="120"/>
  <c r="P16" i="120"/>
  <c r="N16" i="120"/>
  <c r="O15" i="120"/>
  <c r="N15" i="120"/>
  <c r="P15" i="120"/>
  <c r="O14" i="120"/>
  <c r="N14" i="120"/>
  <c r="O13" i="120"/>
  <c r="N13" i="120"/>
  <c r="P13" i="120"/>
  <c r="P12" i="120"/>
  <c r="O12" i="120"/>
  <c r="N12" i="120"/>
  <c r="P11" i="120"/>
  <c r="O11" i="120"/>
  <c r="N11" i="120"/>
  <c r="O10" i="120"/>
  <c r="N10" i="120"/>
  <c r="P10" i="120"/>
  <c r="O9" i="120"/>
  <c r="N9" i="120"/>
  <c r="P9" i="120"/>
  <c r="P8" i="120"/>
  <c r="O8" i="120"/>
  <c r="N8" i="120"/>
  <c r="O7" i="120"/>
  <c r="P7" i="120"/>
  <c r="N7" i="120"/>
  <c r="O6" i="120"/>
  <c r="N6" i="120"/>
  <c r="P6" i="120"/>
  <c r="P5" i="120"/>
  <c r="O5" i="120"/>
  <c r="N5" i="120"/>
  <c r="O4" i="120"/>
  <c r="P4" i="120"/>
  <c r="N4" i="120"/>
  <c r="A1" i="120"/>
  <c r="D2" i="120"/>
  <c r="I52" i="119"/>
  <c r="G33" i="119"/>
  <c r="I33" i="119"/>
  <c r="E33" i="119"/>
  <c r="E32" i="119"/>
  <c r="G32" i="119"/>
  <c r="I32" i="119"/>
  <c r="I31" i="119"/>
  <c r="E31" i="119"/>
  <c r="G31" i="119"/>
  <c r="G30" i="119"/>
  <c r="I30" i="119"/>
  <c r="E30" i="119"/>
  <c r="E29" i="119"/>
  <c r="G29" i="119"/>
  <c r="I29" i="119"/>
  <c r="G27" i="119"/>
  <c r="I27" i="119"/>
  <c r="E8" i="119"/>
  <c r="H6" i="119"/>
  <c r="B6" i="119"/>
  <c r="B5" i="119"/>
  <c r="B4" i="119"/>
  <c r="D2" i="119"/>
  <c r="M514" i="118" a="1"/>
  <c r="M514" i="118"/>
  <c r="L514" i="118"/>
  <c r="L514" i="118" a="1"/>
  <c r="K514" i="118" a="1"/>
  <c r="K514" i="118"/>
  <c r="J514" i="118"/>
  <c r="J514" i="118" a="1"/>
  <c r="I514" i="118" a="1"/>
  <c r="I514" i="118"/>
  <c r="H514" i="118"/>
  <c r="H514" i="118" a="1"/>
  <c r="G514" i="118" a="1"/>
  <c r="G514" i="118"/>
  <c r="F514" i="118"/>
  <c r="F514" i="118" a="1"/>
  <c r="I511" i="118" a="1"/>
  <c r="I511" i="118"/>
  <c r="F511" i="118" a="1"/>
  <c r="F511" i="118"/>
  <c r="C511" i="118"/>
  <c r="C510" i="118"/>
  <c r="M510" i="118" a="1"/>
  <c r="M510" i="118"/>
  <c r="M509" i="118" a="1"/>
  <c r="M509" i="118"/>
  <c r="L509" i="118" a="1"/>
  <c r="L509" i="118"/>
  <c r="J509" i="118" a="1"/>
  <c r="J509" i="118"/>
  <c r="I509" i="118"/>
  <c r="I509" i="118" a="1"/>
  <c r="G509" i="118"/>
  <c r="G509" i="118" a="1"/>
  <c r="F509" i="118" a="1"/>
  <c r="F509" i="118"/>
  <c r="C509" i="118"/>
  <c r="L508" i="118" a="1"/>
  <c r="L508" i="118"/>
  <c r="I508" i="118"/>
  <c r="I508" i="118" a="1"/>
  <c r="G508" i="118" a="1"/>
  <c r="G508" i="118"/>
  <c r="F508" i="118" a="1"/>
  <c r="F508" i="118"/>
  <c r="C508" i="118"/>
  <c r="M508" i="118" a="1"/>
  <c r="M508" i="118"/>
  <c r="I507" i="118" a="1"/>
  <c r="I507" i="118"/>
  <c r="F507" i="118" a="1"/>
  <c r="F507" i="118"/>
  <c r="C507" i="118"/>
  <c r="C506" i="118"/>
  <c r="M506" i="118" a="1"/>
  <c r="M506" i="118"/>
  <c r="M505" i="118" a="1"/>
  <c r="M505" i="118"/>
  <c r="L505" i="118" a="1"/>
  <c r="L505" i="118"/>
  <c r="J505" i="118" a="1"/>
  <c r="J505" i="118"/>
  <c r="I505" i="118"/>
  <c r="I505" i="118" a="1"/>
  <c r="G505" i="118"/>
  <c r="G505" i="118" a="1"/>
  <c r="F505" i="118" a="1"/>
  <c r="F505" i="118"/>
  <c r="C505" i="118"/>
  <c r="L504" i="118" a="1"/>
  <c r="L504" i="118"/>
  <c r="I504" i="118"/>
  <c r="I504" i="118" a="1"/>
  <c r="G504" i="118" a="1"/>
  <c r="G504" i="118"/>
  <c r="F504" i="118" a="1"/>
  <c r="F504" i="118"/>
  <c r="C504" i="118"/>
  <c r="C523" i="118"/>
  <c r="I503" i="118" a="1"/>
  <c r="I503" i="118"/>
  <c r="F503" i="118" a="1"/>
  <c r="F503" i="118"/>
  <c r="C503" i="118"/>
  <c r="C502" i="118"/>
  <c r="M502" i="118" a="1"/>
  <c r="M502" i="118"/>
  <c r="M501" i="118" a="1"/>
  <c r="M501" i="118"/>
  <c r="L501" i="118" a="1"/>
  <c r="L501" i="118"/>
  <c r="J501" i="118" a="1"/>
  <c r="J501" i="118"/>
  <c r="I501" i="118"/>
  <c r="I501" i="118" a="1"/>
  <c r="G501" i="118"/>
  <c r="G501" i="118" a="1"/>
  <c r="F501" i="118" a="1"/>
  <c r="F501" i="118"/>
  <c r="C501" i="118"/>
  <c r="L500" i="118" a="1"/>
  <c r="L500" i="118"/>
  <c r="I500" i="118"/>
  <c r="I500" i="118" a="1"/>
  <c r="G500" i="118" a="1"/>
  <c r="G500" i="118"/>
  <c r="F500" i="118" a="1"/>
  <c r="F500" i="118"/>
  <c r="C500" i="118"/>
  <c r="M500" i="118" a="1"/>
  <c r="M500" i="118"/>
  <c r="I499" i="118" a="1"/>
  <c r="I499" i="118"/>
  <c r="F499" i="118" a="1"/>
  <c r="F499" i="118"/>
  <c r="C499" i="118"/>
  <c r="W495" i="118"/>
  <c r="E34" i="117"/>
  <c r="G34" i="117"/>
  <c r="I34" i="117"/>
  <c r="V495" i="118"/>
  <c r="U495" i="118"/>
  <c r="T495" i="118"/>
  <c r="S495" i="118"/>
  <c r="R495" i="118"/>
  <c r="M495" i="118"/>
  <c r="L495" i="118"/>
  <c r="K495" i="118"/>
  <c r="J495" i="118"/>
  <c r="I495" i="118"/>
  <c r="H495" i="118"/>
  <c r="G495" i="118"/>
  <c r="F495" i="118"/>
  <c r="P494" i="118"/>
  <c r="O494" i="118"/>
  <c r="N494" i="118"/>
  <c r="O493" i="118"/>
  <c r="N493" i="118"/>
  <c r="P493" i="118"/>
  <c r="P492" i="118"/>
  <c r="O492" i="118"/>
  <c r="N492" i="118"/>
  <c r="P491" i="118"/>
  <c r="O491" i="118"/>
  <c r="N491" i="118"/>
  <c r="O490" i="118"/>
  <c r="N490" i="118"/>
  <c r="P490" i="118"/>
  <c r="O489" i="118"/>
  <c r="N489" i="118"/>
  <c r="P488" i="118"/>
  <c r="O488" i="118"/>
  <c r="N488" i="118"/>
  <c r="O487" i="118"/>
  <c r="P487" i="118"/>
  <c r="N487" i="118"/>
  <c r="O486" i="118"/>
  <c r="N486" i="118"/>
  <c r="P486" i="118"/>
  <c r="O485" i="118"/>
  <c r="N485" i="118"/>
  <c r="O484" i="118"/>
  <c r="N484" i="118"/>
  <c r="P484" i="118"/>
  <c r="P483" i="118"/>
  <c r="O483" i="118"/>
  <c r="N483" i="118"/>
  <c r="P482" i="118"/>
  <c r="O482" i="118"/>
  <c r="N482" i="118"/>
  <c r="O481" i="118"/>
  <c r="N481" i="118"/>
  <c r="O480" i="118"/>
  <c r="N480" i="118"/>
  <c r="P480" i="118"/>
  <c r="P479" i="118"/>
  <c r="O479" i="118"/>
  <c r="N479" i="118"/>
  <c r="P478" i="118"/>
  <c r="O478" i="118"/>
  <c r="N478" i="118"/>
  <c r="O477" i="118"/>
  <c r="N477" i="118"/>
  <c r="P477" i="118"/>
  <c r="P476" i="118"/>
  <c r="O476" i="118"/>
  <c r="N476" i="118"/>
  <c r="P475" i="118"/>
  <c r="O475" i="118"/>
  <c r="N475" i="118"/>
  <c r="O474" i="118"/>
  <c r="N474" i="118"/>
  <c r="P474" i="118"/>
  <c r="O473" i="118"/>
  <c r="N473" i="118"/>
  <c r="P472" i="118"/>
  <c r="O472" i="118"/>
  <c r="N472" i="118"/>
  <c r="O471" i="118"/>
  <c r="P471" i="118"/>
  <c r="N471" i="118"/>
  <c r="O470" i="118"/>
  <c r="N470" i="118"/>
  <c r="P470" i="118"/>
  <c r="O469" i="118"/>
  <c r="N469" i="118"/>
  <c r="O468" i="118"/>
  <c r="N468" i="118"/>
  <c r="P468" i="118"/>
  <c r="P467" i="118"/>
  <c r="O467" i="118"/>
  <c r="N467" i="118"/>
  <c r="P466" i="118"/>
  <c r="O466" i="118"/>
  <c r="N466" i="118"/>
  <c r="O465" i="118"/>
  <c r="N465" i="118"/>
  <c r="O464" i="118"/>
  <c r="N464" i="118"/>
  <c r="P464" i="118"/>
  <c r="P463" i="118"/>
  <c r="O463" i="118"/>
  <c r="N463" i="118"/>
  <c r="P462" i="118"/>
  <c r="O462" i="118"/>
  <c r="N462" i="118"/>
  <c r="O461" i="118"/>
  <c r="N461" i="118"/>
  <c r="P461" i="118"/>
  <c r="P460" i="118"/>
  <c r="O460" i="118"/>
  <c r="N460" i="118"/>
  <c r="P459" i="118"/>
  <c r="O459" i="118"/>
  <c r="N459" i="118"/>
  <c r="O458" i="118"/>
  <c r="N458" i="118"/>
  <c r="P458" i="118"/>
  <c r="O457" i="118"/>
  <c r="N457" i="118"/>
  <c r="P457" i="118"/>
  <c r="P456" i="118"/>
  <c r="O456" i="118"/>
  <c r="N456" i="118"/>
  <c r="P455" i="118"/>
  <c r="O455" i="118"/>
  <c r="N455" i="118"/>
  <c r="O454" i="118"/>
  <c r="N454" i="118"/>
  <c r="P454" i="118"/>
  <c r="O453" i="118"/>
  <c r="N453" i="118"/>
  <c r="P453" i="118"/>
  <c r="P452" i="118"/>
  <c r="O452" i="118"/>
  <c r="N452" i="118"/>
  <c r="P451" i="118"/>
  <c r="O451" i="118"/>
  <c r="N451" i="118"/>
  <c r="O450" i="118"/>
  <c r="N450" i="118"/>
  <c r="P450" i="118"/>
  <c r="O449" i="118"/>
  <c r="N449" i="118"/>
  <c r="P449" i="118"/>
  <c r="P448" i="118"/>
  <c r="O448" i="118"/>
  <c r="N448" i="118"/>
  <c r="P447" i="118"/>
  <c r="O447" i="118"/>
  <c r="N447" i="118"/>
  <c r="O446" i="118"/>
  <c r="N446" i="118"/>
  <c r="P446" i="118"/>
  <c r="O445" i="118"/>
  <c r="N445" i="118"/>
  <c r="P445" i="118"/>
  <c r="P444" i="118"/>
  <c r="O444" i="118"/>
  <c r="N444" i="118"/>
  <c r="P443" i="118"/>
  <c r="O443" i="118"/>
  <c r="N443" i="118"/>
  <c r="O442" i="118"/>
  <c r="N442" i="118"/>
  <c r="P442" i="118"/>
  <c r="O441" i="118"/>
  <c r="N441" i="118"/>
  <c r="P441" i="118"/>
  <c r="P440" i="118"/>
  <c r="O440" i="118"/>
  <c r="N440" i="118"/>
  <c r="P439" i="118"/>
  <c r="O439" i="118"/>
  <c r="N439" i="118"/>
  <c r="O438" i="118"/>
  <c r="N438" i="118"/>
  <c r="P438" i="118"/>
  <c r="O437" i="118"/>
  <c r="N437" i="118"/>
  <c r="P437" i="118"/>
  <c r="P436" i="118"/>
  <c r="O436" i="118"/>
  <c r="N436" i="118"/>
  <c r="P435" i="118"/>
  <c r="O435" i="118"/>
  <c r="N435" i="118"/>
  <c r="O434" i="118"/>
  <c r="N434" i="118"/>
  <c r="P434" i="118"/>
  <c r="O433" i="118"/>
  <c r="N433" i="118"/>
  <c r="P433" i="118"/>
  <c r="P432" i="118"/>
  <c r="O432" i="118"/>
  <c r="N432" i="118"/>
  <c r="P431" i="118"/>
  <c r="O431" i="118"/>
  <c r="N431" i="118"/>
  <c r="O430" i="118"/>
  <c r="N430" i="118"/>
  <c r="P430" i="118"/>
  <c r="O429" i="118"/>
  <c r="N429" i="118"/>
  <c r="P429" i="118"/>
  <c r="P428" i="118"/>
  <c r="O428" i="118"/>
  <c r="N428" i="118"/>
  <c r="P427" i="118"/>
  <c r="O427" i="118"/>
  <c r="N427" i="118"/>
  <c r="O426" i="118"/>
  <c r="N426" i="118"/>
  <c r="P426" i="118"/>
  <c r="O425" i="118"/>
  <c r="N425" i="118"/>
  <c r="P425" i="118"/>
  <c r="P424" i="118"/>
  <c r="O424" i="118"/>
  <c r="N424" i="118"/>
  <c r="P423" i="118"/>
  <c r="O423" i="118"/>
  <c r="N423" i="118"/>
  <c r="O422" i="118"/>
  <c r="N422" i="118"/>
  <c r="P422" i="118"/>
  <c r="O421" i="118"/>
  <c r="N421" i="118"/>
  <c r="P421" i="118"/>
  <c r="P420" i="118"/>
  <c r="O420" i="118"/>
  <c r="N420" i="118"/>
  <c r="P419" i="118"/>
  <c r="O419" i="118"/>
  <c r="N419" i="118"/>
  <c r="O418" i="118"/>
  <c r="N418" i="118"/>
  <c r="P418" i="118"/>
  <c r="O417" i="118"/>
  <c r="N417" i="118"/>
  <c r="P417" i="118"/>
  <c r="P416" i="118"/>
  <c r="O416" i="118"/>
  <c r="N416" i="118"/>
  <c r="P415" i="118"/>
  <c r="O415" i="118"/>
  <c r="N415" i="118"/>
  <c r="O414" i="118"/>
  <c r="N414" i="118"/>
  <c r="P414" i="118"/>
  <c r="O413" i="118"/>
  <c r="N413" i="118"/>
  <c r="P413" i="118"/>
  <c r="P412" i="118"/>
  <c r="O412" i="118"/>
  <c r="N412" i="118"/>
  <c r="P411" i="118"/>
  <c r="O411" i="118"/>
  <c r="N411" i="118"/>
  <c r="O410" i="118"/>
  <c r="N410" i="118"/>
  <c r="P410" i="118"/>
  <c r="O409" i="118"/>
  <c r="N409" i="118"/>
  <c r="P409" i="118"/>
  <c r="P408" i="118"/>
  <c r="O408" i="118"/>
  <c r="N408" i="118"/>
  <c r="P407" i="118"/>
  <c r="O407" i="118"/>
  <c r="N407" i="118"/>
  <c r="O406" i="118"/>
  <c r="N406" i="118"/>
  <c r="P406" i="118"/>
  <c r="O405" i="118"/>
  <c r="N405" i="118"/>
  <c r="P405" i="118"/>
  <c r="P404" i="118"/>
  <c r="O404" i="118"/>
  <c r="N404" i="118"/>
  <c r="P403" i="118"/>
  <c r="O403" i="118"/>
  <c r="N403" i="118"/>
  <c r="O402" i="118"/>
  <c r="N402" i="118"/>
  <c r="P402" i="118"/>
  <c r="O401" i="118"/>
  <c r="N401" i="118"/>
  <c r="P401" i="118"/>
  <c r="P400" i="118"/>
  <c r="O400" i="118"/>
  <c r="N400" i="118"/>
  <c r="P399" i="118"/>
  <c r="O399" i="118"/>
  <c r="N399" i="118"/>
  <c r="O398" i="118"/>
  <c r="N398" i="118"/>
  <c r="P398" i="118"/>
  <c r="O397" i="118"/>
  <c r="N397" i="118"/>
  <c r="P397" i="118"/>
  <c r="P396" i="118"/>
  <c r="O396" i="118"/>
  <c r="N396" i="118"/>
  <c r="P395" i="118"/>
  <c r="O395" i="118"/>
  <c r="N395" i="118"/>
  <c r="O394" i="118"/>
  <c r="N394" i="118"/>
  <c r="P394" i="118"/>
  <c r="O393" i="118"/>
  <c r="N393" i="118"/>
  <c r="P393" i="118"/>
  <c r="P392" i="118"/>
  <c r="O392" i="118"/>
  <c r="N392" i="118"/>
  <c r="P391" i="118"/>
  <c r="O391" i="118"/>
  <c r="N391" i="118"/>
  <c r="O390" i="118"/>
  <c r="N390" i="118"/>
  <c r="P390" i="118"/>
  <c r="O389" i="118"/>
  <c r="N389" i="118"/>
  <c r="P389" i="118"/>
  <c r="P388" i="118"/>
  <c r="O388" i="118"/>
  <c r="N388" i="118"/>
  <c r="P387" i="118"/>
  <c r="O387" i="118"/>
  <c r="N387" i="118"/>
  <c r="O386" i="118"/>
  <c r="N386" i="118"/>
  <c r="P386" i="118"/>
  <c r="O385" i="118"/>
  <c r="N385" i="118"/>
  <c r="P385" i="118"/>
  <c r="P384" i="118"/>
  <c r="O384" i="118"/>
  <c r="N384" i="118"/>
  <c r="P383" i="118"/>
  <c r="O383" i="118"/>
  <c r="N383" i="118"/>
  <c r="O382" i="118"/>
  <c r="N382" i="118"/>
  <c r="P382" i="118"/>
  <c r="O381" i="118"/>
  <c r="N381" i="118"/>
  <c r="P381" i="118"/>
  <c r="P380" i="118"/>
  <c r="O380" i="118"/>
  <c r="N380" i="118"/>
  <c r="P379" i="118"/>
  <c r="O379" i="118"/>
  <c r="N379" i="118"/>
  <c r="O378" i="118"/>
  <c r="N378" i="118"/>
  <c r="P378" i="118"/>
  <c r="O377" i="118"/>
  <c r="N377" i="118"/>
  <c r="P377" i="118"/>
  <c r="P376" i="118"/>
  <c r="O376" i="118"/>
  <c r="N376" i="118"/>
  <c r="P375" i="118"/>
  <c r="O375" i="118"/>
  <c r="N375" i="118"/>
  <c r="O374" i="118"/>
  <c r="N374" i="118"/>
  <c r="P374" i="118"/>
  <c r="O373" i="118"/>
  <c r="N373" i="118"/>
  <c r="P373" i="118"/>
  <c r="P372" i="118"/>
  <c r="O372" i="118"/>
  <c r="N372" i="118"/>
  <c r="P371" i="118"/>
  <c r="O371" i="118"/>
  <c r="N371" i="118"/>
  <c r="O370" i="118"/>
  <c r="N370" i="118"/>
  <c r="P370" i="118"/>
  <c r="O369" i="118"/>
  <c r="N369" i="118"/>
  <c r="P369" i="118"/>
  <c r="P368" i="118"/>
  <c r="O368" i="118"/>
  <c r="N368" i="118"/>
  <c r="P367" i="118"/>
  <c r="O367" i="118"/>
  <c r="N367" i="118"/>
  <c r="O366" i="118"/>
  <c r="N366" i="118"/>
  <c r="P366" i="118"/>
  <c r="O365" i="118"/>
  <c r="N365" i="118"/>
  <c r="P365" i="118"/>
  <c r="P364" i="118"/>
  <c r="O364" i="118"/>
  <c r="N364" i="118"/>
  <c r="P363" i="118"/>
  <c r="O363" i="118"/>
  <c r="N363" i="118"/>
  <c r="O362" i="118"/>
  <c r="N362" i="118"/>
  <c r="P362" i="118"/>
  <c r="O361" i="118"/>
  <c r="N361" i="118"/>
  <c r="P361" i="118"/>
  <c r="P360" i="118"/>
  <c r="O360" i="118"/>
  <c r="N360" i="118"/>
  <c r="P359" i="118"/>
  <c r="O359" i="118"/>
  <c r="N359" i="118"/>
  <c r="O358" i="118"/>
  <c r="N358" i="118"/>
  <c r="P358" i="118"/>
  <c r="O357" i="118"/>
  <c r="N357" i="118"/>
  <c r="P357" i="118"/>
  <c r="P356" i="118"/>
  <c r="O356" i="118"/>
  <c r="N356" i="118"/>
  <c r="P355" i="118"/>
  <c r="O355" i="118"/>
  <c r="N355" i="118"/>
  <c r="O354" i="118"/>
  <c r="N354" i="118"/>
  <c r="P354" i="118"/>
  <c r="O353" i="118"/>
  <c r="N353" i="118"/>
  <c r="P353" i="118"/>
  <c r="P352" i="118"/>
  <c r="O352" i="118"/>
  <c r="N352" i="118"/>
  <c r="P351" i="118"/>
  <c r="O351" i="118"/>
  <c r="N351" i="118"/>
  <c r="O350" i="118"/>
  <c r="N350" i="118"/>
  <c r="P350" i="118"/>
  <c r="O349" i="118"/>
  <c r="N349" i="118"/>
  <c r="P349" i="118"/>
  <c r="P348" i="118"/>
  <c r="O348" i="118"/>
  <c r="N348" i="118"/>
  <c r="P347" i="118"/>
  <c r="O347" i="118"/>
  <c r="N347" i="118"/>
  <c r="O346" i="118"/>
  <c r="N346" i="118"/>
  <c r="P346" i="118"/>
  <c r="O345" i="118"/>
  <c r="N345" i="118"/>
  <c r="P345" i="118"/>
  <c r="P344" i="118"/>
  <c r="O344" i="118"/>
  <c r="N344" i="118"/>
  <c r="P343" i="118"/>
  <c r="O343" i="118"/>
  <c r="N343" i="118"/>
  <c r="O342" i="118"/>
  <c r="N342" i="118"/>
  <c r="P342" i="118"/>
  <c r="O341" i="118"/>
  <c r="N341" i="118"/>
  <c r="P341" i="118"/>
  <c r="P340" i="118"/>
  <c r="O340" i="118"/>
  <c r="N340" i="118"/>
  <c r="P339" i="118"/>
  <c r="O339" i="118"/>
  <c r="N339" i="118"/>
  <c r="O338" i="118"/>
  <c r="N338" i="118"/>
  <c r="P338" i="118"/>
  <c r="O337" i="118"/>
  <c r="N337" i="118"/>
  <c r="P337" i="118"/>
  <c r="P336" i="118"/>
  <c r="O336" i="118"/>
  <c r="N336" i="118"/>
  <c r="P335" i="118"/>
  <c r="O335" i="118"/>
  <c r="N335" i="118"/>
  <c r="O334" i="118"/>
  <c r="N334" i="118"/>
  <c r="P334" i="118"/>
  <c r="O333" i="118"/>
  <c r="N333" i="118"/>
  <c r="P333" i="118"/>
  <c r="P332" i="118"/>
  <c r="O332" i="118"/>
  <c r="N332" i="118"/>
  <c r="P331" i="118"/>
  <c r="O331" i="118"/>
  <c r="N331" i="118"/>
  <c r="O330" i="118"/>
  <c r="N330" i="118"/>
  <c r="P330" i="118"/>
  <c r="O329" i="118"/>
  <c r="N329" i="118"/>
  <c r="P329" i="118"/>
  <c r="P328" i="118"/>
  <c r="O328" i="118"/>
  <c r="N328" i="118"/>
  <c r="P327" i="118"/>
  <c r="O327" i="118"/>
  <c r="N327" i="118"/>
  <c r="O326" i="118"/>
  <c r="N326" i="118"/>
  <c r="P326" i="118"/>
  <c r="O325" i="118"/>
  <c r="N325" i="118"/>
  <c r="P325" i="118"/>
  <c r="P324" i="118"/>
  <c r="O324" i="118"/>
  <c r="N324" i="118"/>
  <c r="P323" i="118"/>
  <c r="O323" i="118"/>
  <c r="N323" i="118"/>
  <c r="O322" i="118"/>
  <c r="N322" i="118"/>
  <c r="P322" i="118"/>
  <c r="O321" i="118"/>
  <c r="N321" i="118"/>
  <c r="P321" i="118"/>
  <c r="P320" i="118"/>
  <c r="O320" i="118"/>
  <c r="N320" i="118"/>
  <c r="P319" i="118"/>
  <c r="O319" i="118"/>
  <c r="N319" i="118"/>
  <c r="O318" i="118"/>
  <c r="N318" i="118"/>
  <c r="P318" i="118"/>
  <c r="O317" i="118"/>
  <c r="N317" i="118"/>
  <c r="P317" i="118"/>
  <c r="P316" i="118"/>
  <c r="O316" i="118"/>
  <c r="N316" i="118"/>
  <c r="P315" i="118"/>
  <c r="O315" i="118"/>
  <c r="N315" i="118"/>
  <c r="O314" i="118"/>
  <c r="N314" i="118"/>
  <c r="P314" i="118"/>
  <c r="O313" i="118"/>
  <c r="N313" i="118"/>
  <c r="P313" i="118"/>
  <c r="P312" i="118"/>
  <c r="O312" i="118"/>
  <c r="N312" i="118"/>
  <c r="P311" i="118"/>
  <c r="O311" i="118"/>
  <c r="N311" i="118"/>
  <c r="O310" i="118"/>
  <c r="N310" i="118"/>
  <c r="P310" i="118"/>
  <c r="O309" i="118"/>
  <c r="N309" i="118"/>
  <c r="P309" i="118"/>
  <c r="P308" i="118"/>
  <c r="O308" i="118"/>
  <c r="N308" i="118"/>
  <c r="P307" i="118"/>
  <c r="O307" i="118"/>
  <c r="N307" i="118"/>
  <c r="O306" i="118"/>
  <c r="N306" i="118"/>
  <c r="P306" i="118"/>
  <c r="O305" i="118"/>
  <c r="N305" i="118"/>
  <c r="P305" i="118"/>
  <c r="P304" i="118"/>
  <c r="O304" i="118"/>
  <c r="N304" i="118"/>
  <c r="P303" i="118"/>
  <c r="O303" i="118"/>
  <c r="N303" i="118"/>
  <c r="O302" i="118"/>
  <c r="N302" i="118"/>
  <c r="P302" i="118"/>
  <c r="O301" i="118"/>
  <c r="N301" i="118"/>
  <c r="P301" i="118"/>
  <c r="P300" i="118"/>
  <c r="O300" i="118"/>
  <c r="N300" i="118"/>
  <c r="P299" i="118"/>
  <c r="O299" i="118"/>
  <c r="N299" i="118"/>
  <c r="O298" i="118"/>
  <c r="N298" i="118"/>
  <c r="P298" i="118"/>
  <c r="O297" i="118"/>
  <c r="N297" i="118"/>
  <c r="P297" i="118"/>
  <c r="P296" i="118"/>
  <c r="O296" i="118"/>
  <c r="N296" i="118"/>
  <c r="P295" i="118"/>
  <c r="O295" i="118"/>
  <c r="N295" i="118"/>
  <c r="O294" i="118"/>
  <c r="N294" i="118"/>
  <c r="P294" i="118"/>
  <c r="O293" i="118"/>
  <c r="N293" i="118"/>
  <c r="P293" i="118"/>
  <c r="P292" i="118"/>
  <c r="O292" i="118"/>
  <c r="N292" i="118"/>
  <c r="P291" i="118"/>
  <c r="O291" i="118"/>
  <c r="N291" i="118"/>
  <c r="O290" i="118"/>
  <c r="N290" i="118"/>
  <c r="P290" i="118"/>
  <c r="O289" i="118"/>
  <c r="N289" i="118"/>
  <c r="P289" i="118"/>
  <c r="P288" i="118"/>
  <c r="O288" i="118"/>
  <c r="N288" i="118"/>
  <c r="P287" i="118"/>
  <c r="O287" i="118"/>
  <c r="N287" i="118"/>
  <c r="O286" i="118"/>
  <c r="N286" i="118"/>
  <c r="P286" i="118"/>
  <c r="O285" i="118"/>
  <c r="N285" i="118"/>
  <c r="P285" i="118"/>
  <c r="P284" i="118"/>
  <c r="O284" i="118"/>
  <c r="N284" i="118"/>
  <c r="P283" i="118"/>
  <c r="O283" i="118"/>
  <c r="N283" i="118"/>
  <c r="O282" i="118"/>
  <c r="N282" i="118"/>
  <c r="P282" i="118"/>
  <c r="O281" i="118"/>
  <c r="N281" i="118"/>
  <c r="P281" i="118"/>
  <c r="P280" i="118"/>
  <c r="O280" i="118"/>
  <c r="N280" i="118"/>
  <c r="P279" i="118"/>
  <c r="O279" i="118"/>
  <c r="N279" i="118"/>
  <c r="O278" i="118"/>
  <c r="N278" i="118"/>
  <c r="P278" i="118"/>
  <c r="O277" i="118"/>
  <c r="N277" i="118"/>
  <c r="P277" i="118"/>
  <c r="P276" i="118"/>
  <c r="O276" i="118"/>
  <c r="N276" i="118"/>
  <c r="P275" i="118"/>
  <c r="O275" i="118"/>
  <c r="N275" i="118"/>
  <c r="O274" i="118"/>
  <c r="N274" i="118"/>
  <c r="P274" i="118"/>
  <c r="O273" i="118"/>
  <c r="N273" i="118"/>
  <c r="P273" i="118"/>
  <c r="P272" i="118"/>
  <c r="O272" i="118"/>
  <c r="N272" i="118"/>
  <c r="P271" i="118"/>
  <c r="O271" i="118"/>
  <c r="N271" i="118"/>
  <c r="O270" i="118"/>
  <c r="N270" i="118"/>
  <c r="P270" i="118"/>
  <c r="O269" i="118"/>
  <c r="N269" i="118"/>
  <c r="P269" i="118"/>
  <c r="P268" i="118"/>
  <c r="O268" i="118"/>
  <c r="N268" i="118"/>
  <c r="P267" i="118"/>
  <c r="O267" i="118"/>
  <c r="N267" i="118"/>
  <c r="O266" i="118"/>
  <c r="N266" i="118"/>
  <c r="P266" i="118"/>
  <c r="O265" i="118"/>
  <c r="N265" i="118"/>
  <c r="P265" i="118"/>
  <c r="P264" i="118"/>
  <c r="O264" i="118"/>
  <c r="N264" i="118"/>
  <c r="P263" i="118"/>
  <c r="O263" i="118"/>
  <c r="N263" i="118"/>
  <c r="O262" i="118"/>
  <c r="N262" i="118"/>
  <c r="P262" i="118"/>
  <c r="O261" i="118"/>
  <c r="N261" i="118"/>
  <c r="P261" i="118"/>
  <c r="P260" i="118"/>
  <c r="O260" i="118"/>
  <c r="N260" i="118"/>
  <c r="P259" i="118"/>
  <c r="O259" i="118"/>
  <c r="N259" i="118"/>
  <c r="O258" i="118"/>
  <c r="N258" i="118"/>
  <c r="P258" i="118"/>
  <c r="O257" i="118"/>
  <c r="N257" i="118"/>
  <c r="P257" i="118"/>
  <c r="P256" i="118"/>
  <c r="O256" i="118"/>
  <c r="N256" i="118"/>
  <c r="P255" i="118"/>
  <c r="O255" i="118"/>
  <c r="N255" i="118"/>
  <c r="O254" i="118"/>
  <c r="N254" i="118"/>
  <c r="P254" i="118"/>
  <c r="O253" i="118"/>
  <c r="N253" i="118"/>
  <c r="P253" i="118"/>
  <c r="P252" i="118"/>
  <c r="O252" i="118"/>
  <c r="N252" i="118"/>
  <c r="P251" i="118"/>
  <c r="O251" i="118"/>
  <c r="N251" i="118"/>
  <c r="O250" i="118"/>
  <c r="N250" i="118"/>
  <c r="P250" i="118"/>
  <c r="O249" i="118"/>
  <c r="N249" i="118"/>
  <c r="P249" i="118"/>
  <c r="P248" i="118"/>
  <c r="O248" i="118"/>
  <c r="N248" i="118"/>
  <c r="P247" i="118"/>
  <c r="O247" i="118"/>
  <c r="N247" i="118"/>
  <c r="O246" i="118"/>
  <c r="N246" i="118"/>
  <c r="P246" i="118"/>
  <c r="O245" i="118"/>
  <c r="N245" i="118"/>
  <c r="P245" i="118"/>
  <c r="P244" i="118"/>
  <c r="O244" i="118"/>
  <c r="N244" i="118"/>
  <c r="P243" i="118"/>
  <c r="O243" i="118"/>
  <c r="N243" i="118"/>
  <c r="O242" i="118"/>
  <c r="N242" i="118"/>
  <c r="P242" i="118"/>
  <c r="O241" i="118"/>
  <c r="N241" i="118"/>
  <c r="P241" i="118"/>
  <c r="P240" i="118"/>
  <c r="O240" i="118"/>
  <c r="N240" i="118"/>
  <c r="P239" i="118"/>
  <c r="O239" i="118"/>
  <c r="N239" i="118"/>
  <c r="O238" i="118"/>
  <c r="N238" i="118"/>
  <c r="P238" i="118"/>
  <c r="O237" i="118"/>
  <c r="N237" i="118"/>
  <c r="P237" i="118"/>
  <c r="P236" i="118"/>
  <c r="O236" i="118"/>
  <c r="N236" i="118"/>
  <c r="P235" i="118"/>
  <c r="O235" i="118"/>
  <c r="N235" i="118"/>
  <c r="O234" i="118"/>
  <c r="N234" i="118"/>
  <c r="P234" i="118"/>
  <c r="O233" i="118"/>
  <c r="N233" i="118"/>
  <c r="P233" i="118"/>
  <c r="P232" i="118"/>
  <c r="O232" i="118"/>
  <c r="N232" i="118"/>
  <c r="P231" i="118"/>
  <c r="O231" i="118"/>
  <c r="N231" i="118"/>
  <c r="O230" i="118"/>
  <c r="N230" i="118"/>
  <c r="P230" i="118"/>
  <c r="O229" i="118"/>
  <c r="N229" i="118"/>
  <c r="P229" i="118"/>
  <c r="P228" i="118"/>
  <c r="O228" i="118"/>
  <c r="N228" i="118"/>
  <c r="P227" i="118"/>
  <c r="O227" i="118"/>
  <c r="N227" i="118"/>
  <c r="O226" i="118"/>
  <c r="N226" i="118"/>
  <c r="P226" i="118"/>
  <c r="O225" i="118"/>
  <c r="N225" i="118"/>
  <c r="P225" i="118"/>
  <c r="P224" i="118"/>
  <c r="O224" i="118"/>
  <c r="N224" i="118"/>
  <c r="P223" i="118"/>
  <c r="O223" i="118"/>
  <c r="N223" i="118"/>
  <c r="O222" i="118"/>
  <c r="N222" i="118"/>
  <c r="P222" i="118"/>
  <c r="O221" i="118"/>
  <c r="N221" i="118"/>
  <c r="P221" i="118"/>
  <c r="P220" i="118"/>
  <c r="O220" i="118"/>
  <c r="N220" i="118"/>
  <c r="P219" i="118"/>
  <c r="O219" i="118"/>
  <c r="N219" i="118"/>
  <c r="O218" i="118"/>
  <c r="N218" i="118"/>
  <c r="P218" i="118"/>
  <c r="O217" i="118"/>
  <c r="N217" i="118"/>
  <c r="P217" i="118"/>
  <c r="P216" i="118"/>
  <c r="O216" i="118"/>
  <c r="N216" i="118"/>
  <c r="P215" i="118"/>
  <c r="O215" i="118"/>
  <c r="N215" i="118"/>
  <c r="O214" i="118"/>
  <c r="N214" i="118"/>
  <c r="P214" i="118"/>
  <c r="O213" i="118"/>
  <c r="N213" i="118"/>
  <c r="P213" i="118"/>
  <c r="P212" i="118"/>
  <c r="O212" i="118"/>
  <c r="N212" i="118"/>
  <c r="P211" i="118"/>
  <c r="O211" i="118"/>
  <c r="N211" i="118"/>
  <c r="O210" i="118"/>
  <c r="N210" i="118"/>
  <c r="P210" i="118"/>
  <c r="O209" i="118"/>
  <c r="N209" i="118"/>
  <c r="P209" i="118"/>
  <c r="P208" i="118"/>
  <c r="O208" i="118"/>
  <c r="N208" i="118"/>
  <c r="P207" i="118"/>
  <c r="O207" i="118"/>
  <c r="N207" i="118"/>
  <c r="O206" i="118"/>
  <c r="N206" i="118"/>
  <c r="P206" i="118"/>
  <c r="O205" i="118"/>
  <c r="N205" i="118"/>
  <c r="P205" i="118"/>
  <c r="P204" i="118"/>
  <c r="O204" i="118"/>
  <c r="N204" i="118"/>
  <c r="P203" i="118"/>
  <c r="O203" i="118"/>
  <c r="N203" i="118"/>
  <c r="O202" i="118"/>
  <c r="N202" i="118"/>
  <c r="P202" i="118"/>
  <c r="O201" i="118"/>
  <c r="N201" i="118"/>
  <c r="P201" i="118"/>
  <c r="P200" i="118"/>
  <c r="O200" i="118"/>
  <c r="N200" i="118"/>
  <c r="P199" i="118"/>
  <c r="O199" i="118"/>
  <c r="N199" i="118"/>
  <c r="O198" i="118"/>
  <c r="N198" i="118"/>
  <c r="P198" i="118"/>
  <c r="O197" i="118"/>
  <c r="N197" i="118"/>
  <c r="P197" i="118"/>
  <c r="P196" i="118"/>
  <c r="O196" i="118"/>
  <c r="N196" i="118"/>
  <c r="P195" i="118"/>
  <c r="O195" i="118"/>
  <c r="N195" i="118"/>
  <c r="O194" i="118"/>
  <c r="N194" i="118"/>
  <c r="P194" i="118"/>
  <c r="O193" i="118"/>
  <c r="N193" i="118"/>
  <c r="P193" i="118"/>
  <c r="P192" i="118"/>
  <c r="O192" i="118"/>
  <c r="N192" i="118"/>
  <c r="P191" i="118"/>
  <c r="O191" i="118"/>
  <c r="N191" i="118"/>
  <c r="O190" i="118"/>
  <c r="N190" i="118"/>
  <c r="P190" i="118"/>
  <c r="O189" i="118"/>
  <c r="N189" i="118"/>
  <c r="P189" i="118"/>
  <c r="P188" i="118"/>
  <c r="O188" i="118"/>
  <c r="N188" i="118"/>
  <c r="P187" i="118"/>
  <c r="O187" i="118"/>
  <c r="N187" i="118"/>
  <c r="O186" i="118"/>
  <c r="N186" i="118"/>
  <c r="P186" i="118"/>
  <c r="O185" i="118"/>
  <c r="N185" i="118"/>
  <c r="P185" i="118"/>
  <c r="P184" i="118"/>
  <c r="O184" i="118"/>
  <c r="N184" i="118"/>
  <c r="P183" i="118"/>
  <c r="O183" i="118"/>
  <c r="N183" i="118"/>
  <c r="O182" i="118"/>
  <c r="N182" i="118"/>
  <c r="P182" i="118"/>
  <c r="O181" i="118"/>
  <c r="N181" i="118"/>
  <c r="P181" i="118"/>
  <c r="P180" i="118"/>
  <c r="O180" i="118"/>
  <c r="N180" i="118"/>
  <c r="P179" i="118"/>
  <c r="O179" i="118"/>
  <c r="N179" i="118"/>
  <c r="O178" i="118"/>
  <c r="N178" i="118"/>
  <c r="P178" i="118"/>
  <c r="O177" i="118"/>
  <c r="N177" i="118"/>
  <c r="P177" i="118"/>
  <c r="P176" i="118"/>
  <c r="O176" i="118"/>
  <c r="N176" i="118"/>
  <c r="P175" i="118"/>
  <c r="O175" i="118"/>
  <c r="N175" i="118"/>
  <c r="O174" i="118"/>
  <c r="N174" i="118"/>
  <c r="P174" i="118"/>
  <c r="O173" i="118"/>
  <c r="N173" i="118"/>
  <c r="P173" i="118"/>
  <c r="P172" i="118"/>
  <c r="O172" i="118"/>
  <c r="N172" i="118"/>
  <c r="P171" i="118"/>
  <c r="O171" i="118"/>
  <c r="N171" i="118"/>
  <c r="O170" i="118"/>
  <c r="N170" i="118"/>
  <c r="P170" i="118"/>
  <c r="O169" i="118"/>
  <c r="N169" i="118"/>
  <c r="P169" i="118"/>
  <c r="P168" i="118"/>
  <c r="O168" i="118"/>
  <c r="N168" i="118"/>
  <c r="P167" i="118"/>
  <c r="O167" i="118"/>
  <c r="N167" i="118"/>
  <c r="O166" i="118"/>
  <c r="N166" i="118"/>
  <c r="P166" i="118"/>
  <c r="O165" i="118"/>
  <c r="N165" i="118"/>
  <c r="P165" i="118"/>
  <c r="P164" i="118"/>
  <c r="O164" i="118"/>
  <c r="N164" i="118"/>
  <c r="P163" i="118"/>
  <c r="O163" i="118"/>
  <c r="N163" i="118"/>
  <c r="O162" i="118"/>
  <c r="N162" i="118"/>
  <c r="P162" i="118"/>
  <c r="O161" i="118"/>
  <c r="N161" i="118"/>
  <c r="P161" i="118"/>
  <c r="P160" i="118"/>
  <c r="O160" i="118"/>
  <c r="N160" i="118"/>
  <c r="P159" i="118"/>
  <c r="O159" i="118"/>
  <c r="N159" i="118"/>
  <c r="O158" i="118"/>
  <c r="N158" i="118"/>
  <c r="P158" i="118"/>
  <c r="O157" i="118"/>
  <c r="N157" i="118"/>
  <c r="P157" i="118"/>
  <c r="P156" i="118"/>
  <c r="O156" i="118"/>
  <c r="N156" i="118"/>
  <c r="P155" i="118"/>
  <c r="O155" i="118"/>
  <c r="N155" i="118"/>
  <c r="O154" i="118"/>
  <c r="N154" i="118"/>
  <c r="P154" i="118"/>
  <c r="O153" i="118"/>
  <c r="N153" i="118"/>
  <c r="P153" i="118"/>
  <c r="P152" i="118"/>
  <c r="O152" i="118"/>
  <c r="N152" i="118"/>
  <c r="P151" i="118"/>
  <c r="O151" i="118"/>
  <c r="N151" i="118"/>
  <c r="O150" i="118"/>
  <c r="N150" i="118"/>
  <c r="P150" i="118"/>
  <c r="O149" i="118"/>
  <c r="N149" i="118"/>
  <c r="P149" i="118"/>
  <c r="P148" i="118"/>
  <c r="O148" i="118"/>
  <c r="N148" i="118"/>
  <c r="P147" i="118"/>
  <c r="O147" i="118"/>
  <c r="N147" i="118"/>
  <c r="O146" i="118"/>
  <c r="N146" i="118"/>
  <c r="P146" i="118"/>
  <c r="O145" i="118"/>
  <c r="N145" i="118"/>
  <c r="P145" i="118"/>
  <c r="P144" i="118"/>
  <c r="O144" i="118"/>
  <c r="N144" i="118"/>
  <c r="P143" i="118"/>
  <c r="O143" i="118"/>
  <c r="N143" i="118"/>
  <c r="O142" i="118"/>
  <c r="N142" i="118"/>
  <c r="P142" i="118"/>
  <c r="O141" i="118"/>
  <c r="N141" i="118"/>
  <c r="P141" i="118"/>
  <c r="P140" i="118"/>
  <c r="O140" i="118"/>
  <c r="N140" i="118"/>
  <c r="P139" i="118"/>
  <c r="O139" i="118"/>
  <c r="N139" i="118"/>
  <c r="O138" i="118"/>
  <c r="N138" i="118"/>
  <c r="P138" i="118"/>
  <c r="O137" i="118"/>
  <c r="N137" i="118"/>
  <c r="P137" i="118"/>
  <c r="P136" i="118"/>
  <c r="O136" i="118"/>
  <c r="N136" i="118"/>
  <c r="P135" i="118"/>
  <c r="O135" i="118"/>
  <c r="N135" i="118"/>
  <c r="O134" i="118"/>
  <c r="N134" i="118"/>
  <c r="P134" i="118"/>
  <c r="O133" i="118"/>
  <c r="N133" i="118"/>
  <c r="P133" i="118"/>
  <c r="P132" i="118"/>
  <c r="O132" i="118"/>
  <c r="N132" i="118"/>
  <c r="P131" i="118"/>
  <c r="O131" i="118"/>
  <c r="N131" i="118"/>
  <c r="O130" i="118"/>
  <c r="N130" i="118"/>
  <c r="P130" i="118"/>
  <c r="O129" i="118"/>
  <c r="N129" i="118"/>
  <c r="P129" i="118"/>
  <c r="P128" i="118"/>
  <c r="O128" i="118"/>
  <c r="N128" i="118"/>
  <c r="P127" i="118"/>
  <c r="O127" i="118"/>
  <c r="N127" i="118"/>
  <c r="O126" i="118"/>
  <c r="N126" i="118"/>
  <c r="P126" i="118"/>
  <c r="O125" i="118"/>
  <c r="N125" i="118"/>
  <c r="P125" i="118"/>
  <c r="P124" i="118"/>
  <c r="O124" i="118"/>
  <c r="N124" i="118"/>
  <c r="P123" i="118"/>
  <c r="O123" i="118"/>
  <c r="N123" i="118"/>
  <c r="O122" i="118"/>
  <c r="N122" i="118"/>
  <c r="P122" i="118"/>
  <c r="O121" i="118"/>
  <c r="N121" i="118"/>
  <c r="P121" i="118"/>
  <c r="P120" i="118"/>
  <c r="O120" i="118"/>
  <c r="N120" i="118"/>
  <c r="P119" i="118"/>
  <c r="O119" i="118"/>
  <c r="N119" i="118"/>
  <c r="O118" i="118"/>
  <c r="N118" i="118"/>
  <c r="P118" i="118"/>
  <c r="O117" i="118"/>
  <c r="N117" i="118"/>
  <c r="P117" i="118"/>
  <c r="P116" i="118"/>
  <c r="O116" i="118"/>
  <c r="N116" i="118"/>
  <c r="P115" i="118"/>
  <c r="O115" i="118"/>
  <c r="N115" i="118"/>
  <c r="O114" i="118"/>
  <c r="N114" i="118"/>
  <c r="P114" i="118"/>
  <c r="O113" i="118"/>
  <c r="N113" i="118"/>
  <c r="P113" i="118"/>
  <c r="P112" i="118"/>
  <c r="O112" i="118"/>
  <c r="N112" i="118"/>
  <c r="P111" i="118"/>
  <c r="O111" i="118"/>
  <c r="N111" i="118"/>
  <c r="O110" i="118"/>
  <c r="N110" i="118"/>
  <c r="P110" i="118"/>
  <c r="O109" i="118"/>
  <c r="N109" i="118"/>
  <c r="P109" i="118"/>
  <c r="P108" i="118"/>
  <c r="O108" i="118"/>
  <c r="N108" i="118"/>
  <c r="P107" i="118"/>
  <c r="O107" i="118"/>
  <c r="N107" i="118"/>
  <c r="O106" i="118"/>
  <c r="N106" i="118"/>
  <c r="P106" i="118"/>
  <c r="O105" i="118"/>
  <c r="N105" i="118"/>
  <c r="P105" i="118"/>
  <c r="P104" i="118"/>
  <c r="O104" i="118"/>
  <c r="N104" i="118"/>
  <c r="P103" i="118"/>
  <c r="O103" i="118"/>
  <c r="N103" i="118"/>
  <c r="O102" i="118"/>
  <c r="N102" i="118"/>
  <c r="P102" i="118"/>
  <c r="O101" i="118"/>
  <c r="N101" i="118"/>
  <c r="P101" i="118"/>
  <c r="P100" i="118"/>
  <c r="O100" i="118"/>
  <c r="N100" i="118"/>
  <c r="P99" i="118"/>
  <c r="O99" i="118"/>
  <c r="N99" i="118"/>
  <c r="O98" i="118"/>
  <c r="N98" i="118"/>
  <c r="P98" i="118"/>
  <c r="O97" i="118"/>
  <c r="N97" i="118"/>
  <c r="P97" i="118"/>
  <c r="P96" i="118"/>
  <c r="O96" i="118"/>
  <c r="N96" i="118"/>
  <c r="P95" i="118"/>
  <c r="O95" i="118"/>
  <c r="N95" i="118"/>
  <c r="O94" i="118"/>
  <c r="N94" i="118"/>
  <c r="P94" i="118"/>
  <c r="O93" i="118"/>
  <c r="N93" i="118"/>
  <c r="P93" i="118"/>
  <c r="P92" i="118"/>
  <c r="O92" i="118"/>
  <c r="N92" i="118"/>
  <c r="P91" i="118"/>
  <c r="O91" i="118"/>
  <c r="N91" i="118"/>
  <c r="O90" i="118"/>
  <c r="N90" i="118"/>
  <c r="P90" i="118"/>
  <c r="O89" i="118"/>
  <c r="N89" i="118"/>
  <c r="P89" i="118"/>
  <c r="P88" i="118"/>
  <c r="O88" i="118"/>
  <c r="N88" i="118"/>
  <c r="P87" i="118"/>
  <c r="O87" i="118"/>
  <c r="N87" i="118"/>
  <c r="O86" i="118"/>
  <c r="N86" i="118"/>
  <c r="P86" i="118"/>
  <c r="O85" i="118"/>
  <c r="N85" i="118"/>
  <c r="P85" i="118"/>
  <c r="P84" i="118"/>
  <c r="O84" i="118"/>
  <c r="N84" i="118"/>
  <c r="P83" i="118"/>
  <c r="O83" i="118"/>
  <c r="N83" i="118"/>
  <c r="O82" i="118"/>
  <c r="N82" i="118"/>
  <c r="P82" i="118"/>
  <c r="O81" i="118"/>
  <c r="N81" i="118"/>
  <c r="P81" i="118"/>
  <c r="P80" i="118"/>
  <c r="O80" i="118"/>
  <c r="N80" i="118"/>
  <c r="P79" i="118"/>
  <c r="O79" i="118"/>
  <c r="N79" i="118"/>
  <c r="O78" i="118"/>
  <c r="N78" i="118"/>
  <c r="P78" i="118"/>
  <c r="O77" i="118"/>
  <c r="N77" i="118"/>
  <c r="P77" i="118"/>
  <c r="P76" i="118"/>
  <c r="O76" i="118"/>
  <c r="N76" i="118"/>
  <c r="P75" i="118"/>
  <c r="O75" i="118"/>
  <c r="N75" i="118"/>
  <c r="O74" i="118"/>
  <c r="N74" i="118"/>
  <c r="P74" i="118"/>
  <c r="O73" i="118"/>
  <c r="N73" i="118"/>
  <c r="P73" i="118"/>
  <c r="P72" i="118"/>
  <c r="O72" i="118"/>
  <c r="N72" i="118"/>
  <c r="P71" i="118"/>
  <c r="O71" i="118"/>
  <c r="N71" i="118"/>
  <c r="O70" i="118"/>
  <c r="N70" i="118"/>
  <c r="P70" i="118"/>
  <c r="O69" i="118"/>
  <c r="N69" i="118"/>
  <c r="P69" i="118"/>
  <c r="P68" i="118"/>
  <c r="O68" i="118"/>
  <c r="N68" i="118"/>
  <c r="P67" i="118"/>
  <c r="O67" i="118"/>
  <c r="N67" i="118"/>
  <c r="O66" i="118"/>
  <c r="N66" i="118"/>
  <c r="P66" i="118"/>
  <c r="O65" i="118"/>
  <c r="N65" i="118"/>
  <c r="P65" i="118"/>
  <c r="P64" i="118"/>
  <c r="O64" i="118"/>
  <c r="N64" i="118"/>
  <c r="P63" i="118"/>
  <c r="O63" i="118"/>
  <c r="N63" i="118"/>
  <c r="O62" i="118"/>
  <c r="N62" i="118"/>
  <c r="P62" i="118"/>
  <c r="O61" i="118"/>
  <c r="N61" i="118"/>
  <c r="P61" i="118"/>
  <c r="P60" i="118"/>
  <c r="O60" i="118"/>
  <c r="N60" i="118"/>
  <c r="P59" i="118"/>
  <c r="O59" i="118"/>
  <c r="N59" i="118"/>
  <c r="O58" i="118"/>
  <c r="N58" i="118"/>
  <c r="P58" i="118"/>
  <c r="O57" i="118"/>
  <c r="N57" i="118"/>
  <c r="P57" i="118"/>
  <c r="P56" i="118"/>
  <c r="O56" i="118"/>
  <c r="N56" i="118"/>
  <c r="P55" i="118"/>
  <c r="O55" i="118"/>
  <c r="N55" i="118"/>
  <c r="O54" i="118"/>
  <c r="N54" i="118"/>
  <c r="P54" i="118"/>
  <c r="O53" i="118"/>
  <c r="N53" i="118"/>
  <c r="P53" i="118"/>
  <c r="P52" i="118"/>
  <c r="O52" i="118"/>
  <c r="N52" i="118"/>
  <c r="P51" i="118"/>
  <c r="O51" i="118"/>
  <c r="N51" i="118"/>
  <c r="O50" i="118"/>
  <c r="N50" i="118"/>
  <c r="P50" i="118"/>
  <c r="O49" i="118"/>
  <c r="N49" i="118"/>
  <c r="P49" i="118"/>
  <c r="P48" i="118"/>
  <c r="O48" i="118"/>
  <c r="N48" i="118"/>
  <c r="P47" i="118"/>
  <c r="O47" i="118"/>
  <c r="N47" i="118"/>
  <c r="O46" i="118"/>
  <c r="N46" i="118"/>
  <c r="P46" i="118"/>
  <c r="O45" i="118"/>
  <c r="N45" i="118"/>
  <c r="P45" i="118"/>
  <c r="P44" i="118"/>
  <c r="O44" i="118"/>
  <c r="N44" i="118"/>
  <c r="P43" i="118"/>
  <c r="O43" i="118"/>
  <c r="N43" i="118"/>
  <c r="O42" i="118"/>
  <c r="N42" i="118"/>
  <c r="P42" i="118"/>
  <c r="O41" i="118"/>
  <c r="N41" i="118"/>
  <c r="P41" i="118"/>
  <c r="P40" i="118"/>
  <c r="O40" i="118"/>
  <c r="N40" i="118"/>
  <c r="P39" i="118"/>
  <c r="O39" i="118"/>
  <c r="N39" i="118"/>
  <c r="O38" i="118"/>
  <c r="N38" i="118"/>
  <c r="P38" i="118"/>
  <c r="O37" i="118"/>
  <c r="N37" i="118"/>
  <c r="P37" i="118"/>
  <c r="P36" i="118"/>
  <c r="O36" i="118"/>
  <c r="N36" i="118"/>
  <c r="P35" i="118"/>
  <c r="O35" i="118"/>
  <c r="N35" i="118"/>
  <c r="O34" i="118"/>
  <c r="N34" i="118"/>
  <c r="P34" i="118"/>
  <c r="O33" i="118"/>
  <c r="N33" i="118"/>
  <c r="P33" i="118"/>
  <c r="P32" i="118"/>
  <c r="O32" i="118"/>
  <c r="N32" i="118"/>
  <c r="P31" i="118"/>
  <c r="O31" i="118"/>
  <c r="N31" i="118"/>
  <c r="O30" i="118"/>
  <c r="N30" i="118"/>
  <c r="P30" i="118"/>
  <c r="O29" i="118"/>
  <c r="N29" i="118"/>
  <c r="P29" i="118"/>
  <c r="P28" i="118"/>
  <c r="O28" i="118"/>
  <c r="N28" i="118"/>
  <c r="P27" i="118"/>
  <c r="O27" i="118"/>
  <c r="N27" i="118"/>
  <c r="O26" i="118"/>
  <c r="N26" i="118"/>
  <c r="P26" i="118"/>
  <c r="O25" i="118"/>
  <c r="N25" i="118"/>
  <c r="P25" i="118"/>
  <c r="P24" i="118"/>
  <c r="O24" i="118"/>
  <c r="N24" i="118"/>
  <c r="P23" i="118"/>
  <c r="O23" i="118"/>
  <c r="N23" i="118"/>
  <c r="O22" i="118"/>
  <c r="N22" i="118"/>
  <c r="P22" i="118"/>
  <c r="O21" i="118"/>
  <c r="N21" i="118"/>
  <c r="P21" i="118"/>
  <c r="P20" i="118"/>
  <c r="O20" i="118"/>
  <c r="N20" i="118"/>
  <c r="P19" i="118"/>
  <c r="O19" i="118"/>
  <c r="N19" i="118"/>
  <c r="O18" i="118"/>
  <c r="N18" i="118"/>
  <c r="P18" i="118"/>
  <c r="O17" i="118"/>
  <c r="N17" i="118"/>
  <c r="P17" i="118"/>
  <c r="P16" i="118"/>
  <c r="O16" i="118"/>
  <c r="N16" i="118"/>
  <c r="P15" i="118"/>
  <c r="O15" i="118"/>
  <c r="N15" i="118"/>
  <c r="O14" i="118"/>
  <c r="N14" i="118"/>
  <c r="P14" i="118"/>
  <c r="O13" i="118"/>
  <c r="N13" i="118"/>
  <c r="P13" i="118"/>
  <c r="P12" i="118"/>
  <c r="O12" i="118"/>
  <c r="N12" i="118"/>
  <c r="P11" i="118"/>
  <c r="O11" i="118"/>
  <c r="N11" i="118"/>
  <c r="O10" i="118"/>
  <c r="N10" i="118"/>
  <c r="P10" i="118"/>
  <c r="O9" i="118"/>
  <c r="N9" i="118"/>
  <c r="P9" i="118"/>
  <c r="P8" i="118"/>
  <c r="O8" i="118"/>
  <c r="N8" i="118"/>
  <c r="P7" i="118"/>
  <c r="O7" i="118"/>
  <c r="N7" i="118"/>
  <c r="O6" i="118"/>
  <c r="N6" i="118"/>
  <c r="P6" i="118"/>
  <c r="O5" i="118"/>
  <c r="N5" i="118"/>
  <c r="P5" i="118"/>
  <c r="P4" i="118"/>
  <c r="O4" i="118"/>
  <c r="N4" i="118"/>
  <c r="A1" i="118"/>
  <c r="D1" i="118"/>
  <c r="I52" i="117"/>
  <c r="I33" i="117"/>
  <c r="G33" i="117"/>
  <c r="E33" i="117"/>
  <c r="G32" i="117"/>
  <c r="I32" i="117"/>
  <c r="E32" i="117"/>
  <c r="E31" i="117"/>
  <c r="G31" i="117"/>
  <c r="I31" i="117"/>
  <c r="I30" i="117"/>
  <c r="G30" i="117"/>
  <c r="E30" i="117"/>
  <c r="I29" i="117"/>
  <c r="G29" i="117"/>
  <c r="E29" i="117"/>
  <c r="G27" i="117"/>
  <c r="I27" i="117"/>
  <c r="E8" i="117"/>
  <c r="H6" i="117"/>
  <c r="B6" i="117"/>
  <c r="B5" i="117"/>
  <c r="B4" i="117"/>
  <c r="D2" i="117"/>
  <c r="H5" i="115"/>
  <c r="C530" i="116"/>
  <c r="C522" i="116"/>
  <c r="M514" i="116"/>
  <c r="M514" i="116" a="1"/>
  <c r="L514" i="116" a="1"/>
  <c r="L514" i="116"/>
  <c r="K514" i="116"/>
  <c r="K514" i="116" a="1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L509" i="116"/>
  <c r="L509" i="116" a="1"/>
  <c r="J509" i="116" a="1"/>
  <c r="J509" i="116"/>
  <c r="F509" i="116"/>
  <c r="F509" i="116" a="1"/>
  <c r="C509" i="116"/>
  <c r="C528" i="116"/>
  <c r="C508" i="116"/>
  <c r="G507" i="116"/>
  <c r="C507" i="116"/>
  <c r="G507" i="116" a="1"/>
  <c r="K506" i="116" a="1"/>
  <c r="K506" i="116"/>
  <c r="G506" i="116" a="1"/>
  <c r="G506" i="116"/>
  <c r="C506" i="116"/>
  <c r="M505" i="116" a="1"/>
  <c r="M505" i="116"/>
  <c r="I505" i="116" a="1"/>
  <c r="I505" i="116"/>
  <c r="C505" i="116"/>
  <c r="K505" i="116" a="1"/>
  <c r="K505" i="116"/>
  <c r="C504" i="116"/>
  <c r="K504" i="116" a="1"/>
  <c r="K504" i="116"/>
  <c r="M503" i="116" a="1"/>
  <c r="M503" i="116"/>
  <c r="K503" i="116"/>
  <c r="I503" i="116" a="1"/>
  <c r="I503" i="116"/>
  <c r="C503" i="116"/>
  <c r="K503" i="116" a="1"/>
  <c r="K502" i="116" a="1"/>
  <c r="K502" i="116"/>
  <c r="G502" i="116" a="1"/>
  <c r="G502" i="116"/>
  <c r="C502" i="116"/>
  <c r="M501" i="116" a="1"/>
  <c r="M501" i="116"/>
  <c r="I501" i="116" a="1"/>
  <c r="I501" i="116"/>
  <c r="C501" i="116"/>
  <c r="K501" i="116" a="1"/>
  <c r="K501" i="116"/>
  <c r="C500" i="116"/>
  <c r="K500" i="116" a="1"/>
  <c r="K500" i="116"/>
  <c r="M499" i="116" a="1"/>
  <c r="M499" i="116"/>
  <c r="K499" i="116"/>
  <c r="I499" i="116" a="1"/>
  <c r="I499" i="116"/>
  <c r="C499" i="116"/>
  <c r="K499" i="116" a="1"/>
  <c r="W495" i="116"/>
  <c r="V495" i="116"/>
  <c r="U495" i="116"/>
  <c r="T495" i="116"/>
  <c r="S495" i="116"/>
  <c r="E29" i="115"/>
  <c r="G29" i="115"/>
  <c r="I29" i="115"/>
  <c r="R495" i="116"/>
  <c r="M495" i="116"/>
  <c r="L495" i="116"/>
  <c r="K495" i="116"/>
  <c r="J495" i="116"/>
  <c r="I495" i="116"/>
  <c r="H495" i="116"/>
  <c r="G495" i="116"/>
  <c r="F495" i="116"/>
  <c r="O494" i="116"/>
  <c r="N494" i="116"/>
  <c r="P494" i="116"/>
  <c r="O493" i="116"/>
  <c r="N493" i="116"/>
  <c r="P493" i="116"/>
  <c r="P492" i="116"/>
  <c r="O492" i="116"/>
  <c r="N492" i="116"/>
  <c r="P491" i="116"/>
  <c r="O491" i="116"/>
  <c r="N491" i="116"/>
  <c r="O490" i="116"/>
  <c r="N490" i="116"/>
  <c r="O489" i="116"/>
  <c r="N489" i="116"/>
  <c r="P489" i="116"/>
  <c r="P488" i="116"/>
  <c r="O488" i="116"/>
  <c r="N488" i="116"/>
  <c r="O487" i="116"/>
  <c r="P487" i="116"/>
  <c r="N487" i="116"/>
  <c r="O486" i="116"/>
  <c r="N486" i="116"/>
  <c r="P486" i="116"/>
  <c r="O485" i="116"/>
  <c r="N485" i="116"/>
  <c r="P485" i="116"/>
  <c r="P484" i="116"/>
  <c r="O484" i="116"/>
  <c r="N484" i="116"/>
  <c r="P483" i="116"/>
  <c r="O483" i="116"/>
  <c r="N483" i="116"/>
  <c r="O482" i="116"/>
  <c r="N482" i="116"/>
  <c r="O481" i="116"/>
  <c r="N481" i="116"/>
  <c r="P481" i="116"/>
  <c r="P480" i="116"/>
  <c r="O480" i="116"/>
  <c r="N480" i="116"/>
  <c r="O479" i="116"/>
  <c r="P479" i="116"/>
  <c r="N479" i="116"/>
  <c r="O478" i="116"/>
  <c r="N478" i="116"/>
  <c r="P478" i="116"/>
  <c r="O477" i="116"/>
  <c r="N477" i="116"/>
  <c r="P477" i="116"/>
  <c r="P476" i="116"/>
  <c r="O476" i="116"/>
  <c r="N476" i="116"/>
  <c r="P475" i="116"/>
  <c r="O475" i="116"/>
  <c r="N475" i="116"/>
  <c r="O474" i="116"/>
  <c r="N474" i="116"/>
  <c r="O473" i="116"/>
  <c r="N473" i="116"/>
  <c r="P473" i="116"/>
  <c r="P472" i="116"/>
  <c r="O472" i="116"/>
  <c r="N472" i="116"/>
  <c r="O471" i="116"/>
  <c r="P471" i="116"/>
  <c r="N471" i="116"/>
  <c r="O470" i="116"/>
  <c r="N470" i="116"/>
  <c r="P470" i="116"/>
  <c r="O469" i="116"/>
  <c r="N469" i="116"/>
  <c r="P469" i="116"/>
  <c r="P468" i="116"/>
  <c r="O468" i="116"/>
  <c r="N468" i="116"/>
  <c r="P467" i="116"/>
  <c r="O467" i="116"/>
  <c r="N467" i="116"/>
  <c r="O466" i="116"/>
  <c r="N466" i="116"/>
  <c r="O465" i="116"/>
  <c r="N465" i="116"/>
  <c r="P465" i="116"/>
  <c r="P464" i="116"/>
  <c r="O464" i="116"/>
  <c r="N464" i="116"/>
  <c r="O463" i="116"/>
  <c r="P463" i="116"/>
  <c r="N463" i="116"/>
  <c r="O462" i="116"/>
  <c r="N462" i="116"/>
  <c r="P462" i="116"/>
  <c r="P461" i="116"/>
  <c r="O461" i="116"/>
  <c r="N461" i="116"/>
  <c r="O460" i="116"/>
  <c r="P460" i="116"/>
  <c r="N460" i="116"/>
  <c r="O459" i="116"/>
  <c r="N459" i="116"/>
  <c r="O458" i="116"/>
  <c r="N458" i="116"/>
  <c r="P457" i="116"/>
  <c r="O457" i="116"/>
  <c r="N457" i="116"/>
  <c r="O456" i="116"/>
  <c r="P456" i="116"/>
  <c r="N456" i="116"/>
  <c r="P455" i="116"/>
  <c r="O455" i="116"/>
  <c r="N455" i="116"/>
  <c r="O454" i="116"/>
  <c r="N454" i="116"/>
  <c r="O453" i="116"/>
  <c r="N453" i="116"/>
  <c r="P453" i="116"/>
  <c r="P452" i="116"/>
  <c r="O452" i="116"/>
  <c r="N452" i="116"/>
  <c r="O451" i="116"/>
  <c r="P451" i="116"/>
  <c r="N451" i="116"/>
  <c r="O450" i="116"/>
  <c r="N450" i="116"/>
  <c r="P449" i="116"/>
  <c r="O449" i="116"/>
  <c r="N449" i="116"/>
  <c r="O448" i="116"/>
  <c r="P448" i="116"/>
  <c r="N448" i="116"/>
  <c r="O447" i="116"/>
  <c r="N447" i="116"/>
  <c r="P447" i="116"/>
  <c r="O446" i="116"/>
  <c r="N446" i="116"/>
  <c r="P446" i="116"/>
  <c r="P445" i="116"/>
  <c r="O445" i="116"/>
  <c r="N445" i="116"/>
  <c r="P444" i="116"/>
  <c r="O444" i="116"/>
  <c r="N444" i="116"/>
  <c r="O443" i="116"/>
  <c r="N443" i="116"/>
  <c r="P443" i="116"/>
  <c r="O442" i="116"/>
  <c r="N442" i="116"/>
  <c r="P441" i="116"/>
  <c r="O441" i="116"/>
  <c r="N441" i="116"/>
  <c r="O440" i="116"/>
  <c r="P440" i="116"/>
  <c r="N440" i="116"/>
  <c r="O439" i="116"/>
  <c r="N439" i="116"/>
  <c r="P439" i="116"/>
  <c r="O438" i="116"/>
  <c r="N438" i="116"/>
  <c r="P438" i="116"/>
  <c r="O437" i="116"/>
  <c r="N437" i="116"/>
  <c r="P437" i="116"/>
  <c r="P436" i="116"/>
  <c r="O436" i="116"/>
  <c r="N436" i="116"/>
  <c r="P435" i="116"/>
  <c r="O435" i="116"/>
  <c r="N435" i="116"/>
  <c r="O434" i="116"/>
  <c r="N434" i="116"/>
  <c r="P434" i="116"/>
  <c r="P433" i="116"/>
  <c r="O433" i="116"/>
  <c r="N433" i="116"/>
  <c r="P432" i="116"/>
  <c r="O432" i="116"/>
  <c r="N432" i="116"/>
  <c r="O431" i="116"/>
  <c r="N431" i="116"/>
  <c r="P431" i="116"/>
  <c r="O430" i="116"/>
  <c r="N430" i="116"/>
  <c r="P430" i="116"/>
  <c r="P429" i="116"/>
  <c r="O429" i="116"/>
  <c r="N429" i="116"/>
  <c r="O428" i="116"/>
  <c r="P428" i="116"/>
  <c r="N428" i="116"/>
  <c r="O427" i="116"/>
  <c r="N427" i="116"/>
  <c r="O426" i="116"/>
  <c r="N426" i="116"/>
  <c r="O425" i="116"/>
  <c r="N425" i="116"/>
  <c r="P425" i="116"/>
  <c r="O424" i="116"/>
  <c r="P424" i="116"/>
  <c r="N424" i="116"/>
  <c r="O423" i="116"/>
  <c r="N423" i="116"/>
  <c r="P423" i="116"/>
  <c r="O422" i="116"/>
  <c r="N422" i="116"/>
  <c r="O421" i="116"/>
  <c r="N421" i="116"/>
  <c r="P421" i="116"/>
  <c r="P420" i="116"/>
  <c r="O420" i="116"/>
  <c r="N420" i="116"/>
  <c r="O419" i="116"/>
  <c r="P419" i="116"/>
  <c r="N419" i="116"/>
  <c r="O418" i="116"/>
  <c r="N418" i="116"/>
  <c r="O417" i="116"/>
  <c r="N417" i="116"/>
  <c r="P417" i="116"/>
  <c r="O416" i="116"/>
  <c r="P416" i="116"/>
  <c r="N416" i="116"/>
  <c r="P415" i="116"/>
  <c r="O415" i="116"/>
  <c r="N415" i="116"/>
  <c r="O414" i="116"/>
  <c r="N414" i="116"/>
  <c r="P414" i="116"/>
  <c r="P413" i="116"/>
  <c r="O413" i="116"/>
  <c r="N413" i="116"/>
  <c r="P412" i="116"/>
  <c r="O412" i="116"/>
  <c r="N412" i="116"/>
  <c r="O411" i="116"/>
  <c r="N411" i="116"/>
  <c r="P411" i="116"/>
  <c r="O410" i="116"/>
  <c r="N410" i="116"/>
  <c r="O409" i="116"/>
  <c r="N409" i="116"/>
  <c r="P409" i="116"/>
  <c r="O408" i="116"/>
  <c r="P408" i="116"/>
  <c r="N408" i="116"/>
  <c r="P407" i="116"/>
  <c r="O407" i="116"/>
  <c r="N407" i="116"/>
  <c r="O406" i="116"/>
  <c r="N406" i="116"/>
  <c r="P406" i="116"/>
  <c r="O405" i="116"/>
  <c r="N405" i="116"/>
  <c r="P405" i="116"/>
  <c r="P404" i="116"/>
  <c r="O404" i="116"/>
  <c r="N404" i="116"/>
  <c r="P403" i="116"/>
  <c r="O403" i="116"/>
  <c r="N403" i="116"/>
  <c r="O402" i="116"/>
  <c r="N402" i="116"/>
  <c r="P402" i="116"/>
  <c r="O401" i="116"/>
  <c r="N401" i="116"/>
  <c r="P401" i="116"/>
  <c r="P400" i="116"/>
  <c r="O400" i="116"/>
  <c r="N400" i="116"/>
  <c r="O399" i="116"/>
  <c r="P399" i="116"/>
  <c r="N399" i="116"/>
  <c r="O398" i="116"/>
  <c r="N398" i="116"/>
  <c r="P398" i="116"/>
  <c r="P397" i="116"/>
  <c r="O397" i="116"/>
  <c r="N397" i="116"/>
  <c r="O396" i="116"/>
  <c r="P396" i="116"/>
  <c r="N396" i="116"/>
  <c r="O395" i="116"/>
  <c r="N395" i="116"/>
  <c r="O394" i="116"/>
  <c r="N394" i="116"/>
  <c r="P393" i="116"/>
  <c r="O393" i="116"/>
  <c r="N393" i="116"/>
  <c r="O392" i="116"/>
  <c r="P392" i="116"/>
  <c r="N392" i="116"/>
  <c r="P391" i="116"/>
  <c r="O391" i="116"/>
  <c r="N391" i="116"/>
  <c r="O390" i="116"/>
  <c r="N390" i="116"/>
  <c r="O389" i="116"/>
  <c r="N389" i="116"/>
  <c r="P389" i="116"/>
  <c r="P388" i="116"/>
  <c r="O388" i="116"/>
  <c r="N388" i="116"/>
  <c r="O387" i="116"/>
  <c r="P387" i="116"/>
  <c r="N387" i="116"/>
  <c r="O386" i="116"/>
  <c r="N386" i="116"/>
  <c r="P385" i="116"/>
  <c r="O385" i="116"/>
  <c r="N385" i="116"/>
  <c r="O384" i="116"/>
  <c r="P384" i="116"/>
  <c r="N384" i="116"/>
  <c r="O383" i="116"/>
  <c r="N383" i="116"/>
  <c r="P383" i="116"/>
  <c r="O382" i="116"/>
  <c r="N382" i="116"/>
  <c r="P382" i="116"/>
  <c r="P381" i="116"/>
  <c r="O381" i="116"/>
  <c r="N381" i="116"/>
  <c r="P380" i="116"/>
  <c r="O380" i="116"/>
  <c r="N380" i="116"/>
  <c r="O379" i="116"/>
  <c r="N379" i="116"/>
  <c r="P379" i="116"/>
  <c r="O378" i="116"/>
  <c r="N378" i="116"/>
  <c r="P377" i="116"/>
  <c r="O377" i="116"/>
  <c r="N377" i="116"/>
  <c r="O376" i="116"/>
  <c r="P376" i="116"/>
  <c r="N376" i="116"/>
  <c r="O375" i="116"/>
  <c r="N375" i="116"/>
  <c r="P375" i="116"/>
  <c r="O374" i="116"/>
  <c r="N374" i="116"/>
  <c r="P374" i="116"/>
  <c r="O373" i="116"/>
  <c r="N373" i="116"/>
  <c r="P373" i="116"/>
  <c r="P372" i="116"/>
  <c r="O372" i="116"/>
  <c r="N372" i="116"/>
  <c r="P371" i="116"/>
  <c r="O371" i="116"/>
  <c r="N371" i="116"/>
  <c r="O370" i="116"/>
  <c r="N370" i="116"/>
  <c r="P370" i="116"/>
  <c r="P369" i="116"/>
  <c r="O369" i="116"/>
  <c r="N369" i="116"/>
  <c r="P368" i="116"/>
  <c r="O368" i="116"/>
  <c r="N368" i="116"/>
  <c r="O367" i="116"/>
  <c r="N367" i="116"/>
  <c r="P367" i="116"/>
  <c r="O366" i="116"/>
  <c r="N366" i="116"/>
  <c r="P366" i="116"/>
  <c r="P365" i="116"/>
  <c r="O365" i="116"/>
  <c r="N365" i="116"/>
  <c r="O364" i="116"/>
  <c r="P364" i="116"/>
  <c r="N364" i="116"/>
  <c r="O363" i="116"/>
  <c r="N363" i="116"/>
  <c r="O362" i="116"/>
  <c r="N362" i="116"/>
  <c r="O361" i="116"/>
  <c r="N361" i="116"/>
  <c r="P361" i="116"/>
  <c r="O360" i="116"/>
  <c r="P360" i="116"/>
  <c r="N360" i="116"/>
  <c r="O359" i="116"/>
  <c r="N359" i="116"/>
  <c r="P359" i="116"/>
  <c r="O358" i="116"/>
  <c r="N358" i="116"/>
  <c r="O357" i="116"/>
  <c r="N357" i="116"/>
  <c r="P357" i="116"/>
  <c r="P356" i="116"/>
  <c r="O356" i="116"/>
  <c r="N356" i="116"/>
  <c r="O355" i="116"/>
  <c r="P355" i="116"/>
  <c r="N355" i="116"/>
  <c r="O354" i="116"/>
  <c r="N354" i="116"/>
  <c r="O353" i="116"/>
  <c r="N353" i="116"/>
  <c r="P353" i="116"/>
  <c r="O352" i="116"/>
  <c r="P352" i="116"/>
  <c r="N352" i="116"/>
  <c r="P351" i="116"/>
  <c r="O351" i="116"/>
  <c r="N351" i="116"/>
  <c r="O350" i="116"/>
  <c r="N350" i="116"/>
  <c r="P350" i="116"/>
  <c r="P349" i="116"/>
  <c r="O349" i="116"/>
  <c r="N349" i="116"/>
  <c r="P348" i="116"/>
  <c r="O348" i="116"/>
  <c r="N348" i="116"/>
  <c r="O347" i="116"/>
  <c r="N347" i="116"/>
  <c r="P347" i="116"/>
  <c r="O346" i="116"/>
  <c r="N346" i="116"/>
  <c r="O345" i="116"/>
  <c r="N345" i="116"/>
  <c r="P345" i="116"/>
  <c r="O344" i="116"/>
  <c r="P344" i="116"/>
  <c r="N344" i="116"/>
  <c r="P343" i="116"/>
  <c r="O343" i="116"/>
  <c r="N343" i="116"/>
  <c r="O342" i="116"/>
  <c r="N342" i="116"/>
  <c r="P342" i="116"/>
  <c r="O341" i="116"/>
  <c r="N341" i="116"/>
  <c r="P341" i="116"/>
  <c r="P340" i="116"/>
  <c r="O340" i="116"/>
  <c r="N340" i="116"/>
  <c r="P339" i="116"/>
  <c r="O339" i="116"/>
  <c r="N339" i="116"/>
  <c r="O338" i="116"/>
  <c r="N338" i="116"/>
  <c r="P338" i="116"/>
  <c r="O337" i="116"/>
  <c r="N337" i="116"/>
  <c r="P337" i="116"/>
  <c r="P336" i="116"/>
  <c r="O336" i="116"/>
  <c r="N336" i="116"/>
  <c r="O335" i="116"/>
  <c r="P335" i="116"/>
  <c r="N335" i="116"/>
  <c r="O334" i="116"/>
  <c r="N334" i="116"/>
  <c r="P334" i="116"/>
  <c r="P333" i="116"/>
  <c r="O333" i="116"/>
  <c r="N333" i="116"/>
  <c r="O332" i="116"/>
  <c r="P332" i="116"/>
  <c r="N332" i="116"/>
  <c r="O331" i="116"/>
  <c r="N331" i="116"/>
  <c r="O330" i="116"/>
  <c r="N330" i="116"/>
  <c r="P329" i="116"/>
  <c r="O329" i="116"/>
  <c r="N329" i="116"/>
  <c r="O328" i="116"/>
  <c r="P328" i="116"/>
  <c r="N328" i="116"/>
  <c r="P327" i="116"/>
  <c r="O327" i="116"/>
  <c r="N327" i="116"/>
  <c r="O326" i="116"/>
  <c r="N326" i="116"/>
  <c r="O325" i="116"/>
  <c r="N325" i="116"/>
  <c r="P325" i="116"/>
  <c r="P324" i="116"/>
  <c r="O324" i="116"/>
  <c r="N324" i="116"/>
  <c r="O323" i="116"/>
  <c r="P323" i="116"/>
  <c r="N323" i="116"/>
  <c r="O322" i="116"/>
  <c r="N322" i="116"/>
  <c r="P321" i="116"/>
  <c r="O321" i="116"/>
  <c r="N321" i="116"/>
  <c r="O320" i="116"/>
  <c r="P320" i="116"/>
  <c r="N320" i="116"/>
  <c r="O319" i="116"/>
  <c r="N319" i="116"/>
  <c r="P319" i="116"/>
  <c r="O318" i="116"/>
  <c r="N318" i="116"/>
  <c r="P318" i="116"/>
  <c r="P317" i="116"/>
  <c r="O317" i="116"/>
  <c r="N317" i="116"/>
  <c r="P316" i="116"/>
  <c r="O316" i="116"/>
  <c r="N316" i="116"/>
  <c r="O315" i="116"/>
  <c r="N315" i="116"/>
  <c r="P315" i="116"/>
  <c r="O314" i="116"/>
  <c r="N314" i="116"/>
  <c r="P313" i="116"/>
  <c r="O313" i="116"/>
  <c r="N313" i="116"/>
  <c r="O312" i="116"/>
  <c r="P312" i="116"/>
  <c r="N312" i="116"/>
  <c r="O311" i="116"/>
  <c r="N311" i="116"/>
  <c r="P311" i="116"/>
  <c r="O310" i="116"/>
  <c r="P310" i="116"/>
  <c r="N310" i="116"/>
  <c r="P309" i="116"/>
  <c r="O309" i="116"/>
  <c r="N309" i="116"/>
  <c r="O308" i="116"/>
  <c r="N308" i="116"/>
  <c r="P308" i="116"/>
  <c r="P307" i="116"/>
  <c r="O307" i="116"/>
  <c r="N307" i="116"/>
  <c r="P306" i="116"/>
  <c r="O306" i="116"/>
  <c r="N306" i="116"/>
  <c r="O305" i="116"/>
  <c r="N305" i="116"/>
  <c r="P305" i="116"/>
  <c r="O304" i="116"/>
  <c r="N304" i="116"/>
  <c r="P303" i="116"/>
  <c r="O303" i="116"/>
  <c r="N303" i="116"/>
  <c r="O302" i="116"/>
  <c r="P302" i="116"/>
  <c r="N302" i="116"/>
  <c r="O301" i="116"/>
  <c r="N301" i="116"/>
  <c r="P301" i="116"/>
  <c r="O300" i="116"/>
  <c r="N300" i="116"/>
  <c r="P300" i="116"/>
  <c r="O299" i="116"/>
  <c r="N299" i="116"/>
  <c r="P299" i="116"/>
  <c r="P298" i="116"/>
  <c r="O298" i="116"/>
  <c r="N298" i="116"/>
  <c r="O297" i="116"/>
  <c r="P297" i="116"/>
  <c r="N297" i="116"/>
  <c r="O296" i="116"/>
  <c r="N296" i="116"/>
  <c r="O295" i="116"/>
  <c r="N295" i="116"/>
  <c r="P295" i="116"/>
  <c r="O294" i="116"/>
  <c r="P294" i="116"/>
  <c r="N294" i="116"/>
  <c r="P293" i="116"/>
  <c r="O293" i="116"/>
  <c r="N293" i="116"/>
  <c r="O292" i="116"/>
  <c r="N292" i="116"/>
  <c r="P292" i="116"/>
  <c r="P291" i="116"/>
  <c r="O291" i="116"/>
  <c r="N291" i="116"/>
  <c r="P290" i="116"/>
  <c r="O290" i="116"/>
  <c r="N290" i="116"/>
  <c r="O289" i="116"/>
  <c r="N289" i="116"/>
  <c r="P289" i="116"/>
  <c r="O288" i="116"/>
  <c r="N288" i="116"/>
  <c r="P287" i="116"/>
  <c r="O287" i="116"/>
  <c r="N287" i="116"/>
  <c r="O286" i="116"/>
  <c r="P286" i="116"/>
  <c r="N286" i="116"/>
  <c r="O285" i="116"/>
  <c r="N285" i="116"/>
  <c r="P285" i="116"/>
  <c r="O284" i="116"/>
  <c r="N284" i="116"/>
  <c r="P284" i="116"/>
  <c r="O283" i="116"/>
  <c r="N283" i="116"/>
  <c r="P283" i="116"/>
  <c r="P282" i="116"/>
  <c r="O282" i="116"/>
  <c r="N282" i="116"/>
  <c r="O281" i="116"/>
  <c r="P281" i="116"/>
  <c r="N281" i="116"/>
  <c r="O280" i="116"/>
  <c r="N280" i="116"/>
  <c r="O279" i="116"/>
  <c r="N279" i="116"/>
  <c r="P279" i="116"/>
  <c r="O278" i="116"/>
  <c r="P278" i="116"/>
  <c r="N278" i="116"/>
  <c r="P277" i="116"/>
  <c r="O277" i="116"/>
  <c r="N277" i="116"/>
  <c r="O276" i="116"/>
  <c r="N276" i="116"/>
  <c r="P276" i="116"/>
  <c r="P275" i="116"/>
  <c r="O275" i="116"/>
  <c r="N275" i="116"/>
  <c r="P274" i="116"/>
  <c r="O274" i="116"/>
  <c r="N274" i="116"/>
  <c r="O273" i="116"/>
  <c r="N273" i="116"/>
  <c r="P273" i="116"/>
  <c r="O272" i="116"/>
  <c r="N272" i="116"/>
  <c r="P271" i="116"/>
  <c r="O271" i="116"/>
  <c r="N271" i="116"/>
  <c r="O270" i="116"/>
  <c r="P270" i="116"/>
  <c r="N270" i="116"/>
  <c r="O269" i="116"/>
  <c r="N269" i="116"/>
  <c r="P269" i="116"/>
  <c r="O268" i="116"/>
  <c r="N268" i="116"/>
  <c r="P268" i="116"/>
  <c r="O267" i="116"/>
  <c r="N267" i="116"/>
  <c r="P267" i="116"/>
  <c r="P266" i="116"/>
  <c r="O266" i="116"/>
  <c r="N266" i="116"/>
  <c r="O265" i="116"/>
  <c r="P265" i="116"/>
  <c r="N265" i="116"/>
  <c r="O264" i="116"/>
  <c r="N264" i="116"/>
  <c r="O263" i="116"/>
  <c r="N263" i="116"/>
  <c r="P263" i="116"/>
  <c r="O262" i="116"/>
  <c r="P262" i="116"/>
  <c r="N262" i="116"/>
  <c r="P261" i="116"/>
  <c r="O261" i="116"/>
  <c r="N261" i="116"/>
  <c r="O260" i="116"/>
  <c r="N260" i="116"/>
  <c r="P260" i="116"/>
  <c r="P259" i="116"/>
  <c r="O259" i="116"/>
  <c r="N259" i="116"/>
  <c r="P258" i="116"/>
  <c r="O258" i="116"/>
  <c r="N258" i="116"/>
  <c r="O257" i="116"/>
  <c r="N257" i="116"/>
  <c r="P257" i="116"/>
  <c r="O256" i="116"/>
  <c r="N256" i="116"/>
  <c r="P255" i="116"/>
  <c r="O255" i="116"/>
  <c r="N255" i="116"/>
  <c r="O254" i="116"/>
  <c r="P254" i="116"/>
  <c r="N254" i="116"/>
  <c r="O253" i="116"/>
  <c r="N253" i="116"/>
  <c r="P253" i="116"/>
  <c r="O252" i="116"/>
  <c r="N252" i="116"/>
  <c r="P252" i="116"/>
  <c r="O251" i="116"/>
  <c r="N251" i="116"/>
  <c r="P251" i="116"/>
  <c r="P250" i="116"/>
  <c r="O250" i="116"/>
  <c r="N250" i="116"/>
  <c r="O249" i="116"/>
  <c r="P249" i="116"/>
  <c r="N249" i="116"/>
  <c r="O248" i="116"/>
  <c r="N248" i="116"/>
  <c r="O247" i="116"/>
  <c r="N247" i="116"/>
  <c r="P247" i="116"/>
  <c r="O246" i="116"/>
  <c r="P246" i="116"/>
  <c r="N246" i="116"/>
  <c r="P245" i="116"/>
  <c r="O245" i="116"/>
  <c r="N245" i="116"/>
  <c r="O244" i="116"/>
  <c r="N244" i="116"/>
  <c r="P244" i="116"/>
  <c r="O243" i="116"/>
  <c r="P243" i="116"/>
  <c r="N243" i="116"/>
  <c r="P242" i="116"/>
  <c r="O242" i="116"/>
  <c r="N242" i="116"/>
  <c r="O241" i="116"/>
  <c r="N241" i="116"/>
  <c r="P241" i="116"/>
  <c r="O240" i="116"/>
  <c r="N240" i="116"/>
  <c r="P240" i="116"/>
  <c r="O239" i="116"/>
  <c r="P239" i="116"/>
  <c r="N239" i="116"/>
  <c r="P238" i="116"/>
  <c r="O238" i="116"/>
  <c r="N238" i="116"/>
  <c r="O237" i="116"/>
  <c r="N237" i="116"/>
  <c r="P237" i="116"/>
  <c r="O236" i="116"/>
  <c r="N236" i="116"/>
  <c r="P236" i="116"/>
  <c r="O235" i="116"/>
  <c r="P235" i="116"/>
  <c r="N235" i="116"/>
  <c r="P234" i="116"/>
  <c r="O234" i="116"/>
  <c r="N234" i="116"/>
  <c r="O233" i="116"/>
  <c r="N233" i="116"/>
  <c r="P233" i="116"/>
  <c r="O232" i="116"/>
  <c r="N232" i="116"/>
  <c r="P232" i="116"/>
  <c r="O231" i="116"/>
  <c r="P231" i="116"/>
  <c r="N231" i="116"/>
  <c r="P230" i="116"/>
  <c r="O230" i="116"/>
  <c r="N230" i="116"/>
  <c r="O229" i="116"/>
  <c r="N229" i="116"/>
  <c r="P229" i="116"/>
  <c r="O228" i="116"/>
  <c r="N228" i="116"/>
  <c r="P228" i="116"/>
  <c r="O227" i="116"/>
  <c r="P227" i="116"/>
  <c r="N227" i="116"/>
  <c r="P226" i="116"/>
  <c r="O226" i="116"/>
  <c r="N226" i="116"/>
  <c r="O225" i="116"/>
  <c r="N225" i="116"/>
  <c r="P225" i="116"/>
  <c r="O224" i="116"/>
  <c r="N224" i="116"/>
  <c r="P224" i="116"/>
  <c r="O223" i="116"/>
  <c r="P223" i="116"/>
  <c r="N223" i="116"/>
  <c r="P222" i="116"/>
  <c r="O222" i="116"/>
  <c r="N222" i="116"/>
  <c r="O221" i="116"/>
  <c r="N221" i="116"/>
  <c r="P221" i="116"/>
  <c r="O220" i="116"/>
  <c r="N220" i="116"/>
  <c r="P220" i="116"/>
  <c r="O219" i="116"/>
  <c r="P219" i="116"/>
  <c r="N219" i="116"/>
  <c r="P218" i="116"/>
  <c r="O218" i="116"/>
  <c r="N218" i="116"/>
  <c r="O217" i="116"/>
  <c r="N217" i="116"/>
  <c r="P217" i="116"/>
  <c r="O216" i="116"/>
  <c r="N216" i="116"/>
  <c r="P216" i="116"/>
  <c r="O215" i="116"/>
  <c r="P215" i="116"/>
  <c r="N215" i="116"/>
  <c r="P214" i="116"/>
  <c r="O214" i="116"/>
  <c r="N214" i="116"/>
  <c r="O213" i="116"/>
  <c r="N213" i="116"/>
  <c r="P213" i="116"/>
  <c r="O212" i="116"/>
  <c r="N212" i="116"/>
  <c r="P212" i="116"/>
  <c r="O211" i="116"/>
  <c r="P211" i="116"/>
  <c r="N211" i="116"/>
  <c r="P210" i="116"/>
  <c r="O210" i="116"/>
  <c r="N210" i="116"/>
  <c r="O209" i="116"/>
  <c r="N209" i="116"/>
  <c r="P209" i="116"/>
  <c r="O208" i="116"/>
  <c r="N208" i="116"/>
  <c r="P208" i="116"/>
  <c r="O207" i="116"/>
  <c r="P207" i="116"/>
  <c r="N207" i="116"/>
  <c r="P206" i="116"/>
  <c r="O206" i="116"/>
  <c r="N206" i="116"/>
  <c r="O205" i="116"/>
  <c r="N205" i="116"/>
  <c r="P205" i="116"/>
  <c r="O204" i="116"/>
  <c r="N204" i="116"/>
  <c r="P204" i="116"/>
  <c r="O203" i="116"/>
  <c r="P203" i="116"/>
  <c r="N203" i="116"/>
  <c r="P202" i="116"/>
  <c r="O202" i="116"/>
  <c r="N202" i="116"/>
  <c r="O201" i="116"/>
  <c r="N201" i="116"/>
  <c r="P201" i="116"/>
  <c r="O200" i="116"/>
  <c r="N200" i="116"/>
  <c r="P200" i="116"/>
  <c r="O199" i="116"/>
  <c r="P199" i="116"/>
  <c r="N199" i="116"/>
  <c r="P198" i="116"/>
  <c r="O198" i="116"/>
  <c r="N198" i="116"/>
  <c r="O197" i="116"/>
  <c r="N197" i="116"/>
  <c r="P197" i="116"/>
  <c r="O196" i="116"/>
  <c r="N196" i="116"/>
  <c r="P196" i="116"/>
  <c r="O195" i="116"/>
  <c r="P195" i="116"/>
  <c r="N195" i="116"/>
  <c r="P194" i="116"/>
  <c r="O194" i="116"/>
  <c r="N194" i="116"/>
  <c r="O193" i="116"/>
  <c r="N193" i="116"/>
  <c r="P193" i="116"/>
  <c r="O192" i="116"/>
  <c r="N192" i="116"/>
  <c r="P192" i="116"/>
  <c r="O191" i="116"/>
  <c r="P191" i="116"/>
  <c r="N191" i="116"/>
  <c r="P190" i="116"/>
  <c r="O190" i="116"/>
  <c r="N190" i="116"/>
  <c r="O189" i="116"/>
  <c r="N189" i="116"/>
  <c r="P189" i="116"/>
  <c r="O188" i="116"/>
  <c r="N188" i="116"/>
  <c r="P188" i="116"/>
  <c r="O187" i="116"/>
  <c r="P187" i="116"/>
  <c r="N187" i="116"/>
  <c r="P186" i="116"/>
  <c r="O186" i="116"/>
  <c r="N186" i="116"/>
  <c r="O185" i="116"/>
  <c r="N185" i="116"/>
  <c r="P185" i="116"/>
  <c r="O184" i="116"/>
  <c r="N184" i="116"/>
  <c r="P184" i="116"/>
  <c r="O183" i="116"/>
  <c r="P183" i="116"/>
  <c r="N183" i="116"/>
  <c r="P182" i="116"/>
  <c r="O182" i="116"/>
  <c r="N182" i="116"/>
  <c r="O181" i="116"/>
  <c r="N181" i="116"/>
  <c r="P181" i="116"/>
  <c r="O180" i="116"/>
  <c r="N180" i="116"/>
  <c r="P180" i="116"/>
  <c r="O179" i="116"/>
  <c r="P179" i="116"/>
  <c r="N179" i="116"/>
  <c r="P178" i="116"/>
  <c r="O178" i="116"/>
  <c r="N178" i="116"/>
  <c r="O177" i="116"/>
  <c r="N177" i="116"/>
  <c r="P177" i="116"/>
  <c r="O176" i="116"/>
  <c r="N176" i="116"/>
  <c r="P176" i="116"/>
  <c r="O175" i="116"/>
  <c r="P175" i="116"/>
  <c r="N175" i="116"/>
  <c r="P174" i="116"/>
  <c r="O174" i="116"/>
  <c r="N174" i="116"/>
  <c r="O173" i="116"/>
  <c r="N173" i="116"/>
  <c r="P173" i="116"/>
  <c r="O172" i="116"/>
  <c r="N172" i="116"/>
  <c r="P172" i="116"/>
  <c r="O171" i="116"/>
  <c r="P171" i="116"/>
  <c r="N171" i="116"/>
  <c r="P170" i="116"/>
  <c r="O170" i="116"/>
  <c r="N170" i="116"/>
  <c r="O169" i="116"/>
  <c r="N169" i="116"/>
  <c r="P169" i="116"/>
  <c r="O168" i="116"/>
  <c r="N168" i="116"/>
  <c r="P168" i="116"/>
  <c r="O167" i="116"/>
  <c r="P167" i="116"/>
  <c r="N167" i="116"/>
  <c r="P166" i="116"/>
  <c r="O166" i="116"/>
  <c r="N166" i="116"/>
  <c r="O165" i="116"/>
  <c r="N165" i="116"/>
  <c r="P165" i="116"/>
  <c r="O164" i="116"/>
  <c r="N164" i="116"/>
  <c r="P164" i="116"/>
  <c r="O163" i="116"/>
  <c r="P163" i="116"/>
  <c r="N163" i="116"/>
  <c r="P162" i="116"/>
  <c r="O162" i="116"/>
  <c r="N162" i="116"/>
  <c r="O161" i="116"/>
  <c r="N161" i="116"/>
  <c r="P161" i="116"/>
  <c r="O160" i="116"/>
  <c r="N160" i="116"/>
  <c r="P160" i="116"/>
  <c r="O159" i="116"/>
  <c r="P159" i="116"/>
  <c r="N159" i="116"/>
  <c r="P158" i="116"/>
  <c r="O158" i="116"/>
  <c r="N158" i="116"/>
  <c r="O157" i="116"/>
  <c r="N157" i="116"/>
  <c r="P157" i="116"/>
  <c r="O156" i="116"/>
  <c r="N156" i="116"/>
  <c r="P156" i="116"/>
  <c r="O155" i="116"/>
  <c r="P155" i="116"/>
  <c r="N155" i="116"/>
  <c r="P154" i="116"/>
  <c r="O154" i="116"/>
  <c r="N154" i="116"/>
  <c r="O153" i="116"/>
  <c r="N153" i="116"/>
  <c r="P153" i="116"/>
  <c r="O152" i="116"/>
  <c r="N152" i="116"/>
  <c r="P152" i="116"/>
  <c r="O151" i="116"/>
  <c r="P151" i="116"/>
  <c r="N151" i="116"/>
  <c r="P150" i="116"/>
  <c r="O150" i="116"/>
  <c r="N150" i="116"/>
  <c r="O149" i="116"/>
  <c r="N149" i="116"/>
  <c r="P149" i="116"/>
  <c r="O148" i="116"/>
  <c r="N148" i="116"/>
  <c r="P148" i="116"/>
  <c r="O147" i="116"/>
  <c r="P147" i="116"/>
  <c r="N147" i="116"/>
  <c r="P146" i="116"/>
  <c r="O146" i="116"/>
  <c r="N146" i="116"/>
  <c r="O145" i="116"/>
  <c r="N145" i="116"/>
  <c r="P145" i="116"/>
  <c r="O144" i="116"/>
  <c r="N144" i="116"/>
  <c r="P144" i="116"/>
  <c r="O143" i="116"/>
  <c r="P143" i="116"/>
  <c r="N143" i="116"/>
  <c r="P142" i="116"/>
  <c r="O142" i="116"/>
  <c r="N142" i="116"/>
  <c r="O141" i="116"/>
  <c r="N141" i="116"/>
  <c r="P141" i="116"/>
  <c r="O140" i="116"/>
  <c r="N140" i="116"/>
  <c r="P140" i="116"/>
  <c r="O139" i="116"/>
  <c r="P139" i="116"/>
  <c r="N139" i="116"/>
  <c r="P138" i="116"/>
  <c r="O138" i="116"/>
  <c r="N138" i="116"/>
  <c r="O137" i="116"/>
  <c r="N137" i="116"/>
  <c r="P137" i="116"/>
  <c r="O136" i="116"/>
  <c r="N136" i="116"/>
  <c r="P136" i="116"/>
  <c r="O135" i="116"/>
  <c r="P135" i="116"/>
  <c r="N135" i="116"/>
  <c r="P134" i="116"/>
  <c r="O134" i="116"/>
  <c r="N134" i="116"/>
  <c r="O133" i="116"/>
  <c r="N133" i="116"/>
  <c r="P133" i="116"/>
  <c r="O132" i="116"/>
  <c r="N132" i="116"/>
  <c r="P132" i="116"/>
  <c r="O131" i="116"/>
  <c r="P131" i="116"/>
  <c r="N131" i="116"/>
  <c r="P130" i="116"/>
  <c r="O130" i="116"/>
  <c r="N130" i="116"/>
  <c r="O129" i="116"/>
  <c r="N129" i="116"/>
  <c r="P129" i="116"/>
  <c r="O128" i="116"/>
  <c r="N128" i="116"/>
  <c r="P128" i="116"/>
  <c r="O127" i="116"/>
  <c r="P127" i="116"/>
  <c r="N127" i="116"/>
  <c r="P126" i="116"/>
  <c r="O126" i="116"/>
  <c r="N126" i="116"/>
  <c r="O125" i="116"/>
  <c r="N125" i="116"/>
  <c r="P125" i="116"/>
  <c r="O124" i="116"/>
  <c r="N124" i="116"/>
  <c r="P124" i="116"/>
  <c r="O123" i="116"/>
  <c r="P123" i="116"/>
  <c r="N123" i="116"/>
  <c r="P122" i="116"/>
  <c r="O122" i="116"/>
  <c r="N122" i="116"/>
  <c r="O121" i="116"/>
  <c r="N121" i="116"/>
  <c r="P121" i="116"/>
  <c r="O120" i="116"/>
  <c r="N120" i="116"/>
  <c r="P120" i="116"/>
  <c r="O119" i="116"/>
  <c r="P119" i="116"/>
  <c r="N119" i="116"/>
  <c r="P118" i="116"/>
  <c r="O118" i="116"/>
  <c r="N118" i="116"/>
  <c r="O117" i="116"/>
  <c r="N117" i="116"/>
  <c r="P117" i="116"/>
  <c r="O116" i="116"/>
  <c r="N116" i="116"/>
  <c r="P116" i="116"/>
  <c r="O115" i="116"/>
  <c r="P115" i="116"/>
  <c r="N115" i="116"/>
  <c r="P114" i="116"/>
  <c r="O114" i="116"/>
  <c r="N114" i="116"/>
  <c r="O113" i="116"/>
  <c r="N113" i="116"/>
  <c r="P113" i="116"/>
  <c r="O112" i="116"/>
  <c r="N112" i="116"/>
  <c r="P112" i="116"/>
  <c r="O111" i="116"/>
  <c r="P111" i="116"/>
  <c r="N111" i="116"/>
  <c r="P110" i="116"/>
  <c r="O110" i="116"/>
  <c r="N110" i="116"/>
  <c r="O109" i="116"/>
  <c r="N109" i="116"/>
  <c r="P109" i="116"/>
  <c r="O108" i="116"/>
  <c r="N108" i="116"/>
  <c r="P108" i="116"/>
  <c r="O107" i="116"/>
  <c r="P107" i="116"/>
  <c r="N107" i="116"/>
  <c r="P106" i="116"/>
  <c r="O106" i="116"/>
  <c r="N106" i="116"/>
  <c r="O105" i="116"/>
  <c r="N105" i="116"/>
  <c r="P105" i="116"/>
  <c r="O104" i="116"/>
  <c r="N104" i="116"/>
  <c r="P104" i="116"/>
  <c r="O103" i="116"/>
  <c r="P103" i="116"/>
  <c r="N103" i="116"/>
  <c r="P102" i="116"/>
  <c r="O102" i="116"/>
  <c r="N102" i="116"/>
  <c r="O101" i="116"/>
  <c r="N101" i="116"/>
  <c r="P101" i="116"/>
  <c r="O100" i="116"/>
  <c r="N100" i="116"/>
  <c r="P100" i="116"/>
  <c r="O99" i="116"/>
  <c r="P99" i="116"/>
  <c r="N99" i="116"/>
  <c r="P98" i="116"/>
  <c r="O98" i="116"/>
  <c r="N98" i="116"/>
  <c r="O97" i="116"/>
  <c r="N97" i="116"/>
  <c r="P97" i="116"/>
  <c r="O96" i="116"/>
  <c r="N96" i="116"/>
  <c r="P96" i="116"/>
  <c r="O95" i="116"/>
  <c r="P95" i="116"/>
  <c r="N95" i="116"/>
  <c r="P94" i="116"/>
  <c r="O94" i="116"/>
  <c r="N94" i="116"/>
  <c r="O93" i="116"/>
  <c r="N93" i="116"/>
  <c r="P93" i="116"/>
  <c r="O92" i="116"/>
  <c r="N92" i="116"/>
  <c r="P92" i="116"/>
  <c r="O91" i="116"/>
  <c r="P91" i="116"/>
  <c r="N91" i="116"/>
  <c r="P90" i="116"/>
  <c r="O90" i="116"/>
  <c r="N90" i="116"/>
  <c r="O89" i="116"/>
  <c r="N89" i="116"/>
  <c r="P89" i="116"/>
  <c r="O88" i="116"/>
  <c r="N88" i="116"/>
  <c r="P88" i="116"/>
  <c r="O87" i="116"/>
  <c r="P87" i="116"/>
  <c r="N87" i="116"/>
  <c r="P86" i="116"/>
  <c r="O86" i="116"/>
  <c r="N86" i="116"/>
  <c r="O85" i="116"/>
  <c r="N85" i="116"/>
  <c r="P85" i="116"/>
  <c r="O84" i="116"/>
  <c r="N84" i="116"/>
  <c r="P84" i="116"/>
  <c r="O83" i="116"/>
  <c r="P83" i="116"/>
  <c r="N83" i="116"/>
  <c r="P82" i="116"/>
  <c r="O82" i="116"/>
  <c r="N82" i="116"/>
  <c r="O81" i="116"/>
  <c r="N81" i="116"/>
  <c r="P81" i="116"/>
  <c r="O80" i="116"/>
  <c r="N80" i="116"/>
  <c r="P80" i="116"/>
  <c r="O79" i="116"/>
  <c r="P79" i="116"/>
  <c r="N79" i="116"/>
  <c r="P78" i="116"/>
  <c r="O78" i="116"/>
  <c r="N78" i="116"/>
  <c r="O77" i="116"/>
  <c r="N77" i="116"/>
  <c r="P77" i="116"/>
  <c r="O76" i="116"/>
  <c r="N76" i="116"/>
  <c r="P76" i="116"/>
  <c r="O75" i="116"/>
  <c r="P75" i="116"/>
  <c r="N75" i="116"/>
  <c r="P74" i="116"/>
  <c r="O74" i="116"/>
  <c r="N74" i="116"/>
  <c r="O73" i="116"/>
  <c r="N73" i="116"/>
  <c r="P73" i="116"/>
  <c r="O72" i="116"/>
  <c r="N72" i="116"/>
  <c r="P72" i="116"/>
  <c r="O71" i="116"/>
  <c r="P71" i="116"/>
  <c r="N71" i="116"/>
  <c r="P70" i="116"/>
  <c r="O70" i="116"/>
  <c r="N70" i="116"/>
  <c r="O69" i="116"/>
  <c r="N69" i="116"/>
  <c r="P69" i="116"/>
  <c r="O68" i="116"/>
  <c r="N68" i="116"/>
  <c r="P68" i="116"/>
  <c r="O67" i="116"/>
  <c r="P67" i="116"/>
  <c r="N67" i="116"/>
  <c r="P66" i="116"/>
  <c r="O66" i="116"/>
  <c r="N66" i="116"/>
  <c r="O65" i="116"/>
  <c r="N65" i="116"/>
  <c r="P65" i="116"/>
  <c r="O64" i="116"/>
  <c r="N64" i="116"/>
  <c r="P64" i="116"/>
  <c r="O63" i="116"/>
  <c r="P63" i="116"/>
  <c r="N63" i="116"/>
  <c r="P62" i="116"/>
  <c r="O62" i="116"/>
  <c r="N62" i="116"/>
  <c r="O61" i="116"/>
  <c r="N61" i="116"/>
  <c r="P61" i="116"/>
  <c r="O60" i="116"/>
  <c r="N60" i="116"/>
  <c r="P60" i="116"/>
  <c r="O59" i="116"/>
  <c r="P59" i="116"/>
  <c r="N59" i="116"/>
  <c r="P58" i="116"/>
  <c r="O58" i="116"/>
  <c r="N58" i="116"/>
  <c r="O57" i="116"/>
  <c r="N57" i="116"/>
  <c r="P57" i="116"/>
  <c r="O56" i="116"/>
  <c r="N56" i="116"/>
  <c r="P56" i="116"/>
  <c r="O55" i="116"/>
  <c r="P55" i="116"/>
  <c r="N55" i="116"/>
  <c r="P54" i="116"/>
  <c r="O54" i="116"/>
  <c r="N54" i="116"/>
  <c r="O53" i="116"/>
  <c r="N53" i="116"/>
  <c r="P53" i="116"/>
  <c r="O52" i="116"/>
  <c r="N52" i="116"/>
  <c r="P52" i="116"/>
  <c r="O51" i="116"/>
  <c r="P51" i="116"/>
  <c r="N51" i="116"/>
  <c r="P50" i="116"/>
  <c r="O50" i="116"/>
  <c r="N50" i="116"/>
  <c r="O49" i="116"/>
  <c r="N49" i="116"/>
  <c r="P49" i="116"/>
  <c r="O48" i="116"/>
  <c r="N48" i="116"/>
  <c r="P48" i="116"/>
  <c r="O47" i="116"/>
  <c r="P47" i="116"/>
  <c r="N47" i="116"/>
  <c r="P46" i="116"/>
  <c r="O46" i="116"/>
  <c r="N46" i="116"/>
  <c r="O45" i="116"/>
  <c r="N45" i="116"/>
  <c r="P45" i="116"/>
  <c r="O44" i="116"/>
  <c r="N44" i="116"/>
  <c r="P44" i="116"/>
  <c r="O43" i="116"/>
  <c r="P43" i="116"/>
  <c r="N43" i="116"/>
  <c r="P42" i="116"/>
  <c r="O42" i="116"/>
  <c r="N42" i="116"/>
  <c r="O41" i="116"/>
  <c r="N41" i="116"/>
  <c r="P41" i="116"/>
  <c r="O40" i="116"/>
  <c r="N40" i="116"/>
  <c r="P40" i="116"/>
  <c r="O39" i="116"/>
  <c r="P39" i="116"/>
  <c r="N39" i="116"/>
  <c r="P38" i="116"/>
  <c r="O38" i="116"/>
  <c r="N38" i="116"/>
  <c r="O37" i="116"/>
  <c r="N37" i="116"/>
  <c r="P37" i="116"/>
  <c r="O36" i="116"/>
  <c r="N36" i="116"/>
  <c r="P36" i="116"/>
  <c r="O35" i="116"/>
  <c r="P35" i="116"/>
  <c r="N35" i="116"/>
  <c r="P34" i="116"/>
  <c r="O34" i="116"/>
  <c r="N34" i="116"/>
  <c r="O33" i="116"/>
  <c r="N33" i="116"/>
  <c r="P33" i="116"/>
  <c r="O32" i="116"/>
  <c r="N32" i="116"/>
  <c r="P32" i="116"/>
  <c r="O31" i="116"/>
  <c r="P31" i="116"/>
  <c r="N31" i="116"/>
  <c r="P30" i="116"/>
  <c r="O30" i="116"/>
  <c r="N30" i="116"/>
  <c r="O29" i="116"/>
  <c r="N29" i="116"/>
  <c r="P29" i="116"/>
  <c r="O28" i="116"/>
  <c r="N28" i="116"/>
  <c r="P28" i="116"/>
  <c r="O27" i="116"/>
  <c r="P27" i="116"/>
  <c r="N27" i="116"/>
  <c r="P26" i="116"/>
  <c r="O26" i="116"/>
  <c r="N26" i="116"/>
  <c r="O25" i="116"/>
  <c r="N25" i="116"/>
  <c r="P25" i="116"/>
  <c r="O24" i="116"/>
  <c r="N24" i="116"/>
  <c r="P24" i="116"/>
  <c r="O23" i="116"/>
  <c r="P23" i="116"/>
  <c r="N23" i="116"/>
  <c r="O22" i="116"/>
  <c r="N22" i="116"/>
  <c r="P22" i="116"/>
  <c r="O21" i="116"/>
  <c r="N21" i="116"/>
  <c r="P21" i="116"/>
  <c r="O20" i="116"/>
  <c r="N20" i="116"/>
  <c r="P20" i="116"/>
  <c r="O19" i="116"/>
  <c r="P19" i="116"/>
  <c r="N19" i="116"/>
  <c r="P18" i="116"/>
  <c r="O18" i="116"/>
  <c r="N18" i="116"/>
  <c r="O17" i="116"/>
  <c r="N17" i="116"/>
  <c r="P17" i="116"/>
  <c r="O16" i="116"/>
  <c r="N16" i="116"/>
  <c r="P16" i="116"/>
  <c r="O15" i="116"/>
  <c r="P15" i="116"/>
  <c r="N15" i="116"/>
  <c r="P14" i="116"/>
  <c r="O14" i="116"/>
  <c r="N14" i="116"/>
  <c r="O13" i="116"/>
  <c r="N13" i="116"/>
  <c r="P13" i="116"/>
  <c r="O12" i="116"/>
  <c r="N12" i="116"/>
  <c r="P12" i="116"/>
  <c r="O11" i="116"/>
  <c r="P11" i="116"/>
  <c r="N11" i="116"/>
  <c r="P10" i="116"/>
  <c r="O10" i="116"/>
  <c r="N10" i="116"/>
  <c r="O9" i="116"/>
  <c r="N9" i="116"/>
  <c r="P9" i="116"/>
  <c r="O8" i="116"/>
  <c r="N8" i="116"/>
  <c r="P8" i="116"/>
  <c r="O7" i="116"/>
  <c r="P7" i="116"/>
  <c r="N7" i="116"/>
  <c r="P6" i="116"/>
  <c r="O6" i="116"/>
  <c r="N6" i="116"/>
  <c r="O5" i="116"/>
  <c r="N5" i="116"/>
  <c r="P5" i="116"/>
  <c r="O4" i="116"/>
  <c r="N4" i="116"/>
  <c r="P4" i="116"/>
  <c r="I52" i="115"/>
  <c r="E34" i="115"/>
  <c r="G34" i="115"/>
  <c r="I34" i="115"/>
  <c r="G33" i="115"/>
  <c r="I33" i="115"/>
  <c r="E33" i="115"/>
  <c r="E32" i="115"/>
  <c r="G32" i="115"/>
  <c r="I32" i="115"/>
  <c r="G31" i="115"/>
  <c r="I31" i="115"/>
  <c r="E31" i="115"/>
  <c r="E30" i="115"/>
  <c r="G30" i="115"/>
  <c r="I30" i="115"/>
  <c r="I27" i="115"/>
  <c r="G27" i="115"/>
  <c r="E8" i="115"/>
  <c r="B6" i="115"/>
  <c r="A1" i="116"/>
  <c r="H5" i="113"/>
  <c r="C527" i="114"/>
  <c r="M514" i="114"/>
  <c r="M514" i="114" a="1"/>
  <c r="L514" i="114"/>
  <c r="L514" i="114" a="1"/>
  <c r="K514" i="114"/>
  <c r="K514" i="114" a="1"/>
  <c r="J514" i="114"/>
  <c r="J514" i="114" a="1"/>
  <c r="I514" i="114"/>
  <c r="I514" i="114" a="1"/>
  <c r="H514" i="114"/>
  <c r="H514" i="114" a="1"/>
  <c r="G514" i="114"/>
  <c r="G514" i="114" a="1"/>
  <c r="F514" i="114"/>
  <c r="F514" i="114" a="1"/>
  <c r="M511" i="114" a="1"/>
  <c r="M511" i="114"/>
  <c r="L511" i="114" a="1"/>
  <c r="L511" i="114"/>
  <c r="J511" i="114" a="1"/>
  <c r="J511" i="114"/>
  <c r="I511" i="114"/>
  <c r="I511" i="114" a="1"/>
  <c r="G511" i="114"/>
  <c r="G511" i="114" a="1"/>
  <c r="F511" i="114" a="1"/>
  <c r="F511" i="114"/>
  <c r="C511" i="114"/>
  <c r="K510" i="114"/>
  <c r="K510" i="114" a="1"/>
  <c r="H510" i="114" a="1"/>
  <c r="H510" i="114"/>
  <c r="G510" i="114" a="1"/>
  <c r="G510" i="114"/>
  <c r="C510" i="114"/>
  <c r="K509" i="114" a="1"/>
  <c r="K509" i="114"/>
  <c r="J509" i="114" a="1"/>
  <c r="J509" i="114"/>
  <c r="H509" i="114" a="1"/>
  <c r="H509" i="114"/>
  <c r="F509" i="114" a="1"/>
  <c r="F509" i="114"/>
  <c r="C509" i="114"/>
  <c r="J508" i="114" a="1"/>
  <c r="J508" i="114"/>
  <c r="G508" i="114" a="1"/>
  <c r="G508" i="114"/>
  <c r="C508" i="114"/>
  <c r="L508" i="114" a="1"/>
  <c r="L508" i="114"/>
  <c r="M507" i="114" a="1"/>
  <c r="M507" i="114"/>
  <c r="L507" i="114" a="1"/>
  <c r="L507" i="114"/>
  <c r="J507" i="114" a="1"/>
  <c r="J507" i="114"/>
  <c r="C507" i="114"/>
  <c r="L506" i="114" a="1"/>
  <c r="L506" i="114"/>
  <c r="J506" i="114" a="1"/>
  <c r="J506" i="114"/>
  <c r="F506" i="114"/>
  <c r="F506" i="114" a="1"/>
  <c r="C506" i="114"/>
  <c r="H505" i="114" a="1"/>
  <c r="H505" i="114"/>
  <c r="F505" i="114" a="1"/>
  <c r="F505" i="114"/>
  <c r="C505" i="114"/>
  <c r="C504" i="114"/>
  <c r="J504" i="114" a="1"/>
  <c r="J504" i="114"/>
  <c r="L503" i="114" a="1"/>
  <c r="L503" i="114"/>
  <c r="J503" i="114" a="1"/>
  <c r="J503" i="114"/>
  <c r="C503" i="114"/>
  <c r="L502" i="114" a="1"/>
  <c r="L502" i="114"/>
  <c r="J502" i="114" a="1"/>
  <c r="J502" i="114"/>
  <c r="F502" i="114"/>
  <c r="F502" i="114" a="1"/>
  <c r="C502" i="114"/>
  <c r="H501" i="114"/>
  <c r="H501" i="114" a="1"/>
  <c r="F501" i="114" a="1"/>
  <c r="F501" i="114"/>
  <c r="C501" i="114"/>
  <c r="H500" i="114" a="1"/>
  <c r="H500" i="114"/>
  <c r="C500" i="114"/>
  <c r="J500" i="114" a="1"/>
  <c r="J500" i="114"/>
  <c r="L499" i="114"/>
  <c r="L499" i="114" a="1"/>
  <c r="J499" i="114" a="1"/>
  <c r="J499" i="114"/>
  <c r="C499" i="114"/>
  <c r="H499" i="114" a="1"/>
  <c r="H499" i="114"/>
  <c r="W495" i="114"/>
  <c r="V495" i="114"/>
  <c r="E33" i="113"/>
  <c r="G33" i="113"/>
  <c r="I33" i="113"/>
  <c r="U495" i="114"/>
  <c r="T495" i="114"/>
  <c r="S495" i="114"/>
  <c r="R495" i="114"/>
  <c r="E30" i="113"/>
  <c r="G30" i="113"/>
  <c r="I30" i="113"/>
  <c r="M495" i="114"/>
  <c r="L495" i="114"/>
  <c r="K495" i="114"/>
  <c r="J495" i="114"/>
  <c r="I495" i="114"/>
  <c r="H495" i="114"/>
  <c r="G495" i="114"/>
  <c r="F495" i="114"/>
  <c r="O494" i="114"/>
  <c r="P494" i="114"/>
  <c r="N494" i="114"/>
  <c r="P493" i="114"/>
  <c r="O493" i="114"/>
  <c r="N493" i="114"/>
  <c r="O492" i="114"/>
  <c r="N492" i="114"/>
  <c r="O491" i="114"/>
  <c r="N491" i="114"/>
  <c r="P491" i="114"/>
  <c r="P490" i="114"/>
  <c r="O490" i="114"/>
  <c r="N490" i="114"/>
  <c r="P489" i="114"/>
  <c r="O489" i="114"/>
  <c r="N489" i="114"/>
  <c r="O488" i="114"/>
  <c r="N488" i="114"/>
  <c r="P488" i="114"/>
  <c r="P487" i="114"/>
  <c r="O487" i="114"/>
  <c r="N487" i="114"/>
  <c r="P486" i="114"/>
  <c r="O486" i="114"/>
  <c r="N486" i="114"/>
  <c r="O485" i="114"/>
  <c r="N485" i="114"/>
  <c r="O484" i="114"/>
  <c r="N484" i="114"/>
  <c r="P484" i="114"/>
  <c r="P483" i="114"/>
  <c r="O483" i="114"/>
  <c r="N483" i="114"/>
  <c r="O482" i="114"/>
  <c r="P482" i="114"/>
  <c r="N482" i="114"/>
  <c r="O481" i="114"/>
  <c r="N481" i="114"/>
  <c r="P481" i="114"/>
  <c r="O480" i="114"/>
  <c r="N480" i="114"/>
  <c r="O479" i="114"/>
  <c r="N479" i="114"/>
  <c r="P479" i="114"/>
  <c r="O478" i="114"/>
  <c r="P478" i="114"/>
  <c r="N478" i="114"/>
  <c r="P477" i="114"/>
  <c r="O477" i="114"/>
  <c r="N477" i="114"/>
  <c r="O476" i="114"/>
  <c r="N476" i="114"/>
  <c r="O475" i="114"/>
  <c r="N475" i="114"/>
  <c r="P475" i="114"/>
  <c r="P474" i="114"/>
  <c r="O474" i="114"/>
  <c r="N474" i="114"/>
  <c r="O473" i="114"/>
  <c r="P473" i="114"/>
  <c r="N473" i="114"/>
  <c r="O472" i="114"/>
  <c r="N472" i="114"/>
  <c r="P472" i="114"/>
  <c r="P471" i="114"/>
  <c r="O471" i="114"/>
  <c r="N471" i="114"/>
  <c r="O470" i="114"/>
  <c r="P470" i="114"/>
  <c r="N470" i="114"/>
  <c r="O469" i="114"/>
  <c r="N469" i="114"/>
  <c r="O468" i="114"/>
  <c r="N468" i="114"/>
  <c r="P468" i="114"/>
  <c r="P467" i="114"/>
  <c r="O467" i="114"/>
  <c r="N467" i="114"/>
  <c r="O466" i="114"/>
  <c r="P466" i="114"/>
  <c r="N466" i="114"/>
  <c r="O465" i="114"/>
  <c r="N465" i="114"/>
  <c r="P465" i="114"/>
  <c r="O464" i="114"/>
  <c r="N464" i="114"/>
  <c r="O463" i="114"/>
  <c r="N463" i="114"/>
  <c r="P463" i="114"/>
  <c r="O462" i="114"/>
  <c r="P462" i="114"/>
  <c r="N462" i="114"/>
  <c r="P461" i="114"/>
  <c r="O461" i="114"/>
  <c r="N461" i="114"/>
  <c r="O460" i="114"/>
  <c r="N460" i="114"/>
  <c r="O459" i="114"/>
  <c r="N459" i="114"/>
  <c r="P459" i="114"/>
  <c r="P458" i="114"/>
  <c r="O458" i="114"/>
  <c r="N458" i="114"/>
  <c r="P457" i="114"/>
  <c r="O457" i="114"/>
  <c r="N457" i="114"/>
  <c r="O456" i="114"/>
  <c r="N456" i="114"/>
  <c r="P456" i="114"/>
  <c r="P455" i="114"/>
  <c r="O455" i="114"/>
  <c r="N455" i="114"/>
  <c r="P454" i="114"/>
  <c r="O454" i="114"/>
  <c r="N454" i="114"/>
  <c r="O453" i="114"/>
  <c r="N453" i="114"/>
  <c r="O452" i="114"/>
  <c r="N452" i="114"/>
  <c r="P452" i="114"/>
  <c r="P451" i="114"/>
  <c r="O451" i="114"/>
  <c r="N451" i="114"/>
  <c r="O450" i="114"/>
  <c r="P450" i="114"/>
  <c r="N450" i="114"/>
  <c r="O449" i="114"/>
  <c r="N449" i="114"/>
  <c r="P449" i="114"/>
  <c r="O448" i="114"/>
  <c r="N448" i="114"/>
  <c r="O447" i="114"/>
  <c r="N447" i="114"/>
  <c r="P447" i="114"/>
  <c r="O446" i="114"/>
  <c r="P446" i="114"/>
  <c r="N446" i="114"/>
  <c r="P445" i="114"/>
  <c r="O445" i="114"/>
  <c r="N445" i="114"/>
  <c r="O444" i="114"/>
  <c r="N444" i="114"/>
  <c r="O443" i="114"/>
  <c r="N443" i="114"/>
  <c r="P443" i="114"/>
  <c r="P442" i="114"/>
  <c r="O442" i="114"/>
  <c r="N442" i="114"/>
  <c r="O441" i="114"/>
  <c r="P441" i="114"/>
  <c r="N441" i="114"/>
  <c r="O440" i="114"/>
  <c r="N440" i="114"/>
  <c r="P440" i="114"/>
  <c r="P439" i="114"/>
  <c r="O439" i="114"/>
  <c r="N439" i="114"/>
  <c r="O438" i="114"/>
  <c r="P438" i="114"/>
  <c r="N438" i="114"/>
  <c r="O437" i="114"/>
  <c r="N437" i="114"/>
  <c r="O436" i="114"/>
  <c r="N436" i="114"/>
  <c r="P436" i="114"/>
  <c r="P435" i="114"/>
  <c r="O435" i="114"/>
  <c r="N435" i="114"/>
  <c r="O434" i="114"/>
  <c r="P434" i="114"/>
  <c r="N434" i="114"/>
  <c r="O433" i="114"/>
  <c r="N433" i="114"/>
  <c r="P433" i="114"/>
  <c r="O432" i="114"/>
  <c r="N432" i="114"/>
  <c r="O431" i="114"/>
  <c r="N431" i="114"/>
  <c r="P431" i="114"/>
  <c r="O430" i="114"/>
  <c r="P430" i="114"/>
  <c r="N430" i="114"/>
  <c r="P429" i="114"/>
  <c r="O429" i="114"/>
  <c r="N429" i="114"/>
  <c r="O428" i="114"/>
  <c r="N428" i="114"/>
  <c r="O427" i="114"/>
  <c r="N427" i="114"/>
  <c r="P427" i="114"/>
  <c r="P426" i="114"/>
  <c r="O426" i="114"/>
  <c r="N426" i="114"/>
  <c r="P425" i="114"/>
  <c r="O425" i="114"/>
  <c r="N425" i="114"/>
  <c r="O424" i="114"/>
  <c r="N424" i="114"/>
  <c r="P424" i="114"/>
  <c r="P423" i="114"/>
  <c r="O423" i="114"/>
  <c r="N423" i="114"/>
  <c r="P422" i="114"/>
  <c r="O422" i="114"/>
  <c r="N422" i="114"/>
  <c r="O421" i="114"/>
  <c r="N421" i="114"/>
  <c r="O420" i="114"/>
  <c r="N420" i="114"/>
  <c r="P420" i="114"/>
  <c r="P419" i="114"/>
  <c r="O419" i="114"/>
  <c r="N419" i="114"/>
  <c r="O418" i="114"/>
  <c r="P418" i="114"/>
  <c r="N418" i="114"/>
  <c r="O417" i="114"/>
  <c r="N417" i="114"/>
  <c r="P417" i="114"/>
  <c r="O416" i="114"/>
  <c r="N416" i="114"/>
  <c r="O415" i="114"/>
  <c r="N415" i="114"/>
  <c r="P415" i="114"/>
  <c r="O414" i="114"/>
  <c r="P414" i="114"/>
  <c r="N414" i="114"/>
  <c r="P413" i="114"/>
  <c r="O413" i="114"/>
  <c r="N413" i="114"/>
  <c r="O412" i="114"/>
  <c r="N412" i="114"/>
  <c r="O411" i="114"/>
  <c r="N411" i="114"/>
  <c r="P411" i="114"/>
  <c r="P410" i="114"/>
  <c r="O410" i="114"/>
  <c r="N410" i="114"/>
  <c r="O409" i="114"/>
  <c r="P409" i="114"/>
  <c r="N409" i="114"/>
  <c r="O408" i="114"/>
  <c r="N408" i="114"/>
  <c r="P408" i="114"/>
  <c r="P407" i="114"/>
  <c r="O407" i="114"/>
  <c r="N407" i="114"/>
  <c r="O406" i="114"/>
  <c r="P406" i="114"/>
  <c r="N406" i="114"/>
  <c r="O405" i="114"/>
  <c r="N405" i="114"/>
  <c r="O404" i="114"/>
  <c r="N404" i="114"/>
  <c r="P404" i="114"/>
  <c r="P403" i="114"/>
  <c r="O403" i="114"/>
  <c r="N403" i="114"/>
  <c r="O402" i="114"/>
  <c r="P402" i="114"/>
  <c r="N402" i="114"/>
  <c r="O401" i="114"/>
  <c r="N401" i="114"/>
  <c r="P401" i="114"/>
  <c r="O400" i="114"/>
  <c r="N400" i="114"/>
  <c r="O399" i="114"/>
  <c r="N399" i="114"/>
  <c r="P399" i="114"/>
  <c r="O398" i="114"/>
  <c r="P398" i="114"/>
  <c r="N398" i="114"/>
  <c r="P397" i="114"/>
  <c r="O397" i="114"/>
  <c r="N397" i="114"/>
  <c r="O396" i="114"/>
  <c r="N396" i="114"/>
  <c r="O395" i="114"/>
  <c r="N395" i="114"/>
  <c r="P395" i="114"/>
  <c r="P394" i="114"/>
  <c r="O394" i="114"/>
  <c r="N394" i="114"/>
  <c r="P393" i="114"/>
  <c r="O393" i="114"/>
  <c r="N393" i="114"/>
  <c r="O392" i="114"/>
  <c r="N392" i="114"/>
  <c r="P392" i="114"/>
  <c r="P391" i="114"/>
  <c r="O391" i="114"/>
  <c r="N391" i="114"/>
  <c r="P390" i="114"/>
  <c r="O390" i="114"/>
  <c r="N390" i="114"/>
  <c r="O389" i="114"/>
  <c r="N389" i="114"/>
  <c r="O388" i="114"/>
  <c r="N388" i="114"/>
  <c r="P388" i="114"/>
  <c r="P387" i="114"/>
  <c r="O387" i="114"/>
  <c r="N387" i="114"/>
  <c r="O386" i="114"/>
  <c r="P386" i="114"/>
  <c r="N386" i="114"/>
  <c r="O385" i="114"/>
  <c r="N385" i="114"/>
  <c r="P385" i="114"/>
  <c r="O384" i="114"/>
  <c r="N384" i="114"/>
  <c r="O383" i="114"/>
  <c r="N383" i="114"/>
  <c r="P383" i="114"/>
  <c r="O382" i="114"/>
  <c r="P382" i="114"/>
  <c r="N382" i="114"/>
  <c r="P381" i="114"/>
  <c r="O381" i="114"/>
  <c r="N381" i="114"/>
  <c r="O380" i="114"/>
  <c r="N380" i="114"/>
  <c r="O379" i="114"/>
  <c r="N379" i="114"/>
  <c r="P379" i="114"/>
  <c r="P378" i="114"/>
  <c r="O378" i="114"/>
  <c r="N378" i="114"/>
  <c r="O377" i="114"/>
  <c r="P377" i="114"/>
  <c r="N377" i="114"/>
  <c r="O376" i="114"/>
  <c r="N376" i="114"/>
  <c r="P376" i="114"/>
  <c r="P375" i="114"/>
  <c r="O375" i="114"/>
  <c r="N375" i="114"/>
  <c r="O374" i="114"/>
  <c r="P374" i="114"/>
  <c r="N374" i="114"/>
  <c r="O373" i="114"/>
  <c r="N373" i="114"/>
  <c r="O372" i="114"/>
  <c r="N372" i="114"/>
  <c r="P372" i="114"/>
  <c r="P371" i="114"/>
  <c r="O371" i="114"/>
  <c r="N371" i="114"/>
  <c r="O370" i="114"/>
  <c r="P370" i="114"/>
  <c r="N370" i="114"/>
  <c r="O369" i="114"/>
  <c r="N369" i="114"/>
  <c r="P369" i="114"/>
  <c r="O368" i="114"/>
  <c r="N368" i="114"/>
  <c r="O367" i="114"/>
  <c r="N367" i="114"/>
  <c r="P367" i="114"/>
  <c r="O366" i="114"/>
  <c r="P366" i="114"/>
  <c r="N366" i="114"/>
  <c r="P365" i="114"/>
  <c r="O365" i="114"/>
  <c r="N365" i="114"/>
  <c r="O364" i="114"/>
  <c r="N364" i="114"/>
  <c r="O363" i="114"/>
  <c r="N363" i="114"/>
  <c r="P363" i="114"/>
  <c r="P362" i="114"/>
  <c r="O362" i="114"/>
  <c r="N362" i="114"/>
  <c r="P361" i="114"/>
  <c r="O361" i="114"/>
  <c r="N361" i="114"/>
  <c r="O360" i="114"/>
  <c r="N360" i="114"/>
  <c r="P360" i="114"/>
  <c r="P359" i="114"/>
  <c r="O359" i="114"/>
  <c r="N359" i="114"/>
  <c r="P358" i="114"/>
  <c r="O358" i="114"/>
  <c r="N358" i="114"/>
  <c r="O357" i="114"/>
  <c r="N357" i="114"/>
  <c r="O356" i="114"/>
  <c r="N356" i="114"/>
  <c r="P356" i="114"/>
  <c r="P355" i="114"/>
  <c r="O355" i="114"/>
  <c r="N355" i="114"/>
  <c r="O354" i="114"/>
  <c r="P354" i="114"/>
  <c r="N354" i="114"/>
  <c r="O353" i="114"/>
  <c r="N353" i="114"/>
  <c r="P353" i="114"/>
  <c r="O352" i="114"/>
  <c r="N352" i="114"/>
  <c r="O351" i="114"/>
  <c r="N351" i="114"/>
  <c r="P351" i="114"/>
  <c r="O350" i="114"/>
  <c r="P350" i="114"/>
  <c r="N350" i="114"/>
  <c r="P349" i="114"/>
  <c r="O349" i="114"/>
  <c r="N349" i="114"/>
  <c r="O348" i="114"/>
  <c r="N348" i="114"/>
  <c r="O347" i="114"/>
  <c r="N347" i="114"/>
  <c r="P347" i="114"/>
  <c r="P346" i="114"/>
  <c r="O346" i="114"/>
  <c r="N346" i="114"/>
  <c r="O345" i="114"/>
  <c r="P345" i="114"/>
  <c r="N345" i="114"/>
  <c r="O344" i="114"/>
  <c r="N344" i="114"/>
  <c r="P344" i="114"/>
  <c r="P343" i="114"/>
  <c r="O343" i="114"/>
  <c r="N343" i="114"/>
  <c r="O342" i="114"/>
  <c r="P342" i="114"/>
  <c r="N342" i="114"/>
  <c r="O341" i="114"/>
  <c r="N341" i="114"/>
  <c r="O340" i="114"/>
  <c r="N340" i="114"/>
  <c r="P340" i="114"/>
  <c r="P339" i="114"/>
  <c r="O339" i="114"/>
  <c r="N339" i="114"/>
  <c r="O338" i="114"/>
  <c r="P338" i="114"/>
  <c r="N338" i="114"/>
  <c r="O337" i="114"/>
  <c r="N337" i="114"/>
  <c r="P337" i="114"/>
  <c r="O336" i="114"/>
  <c r="N336" i="114"/>
  <c r="O335" i="114"/>
  <c r="N335" i="114"/>
  <c r="P335" i="114"/>
  <c r="O334" i="114"/>
  <c r="P334" i="114"/>
  <c r="N334" i="114"/>
  <c r="P333" i="114"/>
  <c r="O333" i="114"/>
  <c r="N333" i="114"/>
  <c r="O332" i="114"/>
  <c r="N332" i="114"/>
  <c r="O331" i="114"/>
  <c r="N331" i="114"/>
  <c r="P331" i="114"/>
  <c r="P330" i="114"/>
  <c r="O330" i="114"/>
  <c r="N330" i="114"/>
  <c r="P329" i="114"/>
  <c r="O329" i="114"/>
  <c r="N329" i="114"/>
  <c r="O328" i="114"/>
  <c r="N328" i="114"/>
  <c r="P328" i="114"/>
  <c r="P327" i="114"/>
  <c r="O327" i="114"/>
  <c r="N327" i="114"/>
  <c r="P326" i="114"/>
  <c r="O326" i="114"/>
  <c r="N326" i="114"/>
  <c r="O325" i="114"/>
  <c r="N325" i="114"/>
  <c r="O324" i="114"/>
  <c r="N324" i="114"/>
  <c r="P324" i="114"/>
  <c r="P323" i="114"/>
  <c r="O323" i="114"/>
  <c r="N323" i="114"/>
  <c r="O322" i="114"/>
  <c r="P322" i="114"/>
  <c r="N322" i="114"/>
  <c r="O321" i="114"/>
  <c r="N321" i="114"/>
  <c r="P321" i="114"/>
  <c r="O320" i="114"/>
  <c r="N320" i="114"/>
  <c r="O319" i="114"/>
  <c r="N319" i="114"/>
  <c r="P319" i="114"/>
  <c r="O318" i="114"/>
  <c r="P318" i="114"/>
  <c r="N318" i="114"/>
  <c r="P317" i="114"/>
  <c r="O317" i="114"/>
  <c r="N317" i="114"/>
  <c r="O316" i="114"/>
  <c r="N316" i="114"/>
  <c r="O315" i="114"/>
  <c r="N315" i="114"/>
  <c r="P315" i="114"/>
  <c r="P314" i="114"/>
  <c r="O314" i="114"/>
  <c r="N314" i="114"/>
  <c r="O313" i="114"/>
  <c r="P313" i="114"/>
  <c r="N313" i="114"/>
  <c r="O312" i="114"/>
  <c r="N312" i="114"/>
  <c r="P312" i="114"/>
  <c r="P311" i="114"/>
  <c r="O311" i="114"/>
  <c r="N311" i="114"/>
  <c r="O310" i="114"/>
  <c r="P310" i="114"/>
  <c r="N310" i="114"/>
  <c r="O309" i="114"/>
  <c r="N309" i="114"/>
  <c r="O308" i="114"/>
  <c r="N308" i="114"/>
  <c r="P308" i="114"/>
  <c r="P307" i="114"/>
  <c r="O307" i="114"/>
  <c r="N307" i="114"/>
  <c r="O306" i="114"/>
  <c r="P306" i="114"/>
  <c r="N306" i="114"/>
  <c r="O305" i="114"/>
  <c r="N305" i="114"/>
  <c r="P305" i="114"/>
  <c r="O304" i="114"/>
  <c r="N304" i="114"/>
  <c r="O303" i="114"/>
  <c r="N303" i="114"/>
  <c r="P303" i="114"/>
  <c r="O302" i="114"/>
  <c r="P302" i="114"/>
  <c r="N302" i="114"/>
  <c r="P301" i="114"/>
  <c r="O301" i="114"/>
  <c r="N301" i="114"/>
  <c r="O300" i="114"/>
  <c r="N300" i="114"/>
  <c r="O299" i="114"/>
  <c r="N299" i="114"/>
  <c r="P299" i="114"/>
  <c r="P298" i="114"/>
  <c r="O298" i="114"/>
  <c r="N298" i="114"/>
  <c r="P297" i="114"/>
  <c r="O297" i="114"/>
  <c r="N297" i="114"/>
  <c r="O296" i="114"/>
  <c r="N296" i="114"/>
  <c r="P296" i="114"/>
  <c r="P295" i="114"/>
  <c r="O295" i="114"/>
  <c r="N295" i="114"/>
  <c r="P294" i="114"/>
  <c r="O294" i="114"/>
  <c r="N294" i="114"/>
  <c r="O293" i="114"/>
  <c r="N293" i="114"/>
  <c r="O292" i="114"/>
  <c r="N292" i="114"/>
  <c r="P292" i="114"/>
  <c r="P291" i="114"/>
  <c r="O291" i="114"/>
  <c r="N291" i="114"/>
  <c r="O290" i="114"/>
  <c r="P290" i="114"/>
  <c r="N290" i="114"/>
  <c r="O289" i="114"/>
  <c r="N289" i="114"/>
  <c r="P289" i="114"/>
  <c r="O288" i="114"/>
  <c r="N288" i="114"/>
  <c r="O287" i="114"/>
  <c r="N287" i="114"/>
  <c r="P287" i="114"/>
  <c r="O286" i="114"/>
  <c r="P286" i="114"/>
  <c r="N286" i="114"/>
  <c r="P285" i="114"/>
  <c r="O285" i="114"/>
  <c r="N285" i="114"/>
  <c r="O284" i="114"/>
  <c r="N284" i="114"/>
  <c r="O283" i="114"/>
  <c r="N283" i="114"/>
  <c r="P283" i="114"/>
  <c r="P282" i="114"/>
  <c r="O282" i="114"/>
  <c r="N282" i="114"/>
  <c r="O281" i="114"/>
  <c r="P281" i="114"/>
  <c r="N281" i="114"/>
  <c r="O280" i="114"/>
  <c r="N280" i="114"/>
  <c r="P280" i="114"/>
  <c r="P279" i="114"/>
  <c r="O279" i="114"/>
  <c r="N279" i="114"/>
  <c r="O278" i="114"/>
  <c r="P278" i="114"/>
  <c r="N278" i="114"/>
  <c r="O277" i="114"/>
  <c r="N277" i="114"/>
  <c r="O276" i="114"/>
  <c r="N276" i="114"/>
  <c r="P276" i="114"/>
  <c r="P275" i="114"/>
  <c r="O275" i="114"/>
  <c r="N275" i="114"/>
  <c r="O274" i="114"/>
  <c r="P274" i="114"/>
  <c r="N274" i="114"/>
  <c r="O273" i="114"/>
  <c r="N273" i="114"/>
  <c r="P273" i="114"/>
  <c r="O272" i="114"/>
  <c r="N272" i="114"/>
  <c r="O271" i="114"/>
  <c r="N271" i="114"/>
  <c r="P271" i="114"/>
  <c r="O270" i="114"/>
  <c r="P270" i="114"/>
  <c r="N270" i="114"/>
  <c r="P269" i="114"/>
  <c r="O269" i="114"/>
  <c r="N269" i="114"/>
  <c r="O268" i="114"/>
  <c r="N268" i="114"/>
  <c r="O267" i="114"/>
  <c r="N267" i="114"/>
  <c r="P267" i="114"/>
  <c r="P266" i="114"/>
  <c r="O266" i="114"/>
  <c r="N266" i="114"/>
  <c r="P265" i="114"/>
  <c r="O265" i="114"/>
  <c r="N265" i="114"/>
  <c r="O264" i="114"/>
  <c r="N264" i="114"/>
  <c r="P264" i="114"/>
  <c r="P263" i="114"/>
  <c r="O263" i="114"/>
  <c r="N263" i="114"/>
  <c r="P262" i="114"/>
  <c r="O262" i="114"/>
  <c r="N262" i="114"/>
  <c r="O261" i="114"/>
  <c r="N261" i="114"/>
  <c r="O260" i="114"/>
  <c r="N260" i="114"/>
  <c r="P260" i="114"/>
  <c r="P259" i="114"/>
  <c r="O259" i="114"/>
  <c r="N259" i="114"/>
  <c r="O258" i="114"/>
  <c r="P258" i="114"/>
  <c r="N258" i="114"/>
  <c r="O257" i="114"/>
  <c r="N257" i="114"/>
  <c r="P257" i="114"/>
  <c r="O256" i="114"/>
  <c r="N256" i="114"/>
  <c r="O255" i="114"/>
  <c r="N255" i="114"/>
  <c r="P255" i="114"/>
  <c r="O254" i="114"/>
  <c r="P254" i="114"/>
  <c r="N254" i="114"/>
  <c r="P253" i="114"/>
  <c r="O253" i="114"/>
  <c r="N253" i="114"/>
  <c r="O252" i="114"/>
  <c r="N252" i="114"/>
  <c r="O251" i="114"/>
  <c r="N251" i="114"/>
  <c r="P251" i="114"/>
  <c r="P250" i="114"/>
  <c r="O250" i="114"/>
  <c r="N250" i="114"/>
  <c r="O249" i="114"/>
  <c r="P249" i="114"/>
  <c r="N249" i="114"/>
  <c r="O248" i="114"/>
  <c r="N248" i="114"/>
  <c r="P248" i="114"/>
  <c r="P247" i="114"/>
  <c r="O247" i="114"/>
  <c r="N247" i="114"/>
  <c r="O246" i="114"/>
  <c r="P246" i="114"/>
  <c r="N246" i="114"/>
  <c r="O245" i="114"/>
  <c r="N245" i="114"/>
  <c r="O244" i="114"/>
  <c r="N244" i="114"/>
  <c r="P244" i="114"/>
  <c r="P243" i="114"/>
  <c r="O243" i="114"/>
  <c r="N243" i="114"/>
  <c r="O242" i="114"/>
  <c r="P242" i="114"/>
  <c r="N242" i="114"/>
  <c r="O241" i="114"/>
  <c r="N241" i="114"/>
  <c r="P241" i="114"/>
  <c r="O240" i="114"/>
  <c r="N240" i="114"/>
  <c r="O239" i="114"/>
  <c r="N239" i="114"/>
  <c r="P239" i="114"/>
  <c r="O238" i="114"/>
  <c r="P238" i="114"/>
  <c r="N238" i="114"/>
  <c r="P237" i="114"/>
  <c r="O237" i="114"/>
  <c r="N237" i="114"/>
  <c r="O236" i="114"/>
  <c r="N236" i="114"/>
  <c r="O235" i="114"/>
  <c r="N235" i="114"/>
  <c r="P235" i="114"/>
  <c r="P234" i="114"/>
  <c r="O234" i="114"/>
  <c r="N234" i="114"/>
  <c r="P233" i="114"/>
  <c r="O233" i="114"/>
  <c r="N233" i="114"/>
  <c r="O232" i="114"/>
  <c r="N232" i="114"/>
  <c r="P232" i="114"/>
  <c r="P231" i="114"/>
  <c r="O231" i="114"/>
  <c r="N231" i="114"/>
  <c r="P230" i="114"/>
  <c r="O230" i="114"/>
  <c r="N230" i="114"/>
  <c r="O229" i="114"/>
  <c r="N229" i="114"/>
  <c r="O228" i="114"/>
  <c r="N228" i="114"/>
  <c r="P228" i="114"/>
  <c r="P227" i="114"/>
  <c r="O227" i="114"/>
  <c r="N227" i="114"/>
  <c r="O226" i="114"/>
  <c r="P226" i="114"/>
  <c r="N226" i="114"/>
  <c r="O225" i="114"/>
  <c r="N225" i="114"/>
  <c r="P225" i="114"/>
  <c r="O224" i="114"/>
  <c r="N224" i="114"/>
  <c r="O223" i="114"/>
  <c r="N223" i="114"/>
  <c r="P223" i="114"/>
  <c r="O222" i="114"/>
  <c r="P222" i="114"/>
  <c r="N222" i="114"/>
  <c r="P221" i="114"/>
  <c r="O221" i="114"/>
  <c r="N221" i="114"/>
  <c r="O220" i="114"/>
  <c r="N220" i="114"/>
  <c r="O219" i="114"/>
  <c r="N219" i="114"/>
  <c r="P219" i="114"/>
  <c r="P218" i="114"/>
  <c r="O218" i="114"/>
  <c r="N218" i="114"/>
  <c r="O217" i="114"/>
  <c r="P217" i="114"/>
  <c r="N217" i="114"/>
  <c r="O216" i="114"/>
  <c r="N216" i="114"/>
  <c r="P216" i="114"/>
  <c r="P215" i="114"/>
  <c r="O215" i="114"/>
  <c r="N215" i="114"/>
  <c r="O214" i="114"/>
  <c r="P214" i="114"/>
  <c r="N214" i="114"/>
  <c r="O213" i="114"/>
  <c r="N213" i="114"/>
  <c r="O212" i="114"/>
  <c r="N212" i="114"/>
  <c r="P212" i="114"/>
  <c r="P211" i="114"/>
  <c r="O211" i="114"/>
  <c r="N211" i="114"/>
  <c r="O210" i="114"/>
  <c r="P210" i="114"/>
  <c r="N210" i="114"/>
  <c r="O209" i="114"/>
  <c r="N209" i="114"/>
  <c r="P209" i="114"/>
  <c r="O208" i="114"/>
  <c r="N208" i="114"/>
  <c r="O207" i="114"/>
  <c r="N207" i="114"/>
  <c r="P207" i="114"/>
  <c r="O206" i="114"/>
  <c r="P206" i="114"/>
  <c r="N206" i="114"/>
  <c r="P205" i="114"/>
  <c r="O205" i="114"/>
  <c r="N205" i="114"/>
  <c r="O204" i="114"/>
  <c r="N204" i="114"/>
  <c r="O203" i="114"/>
  <c r="N203" i="114"/>
  <c r="P203" i="114"/>
  <c r="P202" i="114"/>
  <c r="O202" i="114"/>
  <c r="N202" i="114"/>
  <c r="P201" i="114"/>
  <c r="O201" i="114"/>
  <c r="N201" i="114"/>
  <c r="O200" i="114"/>
  <c r="N200" i="114"/>
  <c r="P200" i="114"/>
  <c r="P199" i="114"/>
  <c r="O199" i="114"/>
  <c r="N199" i="114"/>
  <c r="P198" i="114"/>
  <c r="O198" i="114"/>
  <c r="N198" i="114"/>
  <c r="O197" i="114"/>
  <c r="N197" i="114"/>
  <c r="O196" i="114"/>
  <c r="N196" i="114"/>
  <c r="P196" i="114"/>
  <c r="P195" i="114"/>
  <c r="O195" i="114"/>
  <c r="N195" i="114"/>
  <c r="O194" i="114"/>
  <c r="P194" i="114"/>
  <c r="N194" i="114"/>
  <c r="O193" i="114"/>
  <c r="N193" i="114"/>
  <c r="P193" i="114"/>
  <c r="O192" i="114"/>
  <c r="N192" i="114"/>
  <c r="O191" i="114"/>
  <c r="N191" i="114"/>
  <c r="P191" i="114"/>
  <c r="O190" i="114"/>
  <c r="P190" i="114"/>
  <c r="N190" i="114"/>
  <c r="P189" i="114"/>
  <c r="O189" i="114"/>
  <c r="N189" i="114"/>
  <c r="O188" i="114"/>
  <c r="N188" i="114"/>
  <c r="O187" i="114"/>
  <c r="N187" i="114"/>
  <c r="P187" i="114"/>
  <c r="P186" i="114"/>
  <c r="O186" i="114"/>
  <c r="N186" i="114"/>
  <c r="O185" i="114"/>
  <c r="P185" i="114"/>
  <c r="N185" i="114"/>
  <c r="O184" i="114"/>
  <c r="N184" i="114"/>
  <c r="P184" i="114"/>
  <c r="P183" i="114"/>
  <c r="O183" i="114"/>
  <c r="N183" i="114"/>
  <c r="O182" i="114"/>
  <c r="P182" i="114"/>
  <c r="N182" i="114"/>
  <c r="O181" i="114"/>
  <c r="N181" i="114"/>
  <c r="O180" i="114"/>
  <c r="N180" i="114"/>
  <c r="P180" i="114"/>
  <c r="P179" i="114"/>
  <c r="O179" i="114"/>
  <c r="N179" i="114"/>
  <c r="O178" i="114"/>
  <c r="N178" i="114"/>
  <c r="O177" i="114"/>
  <c r="N177" i="114"/>
  <c r="P177" i="114"/>
  <c r="P176" i="114"/>
  <c r="O176" i="114"/>
  <c r="N176" i="114"/>
  <c r="P175" i="114"/>
  <c r="O175" i="114"/>
  <c r="N175" i="114"/>
  <c r="O174" i="114"/>
  <c r="N174" i="114"/>
  <c r="P174" i="114"/>
  <c r="O173" i="114"/>
  <c r="N173" i="114"/>
  <c r="P173" i="114"/>
  <c r="P172" i="114"/>
  <c r="O172" i="114"/>
  <c r="N172" i="114"/>
  <c r="P171" i="114"/>
  <c r="O171" i="114"/>
  <c r="N171" i="114"/>
  <c r="O170" i="114"/>
  <c r="N170" i="114"/>
  <c r="O169" i="114"/>
  <c r="N169" i="114"/>
  <c r="P169" i="114"/>
  <c r="P168" i="114"/>
  <c r="O168" i="114"/>
  <c r="N168" i="114"/>
  <c r="P167" i="114"/>
  <c r="O167" i="114"/>
  <c r="N167" i="114"/>
  <c r="O166" i="114"/>
  <c r="N166" i="114"/>
  <c r="P166" i="114"/>
  <c r="O165" i="114"/>
  <c r="N165" i="114"/>
  <c r="P165" i="114"/>
  <c r="P164" i="114"/>
  <c r="O164" i="114"/>
  <c r="N164" i="114"/>
  <c r="P163" i="114"/>
  <c r="O163" i="114"/>
  <c r="N163" i="114"/>
  <c r="O162" i="114"/>
  <c r="N162" i="114"/>
  <c r="O161" i="114"/>
  <c r="N161" i="114"/>
  <c r="P161" i="114"/>
  <c r="P160" i="114"/>
  <c r="O160" i="114"/>
  <c r="N160" i="114"/>
  <c r="P159" i="114"/>
  <c r="O159" i="114"/>
  <c r="N159" i="114"/>
  <c r="O158" i="114"/>
  <c r="N158" i="114"/>
  <c r="P158" i="114"/>
  <c r="O157" i="114"/>
  <c r="N157" i="114"/>
  <c r="P157" i="114"/>
  <c r="P156" i="114"/>
  <c r="O156" i="114"/>
  <c r="N156" i="114"/>
  <c r="P155" i="114"/>
  <c r="O155" i="114"/>
  <c r="N155" i="114"/>
  <c r="O154" i="114"/>
  <c r="N154" i="114"/>
  <c r="O153" i="114"/>
  <c r="N153" i="114"/>
  <c r="P153" i="114"/>
  <c r="P152" i="114"/>
  <c r="O152" i="114"/>
  <c r="N152" i="114"/>
  <c r="P151" i="114"/>
  <c r="O151" i="114"/>
  <c r="N151" i="114"/>
  <c r="O150" i="114"/>
  <c r="N150" i="114"/>
  <c r="P150" i="114"/>
  <c r="O149" i="114"/>
  <c r="N149" i="114"/>
  <c r="P149" i="114"/>
  <c r="P148" i="114"/>
  <c r="O148" i="114"/>
  <c r="N148" i="114"/>
  <c r="P147" i="114"/>
  <c r="O147" i="114"/>
  <c r="N147" i="114"/>
  <c r="O146" i="114"/>
  <c r="N146" i="114"/>
  <c r="O145" i="114"/>
  <c r="N145" i="114"/>
  <c r="P145" i="114"/>
  <c r="P144" i="114"/>
  <c r="O144" i="114"/>
  <c r="N144" i="114"/>
  <c r="P143" i="114"/>
  <c r="O143" i="114"/>
  <c r="N143" i="114"/>
  <c r="O142" i="114"/>
  <c r="N142" i="114"/>
  <c r="P142" i="114"/>
  <c r="O141" i="114"/>
  <c r="N141" i="114"/>
  <c r="P141" i="114"/>
  <c r="P140" i="114"/>
  <c r="O140" i="114"/>
  <c r="N140" i="114"/>
  <c r="P139" i="114"/>
  <c r="O139" i="114"/>
  <c r="N139" i="114"/>
  <c r="O138" i="114"/>
  <c r="N138" i="114"/>
  <c r="O137" i="114"/>
  <c r="N137" i="114"/>
  <c r="P137" i="114"/>
  <c r="P136" i="114"/>
  <c r="O136" i="114"/>
  <c r="N136" i="114"/>
  <c r="P135" i="114"/>
  <c r="O135" i="114"/>
  <c r="N135" i="114"/>
  <c r="O134" i="114"/>
  <c r="N134" i="114"/>
  <c r="P134" i="114"/>
  <c r="O133" i="114"/>
  <c r="N133" i="114"/>
  <c r="P133" i="114"/>
  <c r="P132" i="114"/>
  <c r="O132" i="114"/>
  <c r="N132" i="114"/>
  <c r="P131" i="114"/>
  <c r="O131" i="114"/>
  <c r="N131" i="114"/>
  <c r="O130" i="114"/>
  <c r="N130" i="114"/>
  <c r="O129" i="114"/>
  <c r="N129" i="114"/>
  <c r="P129" i="114"/>
  <c r="P128" i="114"/>
  <c r="O128" i="114"/>
  <c r="N128" i="114"/>
  <c r="P127" i="114"/>
  <c r="O127" i="114"/>
  <c r="N127" i="114"/>
  <c r="O126" i="114"/>
  <c r="N126" i="114"/>
  <c r="P126" i="114"/>
  <c r="O125" i="114"/>
  <c r="N125" i="114"/>
  <c r="P125" i="114"/>
  <c r="P124" i="114"/>
  <c r="O124" i="114"/>
  <c r="N124" i="114"/>
  <c r="P123" i="114"/>
  <c r="O123" i="114"/>
  <c r="N123" i="114"/>
  <c r="O122" i="114"/>
  <c r="N122" i="114"/>
  <c r="O121" i="114"/>
  <c r="N121" i="114"/>
  <c r="P121" i="114"/>
  <c r="P120" i="114"/>
  <c r="O120" i="114"/>
  <c r="N120" i="114"/>
  <c r="P119" i="114"/>
  <c r="O119" i="114"/>
  <c r="N119" i="114"/>
  <c r="O118" i="114"/>
  <c r="N118" i="114"/>
  <c r="P118" i="114"/>
  <c r="O117" i="114"/>
  <c r="N117" i="114"/>
  <c r="P117" i="114"/>
  <c r="P116" i="114"/>
  <c r="O116" i="114"/>
  <c r="N116" i="114"/>
  <c r="P115" i="114"/>
  <c r="O115" i="114"/>
  <c r="N115" i="114"/>
  <c r="O114" i="114"/>
  <c r="N114" i="114"/>
  <c r="O113" i="114"/>
  <c r="N113" i="114"/>
  <c r="P113" i="114"/>
  <c r="P112" i="114"/>
  <c r="O112" i="114"/>
  <c r="N112" i="114"/>
  <c r="P111" i="114"/>
  <c r="O111" i="114"/>
  <c r="N111" i="114"/>
  <c r="O110" i="114"/>
  <c r="N110" i="114"/>
  <c r="P110" i="114"/>
  <c r="O109" i="114"/>
  <c r="N109" i="114"/>
  <c r="P109" i="114"/>
  <c r="P108" i="114"/>
  <c r="O108" i="114"/>
  <c r="N108" i="114"/>
  <c r="P107" i="114"/>
  <c r="O107" i="114"/>
  <c r="N107" i="114"/>
  <c r="O106" i="114"/>
  <c r="N106" i="114"/>
  <c r="O105" i="114"/>
  <c r="N105" i="114"/>
  <c r="P105" i="114"/>
  <c r="P104" i="114"/>
  <c r="O104" i="114"/>
  <c r="N104" i="114"/>
  <c r="P103" i="114"/>
  <c r="O103" i="114"/>
  <c r="N103" i="114"/>
  <c r="O102" i="114"/>
  <c r="N102" i="114"/>
  <c r="P102" i="114"/>
  <c r="O101" i="114"/>
  <c r="N101" i="114"/>
  <c r="P101" i="114"/>
  <c r="P100" i="114"/>
  <c r="O100" i="114"/>
  <c r="N100" i="114"/>
  <c r="P99" i="114"/>
  <c r="O99" i="114"/>
  <c r="N99" i="114"/>
  <c r="O98" i="114"/>
  <c r="N98" i="114"/>
  <c r="O97" i="114"/>
  <c r="N97" i="114"/>
  <c r="P97" i="114"/>
  <c r="P96" i="114"/>
  <c r="O96" i="114"/>
  <c r="N96" i="114"/>
  <c r="P95" i="114"/>
  <c r="O95" i="114"/>
  <c r="N95" i="114"/>
  <c r="O94" i="114"/>
  <c r="N94" i="114"/>
  <c r="P94" i="114"/>
  <c r="O93" i="114"/>
  <c r="N93" i="114"/>
  <c r="P93" i="114"/>
  <c r="P92" i="114"/>
  <c r="O92" i="114"/>
  <c r="N92" i="114"/>
  <c r="P91" i="114"/>
  <c r="O91" i="114"/>
  <c r="N91" i="114"/>
  <c r="O90" i="114"/>
  <c r="N90" i="114"/>
  <c r="O89" i="114"/>
  <c r="N89" i="114"/>
  <c r="P89" i="114"/>
  <c r="P88" i="114"/>
  <c r="O88" i="114"/>
  <c r="N88" i="114"/>
  <c r="P87" i="114"/>
  <c r="O87" i="114"/>
  <c r="N87" i="114"/>
  <c r="O86" i="114"/>
  <c r="N86" i="114"/>
  <c r="P86" i="114"/>
  <c r="O85" i="114"/>
  <c r="N85" i="114"/>
  <c r="P85" i="114"/>
  <c r="P84" i="114"/>
  <c r="O84" i="114"/>
  <c r="N84" i="114"/>
  <c r="P83" i="114"/>
  <c r="O83" i="114"/>
  <c r="N83" i="114"/>
  <c r="O82" i="114"/>
  <c r="N82" i="114"/>
  <c r="O81" i="114"/>
  <c r="N81" i="114"/>
  <c r="P81" i="114"/>
  <c r="P80" i="114"/>
  <c r="O80" i="114"/>
  <c r="N80" i="114"/>
  <c r="P79" i="114"/>
  <c r="O79" i="114"/>
  <c r="N79" i="114"/>
  <c r="O78" i="114"/>
  <c r="N78" i="114"/>
  <c r="P78" i="114"/>
  <c r="O77" i="114"/>
  <c r="N77" i="114"/>
  <c r="P76" i="114"/>
  <c r="O76" i="114"/>
  <c r="N76" i="114"/>
  <c r="O75" i="114"/>
  <c r="P75" i="114"/>
  <c r="N75" i="114"/>
  <c r="O74" i="114"/>
  <c r="N74" i="114"/>
  <c r="P74" i="114"/>
  <c r="O73" i="114"/>
  <c r="N73" i="114"/>
  <c r="O72" i="114"/>
  <c r="N72" i="114"/>
  <c r="P72" i="114"/>
  <c r="P71" i="114"/>
  <c r="O71" i="114"/>
  <c r="N71" i="114"/>
  <c r="P70" i="114"/>
  <c r="O70" i="114"/>
  <c r="N70" i="114"/>
  <c r="O69" i="114"/>
  <c r="N69" i="114"/>
  <c r="O68" i="114"/>
  <c r="N68" i="114"/>
  <c r="P68" i="114"/>
  <c r="P67" i="114"/>
  <c r="O67" i="114"/>
  <c r="N67" i="114"/>
  <c r="P66" i="114"/>
  <c r="O66" i="114"/>
  <c r="N66" i="114"/>
  <c r="O65" i="114"/>
  <c r="N65" i="114"/>
  <c r="P65" i="114"/>
  <c r="P64" i="114"/>
  <c r="O64" i="114"/>
  <c r="N64" i="114"/>
  <c r="P63" i="114"/>
  <c r="O63" i="114"/>
  <c r="N63" i="114"/>
  <c r="O62" i="114"/>
  <c r="N62" i="114"/>
  <c r="P62" i="114"/>
  <c r="O61" i="114"/>
  <c r="N61" i="114"/>
  <c r="P60" i="114"/>
  <c r="O60" i="114"/>
  <c r="N60" i="114"/>
  <c r="O59" i="114"/>
  <c r="P59" i="114"/>
  <c r="N59" i="114"/>
  <c r="O58" i="114"/>
  <c r="N58" i="114"/>
  <c r="P58" i="114"/>
  <c r="O57" i="114"/>
  <c r="N57" i="114"/>
  <c r="O56" i="114"/>
  <c r="N56" i="114"/>
  <c r="P56" i="114"/>
  <c r="P55" i="114"/>
  <c r="O55" i="114"/>
  <c r="N55" i="114"/>
  <c r="P54" i="114"/>
  <c r="O54" i="114"/>
  <c r="N54" i="114"/>
  <c r="O53" i="114"/>
  <c r="N53" i="114"/>
  <c r="O52" i="114"/>
  <c r="N52" i="114"/>
  <c r="P52" i="114"/>
  <c r="P51" i="114"/>
  <c r="O51" i="114"/>
  <c r="N51" i="114"/>
  <c r="P50" i="114"/>
  <c r="O50" i="114"/>
  <c r="N50" i="114"/>
  <c r="O49" i="114"/>
  <c r="N49" i="114"/>
  <c r="P49" i="114"/>
  <c r="P48" i="114"/>
  <c r="O48" i="114"/>
  <c r="N48" i="114"/>
  <c r="P47" i="114"/>
  <c r="O47" i="114"/>
  <c r="N47" i="114"/>
  <c r="O46" i="114"/>
  <c r="N46" i="114"/>
  <c r="P46" i="114"/>
  <c r="O45" i="114"/>
  <c r="N45" i="114"/>
  <c r="P44" i="114"/>
  <c r="O44" i="114"/>
  <c r="N44" i="114"/>
  <c r="O43" i="114"/>
  <c r="P43" i="114"/>
  <c r="N43" i="114"/>
  <c r="O42" i="114"/>
  <c r="N42" i="114"/>
  <c r="P42" i="114"/>
  <c r="O41" i="114"/>
  <c r="N41" i="114"/>
  <c r="O40" i="114"/>
  <c r="N40" i="114"/>
  <c r="P40" i="114"/>
  <c r="P39" i="114"/>
  <c r="O39" i="114"/>
  <c r="N39" i="114"/>
  <c r="P38" i="114"/>
  <c r="O38" i="114"/>
  <c r="N38" i="114"/>
  <c r="O37" i="114"/>
  <c r="N37" i="114"/>
  <c r="O36" i="114"/>
  <c r="N36" i="114"/>
  <c r="P36" i="114"/>
  <c r="P35" i="114"/>
  <c r="O35" i="114"/>
  <c r="N35" i="114"/>
  <c r="P34" i="114"/>
  <c r="O34" i="114"/>
  <c r="N34" i="114"/>
  <c r="O33" i="114"/>
  <c r="N33" i="114"/>
  <c r="P33" i="114"/>
  <c r="P32" i="114"/>
  <c r="O32" i="114"/>
  <c r="N32" i="114"/>
  <c r="P31" i="114"/>
  <c r="O31" i="114"/>
  <c r="N31" i="114"/>
  <c r="O30" i="114"/>
  <c r="N30" i="114"/>
  <c r="P30" i="114"/>
  <c r="O29" i="114"/>
  <c r="N29" i="114"/>
  <c r="P28" i="114"/>
  <c r="O28" i="114"/>
  <c r="N28" i="114"/>
  <c r="O27" i="114"/>
  <c r="P27" i="114"/>
  <c r="N27" i="114"/>
  <c r="O26" i="114"/>
  <c r="N26" i="114"/>
  <c r="P26" i="114"/>
  <c r="O25" i="114"/>
  <c r="N25" i="114"/>
  <c r="O24" i="114"/>
  <c r="N24" i="114"/>
  <c r="P24" i="114"/>
  <c r="P23" i="114"/>
  <c r="O23" i="114"/>
  <c r="N23" i="114"/>
  <c r="P22" i="114"/>
  <c r="O22" i="114"/>
  <c r="N22" i="114"/>
  <c r="O21" i="114"/>
  <c r="N21" i="114"/>
  <c r="O20" i="114"/>
  <c r="N20" i="114"/>
  <c r="P20" i="114"/>
  <c r="P19" i="114"/>
  <c r="O19" i="114"/>
  <c r="N19" i="114"/>
  <c r="P18" i="114"/>
  <c r="O18" i="114"/>
  <c r="N18" i="114"/>
  <c r="O17" i="114"/>
  <c r="N17" i="114"/>
  <c r="P17" i="114"/>
  <c r="P16" i="114"/>
  <c r="O16" i="114"/>
  <c r="N16" i="114"/>
  <c r="P15" i="114"/>
  <c r="O15" i="114"/>
  <c r="N15" i="114"/>
  <c r="O14" i="114"/>
  <c r="N14" i="114"/>
  <c r="P14" i="114"/>
  <c r="O13" i="114"/>
  <c r="N13" i="114"/>
  <c r="P12" i="114"/>
  <c r="O12" i="114"/>
  <c r="N12" i="114"/>
  <c r="O11" i="114"/>
  <c r="P11" i="114"/>
  <c r="N11" i="114"/>
  <c r="O10" i="114"/>
  <c r="N10" i="114"/>
  <c r="P10" i="114"/>
  <c r="O9" i="114"/>
  <c r="N9" i="114"/>
  <c r="O8" i="114"/>
  <c r="N8" i="114"/>
  <c r="P8" i="114"/>
  <c r="P7" i="114"/>
  <c r="O7" i="114"/>
  <c r="N7" i="114"/>
  <c r="P6" i="114"/>
  <c r="O6" i="114"/>
  <c r="N6" i="114"/>
  <c r="O5" i="114"/>
  <c r="N5" i="114"/>
  <c r="O4" i="114"/>
  <c r="N4" i="114"/>
  <c r="P4" i="114"/>
  <c r="I52" i="113"/>
  <c r="I34" i="113"/>
  <c r="E34" i="113"/>
  <c r="G34" i="113"/>
  <c r="I32" i="113"/>
  <c r="G32" i="113"/>
  <c r="E32" i="113"/>
  <c r="E31" i="113"/>
  <c r="G31" i="113"/>
  <c r="I31" i="113"/>
  <c r="G29" i="113"/>
  <c r="I29" i="113"/>
  <c r="E29" i="113"/>
  <c r="I27" i="113"/>
  <c r="G27" i="113"/>
  <c r="E8" i="113"/>
  <c r="B6" i="113"/>
  <c r="B5" i="113"/>
  <c r="D2" i="113"/>
  <c r="H5" i="111"/>
  <c r="M514" i="112"/>
  <c r="M514" i="112" a="1"/>
  <c r="L514" i="112"/>
  <c r="L514" i="112" a="1"/>
  <c r="K514" i="112"/>
  <c r="K514" i="112" a="1"/>
  <c r="J514" i="112"/>
  <c r="J514" i="112" a="1"/>
  <c r="I514" i="112"/>
  <c r="I514" i="112" a="1"/>
  <c r="H514" i="112"/>
  <c r="H514" i="112" a="1"/>
  <c r="G514" i="112"/>
  <c r="G514" i="112" a="1"/>
  <c r="F514" i="112"/>
  <c r="F514" i="112" a="1"/>
  <c r="L511" i="112" a="1"/>
  <c r="L511" i="112"/>
  <c r="I511" i="112" a="1"/>
  <c r="I511" i="112"/>
  <c r="G511" i="112" a="1"/>
  <c r="G511" i="112"/>
  <c r="F511" i="112" a="1"/>
  <c r="F511" i="112"/>
  <c r="C511" i="112"/>
  <c r="M511" i="112" a="1"/>
  <c r="M511" i="112"/>
  <c r="C510" i="112"/>
  <c r="M509" i="112"/>
  <c r="M509" i="112" a="1"/>
  <c r="J509" i="112" a="1"/>
  <c r="J509" i="112"/>
  <c r="H509" i="112" a="1"/>
  <c r="H509" i="112"/>
  <c r="C509" i="112"/>
  <c r="M508" i="112" a="1"/>
  <c r="M508" i="112"/>
  <c r="L508" i="112" a="1"/>
  <c r="L508" i="112"/>
  <c r="J508" i="112" a="1"/>
  <c r="J508" i="112"/>
  <c r="I508" i="112"/>
  <c r="I508" i="112" a="1"/>
  <c r="G508" i="112"/>
  <c r="G508" i="112" a="1"/>
  <c r="F508" i="112" a="1"/>
  <c r="F508" i="112"/>
  <c r="C508" i="112"/>
  <c r="L507" i="112" a="1"/>
  <c r="L507" i="112"/>
  <c r="J507" i="112" a="1"/>
  <c r="J507" i="112"/>
  <c r="I507" i="112" a="1"/>
  <c r="I507" i="112"/>
  <c r="G507" i="112" a="1"/>
  <c r="G507" i="112"/>
  <c r="F507" i="112" a="1"/>
  <c r="F507" i="112"/>
  <c r="C507" i="112"/>
  <c r="K506" i="112" a="1"/>
  <c r="K506" i="112"/>
  <c r="H506" i="112" a="1"/>
  <c r="H506" i="112"/>
  <c r="G506" i="112" a="1"/>
  <c r="G506" i="112"/>
  <c r="C506" i="112"/>
  <c r="K505" i="112" a="1"/>
  <c r="K505" i="112"/>
  <c r="J505" i="112" a="1"/>
  <c r="J505" i="112"/>
  <c r="H505" i="112" a="1"/>
  <c r="H505" i="112"/>
  <c r="F505" i="112" a="1"/>
  <c r="F505" i="112"/>
  <c r="C505" i="112"/>
  <c r="M504" i="112" a="1"/>
  <c r="M504" i="112"/>
  <c r="C504" i="112"/>
  <c r="M503" i="112" a="1"/>
  <c r="M503" i="112"/>
  <c r="L503" i="112" a="1"/>
  <c r="L503" i="112"/>
  <c r="J503" i="112" a="1"/>
  <c r="J503" i="112"/>
  <c r="I503" i="112"/>
  <c r="I503" i="112" a="1"/>
  <c r="G503" i="112" a="1"/>
  <c r="G503" i="112"/>
  <c r="F503" i="112" a="1"/>
  <c r="F503" i="112"/>
  <c r="C503" i="112"/>
  <c r="C502" i="112"/>
  <c r="H501" i="112" a="1"/>
  <c r="H501" i="112"/>
  <c r="C501" i="112"/>
  <c r="L500" i="112" a="1"/>
  <c r="L500" i="112"/>
  <c r="K500" i="112" a="1"/>
  <c r="K500" i="112"/>
  <c r="H500" i="112" a="1"/>
  <c r="H500" i="112"/>
  <c r="C500" i="112"/>
  <c r="M499" i="112" a="1"/>
  <c r="M499" i="112"/>
  <c r="L499" i="112" a="1"/>
  <c r="L499" i="112"/>
  <c r="J499" i="112" a="1"/>
  <c r="J499" i="112"/>
  <c r="I499" i="112" a="1"/>
  <c r="I499" i="112"/>
  <c r="G499" i="112" a="1"/>
  <c r="G499" i="112"/>
  <c r="F499" i="112" a="1"/>
  <c r="F499" i="112"/>
  <c r="C499" i="112"/>
  <c r="W495" i="112"/>
  <c r="V495" i="112"/>
  <c r="U495" i="112"/>
  <c r="T495" i="112"/>
  <c r="S495" i="112"/>
  <c r="R495" i="112"/>
  <c r="M495" i="112"/>
  <c r="L495" i="112"/>
  <c r="K495" i="112"/>
  <c r="J495" i="112"/>
  <c r="I495" i="112"/>
  <c r="H495" i="112"/>
  <c r="G495" i="112"/>
  <c r="F495" i="112"/>
  <c r="O494" i="112"/>
  <c r="N494" i="112"/>
  <c r="P494" i="112"/>
  <c r="O493" i="112"/>
  <c r="N493" i="112"/>
  <c r="O492" i="112"/>
  <c r="N492" i="112"/>
  <c r="P492" i="112"/>
  <c r="P491" i="112"/>
  <c r="O491" i="112"/>
  <c r="N491" i="112"/>
  <c r="P490" i="112"/>
  <c r="O490" i="112"/>
  <c r="N490" i="112"/>
  <c r="O489" i="112"/>
  <c r="N489" i="112"/>
  <c r="O488" i="112"/>
  <c r="N488" i="112"/>
  <c r="P488" i="112"/>
  <c r="P487" i="112"/>
  <c r="O487" i="112"/>
  <c r="N487" i="112"/>
  <c r="P486" i="112"/>
  <c r="O486" i="112"/>
  <c r="N486" i="112"/>
  <c r="O485" i="112"/>
  <c r="N485" i="112"/>
  <c r="P485" i="112"/>
  <c r="P484" i="112"/>
  <c r="O484" i="112"/>
  <c r="N484" i="112"/>
  <c r="P483" i="112"/>
  <c r="O483" i="112"/>
  <c r="N483" i="112"/>
  <c r="O482" i="112"/>
  <c r="N482" i="112"/>
  <c r="P482" i="112"/>
  <c r="O481" i="112"/>
  <c r="N481" i="112"/>
  <c r="O480" i="112"/>
  <c r="N480" i="112"/>
  <c r="P480" i="112"/>
  <c r="O479" i="112"/>
  <c r="P479" i="112"/>
  <c r="N479" i="112"/>
  <c r="P478" i="112"/>
  <c r="O478" i="112"/>
  <c r="N478" i="112"/>
  <c r="O477" i="112"/>
  <c r="N477" i="112"/>
  <c r="P477" i="112"/>
  <c r="O476" i="112"/>
  <c r="N476" i="112"/>
  <c r="P476" i="112"/>
  <c r="P475" i="112"/>
  <c r="O475" i="112"/>
  <c r="N475" i="112"/>
  <c r="P474" i="112"/>
  <c r="O474" i="112"/>
  <c r="N474" i="112"/>
  <c r="O473" i="112"/>
  <c r="N473" i="112"/>
  <c r="O472" i="112"/>
  <c r="N472" i="112"/>
  <c r="P472" i="112"/>
  <c r="P471" i="112"/>
  <c r="O471" i="112"/>
  <c r="N471" i="112"/>
  <c r="P470" i="112"/>
  <c r="O470" i="112"/>
  <c r="N470" i="112"/>
  <c r="O469" i="112"/>
  <c r="N469" i="112"/>
  <c r="P469" i="112"/>
  <c r="P468" i="112"/>
  <c r="O468" i="112"/>
  <c r="N468" i="112"/>
  <c r="P467" i="112"/>
  <c r="O467" i="112"/>
  <c r="N467" i="112"/>
  <c r="O466" i="112"/>
  <c r="N466" i="112"/>
  <c r="P466" i="112"/>
  <c r="O465" i="112"/>
  <c r="N465" i="112"/>
  <c r="O464" i="112"/>
  <c r="N464" i="112"/>
  <c r="P464" i="112"/>
  <c r="O463" i="112"/>
  <c r="P463" i="112"/>
  <c r="N463" i="112"/>
  <c r="P462" i="112"/>
  <c r="O462" i="112"/>
  <c r="N462" i="112"/>
  <c r="O461" i="112"/>
  <c r="N461" i="112"/>
  <c r="P461" i="112"/>
  <c r="O460" i="112"/>
  <c r="N460" i="112"/>
  <c r="P460" i="112"/>
  <c r="P459" i="112"/>
  <c r="O459" i="112"/>
  <c r="N459" i="112"/>
  <c r="O458" i="112"/>
  <c r="P458" i="112"/>
  <c r="N458" i="112"/>
  <c r="O457" i="112"/>
  <c r="N457" i="112"/>
  <c r="O456" i="112"/>
  <c r="N456" i="112"/>
  <c r="P456" i="112"/>
  <c r="O455" i="112"/>
  <c r="P455" i="112"/>
  <c r="N455" i="112"/>
  <c r="O454" i="112"/>
  <c r="N454" i="112"/>
  <c r="P454" i="112"/>
  <c r="O453" i="112"/>
  <c r="N453" i="112"/>
  <c r="P453" i="112"/>
  <c r="P452" i="112"/>
  <c r="O452" i="112"/>
  <c r="N452" i="112"/>
  <c r="P451" i="112"/>
  <c r="O451" i="112"/>
  <c r="N451" i="112"/>
  <c r="O450" i="112"/>
  <c r="N450" i="112"/>
  <c r="O449" i="112"/>
  <c r="N449" i="112"/>
  <c r="P448" i="112"/>
  <c r="O448" i="112"/>
  <c r="N448" i="112"/>
  <c r="O447" i="112"/>
  <c r="P447" i="112"/>
  <c r="N447" i="112"/>
  <c r="O446" i="112"/>
  <c r="N446" i="112"/>
  <c r="P446" i="112"/>
  <c r="O445" i="112"/>
  <c r="N445" i="112"/>
  <c r="O444" i="112"/>
  <c r="N444" i="112"/>
  <c r="P444" i="112"/>
  <c r="P443" i="112"/>
  <c r="O443" i="112"/>
  <c r="N443" i="112"/>
  <c r="P442" i="112"/>
  <c r="O442" i="112"/>
  <c r="N442" i="112"/>
  <c r="O441" i="112"/>
  <c r="N441" i="112"/>
  <c r="P441" i="112"/>
  <c r="P440" i="112"/>
  <c r="O440" i="112"/>
  <c r="N440" i="112"/>
  <c r="P439" i="112"/>
  <c r="O439" i="112"/>
  <c r="N439" i="112"/>
  <c r="O438" i="112"/>
  <c r="N438" i="112"/>
  <c r="O437" i="112"/>
  <c r="N437" i="112"/>
  <c r="P437" i="112"/>
  <c r="P436" i="112"/>
  <c r="O436" i="112"/>
  <c r="N436" i="112"/>
  <c r="O435" i="112"/>
  <c r="P435" i="112"/>
  <c r="N435" i="112"/>
  <c r="O434" i="112"/>
  <c r="N434" i="112"/>
  <c r="O433" i="112"/>
  <c r="N433" i="112"/>
  <c r="P432" i="112"/>
  <c r="O432" i="112"/>
  <c r="N432" i="112"/>
  <c r="O431" i="112"/>
  <c r="P431" i="112"/>
  <c r="N431" i="112"/>
  <c r="O430" i="112"/>
  <c r="N430" i="112"/>
  <c r="P430" i="112"/>
  <c r="O429" i="112"/>
  <c r="N429" i="112"/>
  <c r="O428" i="112"/>
  <c r="N428" i="112"/>
  <c r="P428" i="112"/>
  <c r="P427" i="112"/>
  <c r="O427" i="112"/>
  <c r="N427" i="112"/>
  <c r="O426" i="112"/>
  <c r="P426" i="112"/>
  <c r="N426" i="112"/>
  <c r="O425" i="112"/>
  <c r="N425" i="112"/>
  <c r="P424" i="112"/>
  <c r="O424" i="112"/>
  <c r="N424" i="112"/>
  <c r="O423" i="112"/>
  <c r="P423" i="112"/>
  <c r="N423" i="112"/>
  <c r="O422" i="112"/>
  <c r="N422" i="112"/>
  <c r="P422" i="112"/>
  <c r="O421" i="112"/>
  <c r="N421" i="112"/>
  <c r="P421" i="112"/>
  <c r="P420" i="112"/>
  <c r="O420" i="112"/>
  <c r="N420" i="112"/>
  <c r="P419" i="112"/>
  <c r="O419" i="112"/>
  <c r="N419" i="112"/>
  <c r="O418" i="112"/>
  <c r="N418" i="112"/>
  <c r="P418" i="112"/>
  <c r="O417" i="112"/>
  <c r="N417" i="112"/>
  <c r="O416" i="112"/>
  <c r="N416" i="112"/>
  <c r="P416" i="112"/>
  <c r="O415" i="112"/>
  <c r="P415" i="112"/>
  <c r="N415" i="112"/>
  <c r="P414" i="112"/>
  <c r="O414" i="112"/>
  <c r="N414" i="112"/>
  <c r="O413" i="112"/>
  <c r="N413" i="112"/>
  <c r="P413" i="112"/>
  <c r="O412" i="112"/>
  <c r="N412" i="112"/>
  <c r="P412" i="112"/>
  <c r="P411" i="112"/>
  <c r="O411" i="112"/>
  <c r="N411" i="112"/>
  <c r="P410" i="112"/>
  <c r="O410" i="112"/>
  <c r="N410" i="112"/>
  <c r="O409" i="112"/>
  <c r="N409" i="112"/>
  <c r="O408" i="112"/>
  <c r="N408" i="112"/>
  <c r="P408" i="112"/>
  <c r="P407" i="112"/>
  <c r="O407" i="112"/>
  <c r="N407" i="112"/>
  <c r="P406" i="112"/>
  <c r="O406" i="112"/>
  <c r="N406" i="112"/>
  <c r="O405" i="112"/>
  <c r="N405" i="112"/>
  <c r="P405" i="112"/>
  <c r="P404" i="112"/>
  <c r="O404" i="112"/>
  <c r="N404" i="112"/>
  <c r="P403" i="112"/>
  <c r="O403" i="112"/>
  <c r="N403" i="112"/>
  <c r="O402" i="112"/>
  <c r="N402" i="112"/>
  <c r="O401" i="112"/>
  <c r="N401" i="112"/>
  <c r="P400" i="112"/>
  <c r="O400" i="112"/>
  <c r="N400" i="112"/>
  <c r="O399" i="112"/>
  <c r="P399" i="112"/>
  <c r="N399" i="112"/>
  <c r="P398" i="112"/>
  <c r="O398" i="112"/>
  <c r="N398" i="112"/>
  <c r="O397" i="112"/>
  <c r="N397" i="112"/>
  <c r="O396" i="112"/>
  <c r="N396" i="112"/>
  <c r="P396" i="112"/>
  <c r="P395" i="112"/>
  <c r="O395" i="112"/>
  <c r="N395" i="112"/>
  <c r="O394" i="112"/>
  <c r="P394" i="112"/>
  <c r="N394" i="112"/>
  <c r="O393" i="112"/>
  <c r="N393" i="112"/>
  <c r="O392" i="112"/>
  <c r="N392" i="112"/>
  <c r="P392" i="112"/>
  <c r="O391" i="112"/>
  <c r="P391" i="112"/>
  <c r="N391" i="112"/>
  <c r="P390" i="112"/>
  <c r="O390" i="112"/>
  <c r="N390" i="112"/>
  <c r="O389" i="112"/>
  <c r="N389" i="112"/>
  <c r="P389" i="112"/>
  <c r="P388" i="112"/>
  <c r="O388" i="112"/>
  <c r="N388" i="112"/>
  <c r="P387" i="112"/>
  <c r="O387" i="112"/>
  <c r="N387" i="112"/>
  <c r="O386" i="112"/>
  <c r="N386" i="112"/>
  <c r="P386" i="112"/>
  <c r="O385" i="112"/>
  <c r="N385" i="112"/>
  <c r="P384" i="112"/>
  <c r="O384" i="112"/>
  <c r="N384" i="112"/>
  <c r="O383" i="112"/>
  <c r="P383" i="112"/>
  <c r="N383" i="112"/>
  <c r="P382" i="112"/>
  <c r="O382" i="112"/>
  <c r="N382" i="112"/>
  <c r="O381" i="112"/>
  <c r="N381" i="112"/>
  <c r="P381" i="112"/>
  <c r="O380" i="112"/>
  <c r="N380" i="112"/>
  <c r="P380" i="112"/>
  <c r="P379" i="112"/>
  <c r="O379" i="112"/>
  <c r="N379" i="112"/>
  <c r="P378" i="112"/>
  <c r="O378" i="112"/>
  <c r="N378" i="112"/>
  <c r="O377" i="112"/>
  <c r="N377" i="112"/>
  <c r="P377" i="112"/>
  <c r="P376" i="112"/>
  <c r="O376" i="112"/>
  <c r="N376" i="112"/>
  <c r="P375" i="112"/>
  <c r="O375" i="112"/>
  <c r="N375" i="112"/>
  <c r="O374" i="112"/>
  <c r="N374" i="112"/>
  <c r="O373" i="112"/>
  <c r="N373" i="112"/>
  <c r="P373" i="112"/>
  <c r="P372" i="112"/>
  <c r="O372" i="112"/>
  <c r="N372" i="112"/>
  <c r="O371" i="112"/>
  <c r="P371" i="112"/>
  <c r="N371" i="112"/>
  <c r="O370" i="112"/>
  <c r="N370" i="112"/>
  <c r="O369" i="112"/>
  <c r="N369" i="112"/>
  <c r="O368" i="112"/>
  <c r="N368" i="112"/>
  <c r="P368" i="112"/>
  <c r="O367" i="112"/>
  <c r="P367" i="112"/>
  <c r="N367" i="112"/>
  <c r="O366" i="112"/>
  <c r="N366" i="112"/>
  <c r="P366" i="112"/>
  <c r="O365" i="112"/>
  <c r="N365" i="112"/>
  <c r="O364" i="112"/>
  <c r="N364" i="112"/>
  <c r="P364" i="112"/>
  <c r="P363" i="112"/>
  <c r="O363" i="112"/>
  <c r="N363" i="112"/>
  <c r="P362" i="112"/>
  <c r="O362" i="112"/>
  <c r="N362" i="112"/>
  <c r="O361" i="112"/>
  <c r="N361" i="112"/>
  <c r="P361" i="112"/>
  <c r="P360" i="112"/>
  <c r="O360" i="112"/>
  <c r="N360" i="112"/>
  <c r="P359" i="112"/>
  <c r="O359" i="112"/>
  <c r="N359" i="112"/>
  <c r="O358" i="112"/>
  <c r="N358" i="112"/>
  <c r="P358" i="112"/>
  <c r="O357" i="112"/>
  <c r="N357" i="112"/>
  <c r="P357" i="112"/>
  <c r="P356" i="112"/>
  <c r="O356" i="112"/>
  <c r="N356" i="112"/>
  <c r="O355" i="112"/>
  <c r="P355" i="112"/>
  <c r="N355" i="112"/>
  <c r="O354" i="112"/>
  <c r="N354" i="112"/>
  <c r="P354" i="112"/>
  <c r="O353" i="112"/>
  <c r="N353" i="112"/>
  <c r="O352" i="112"/>
  <c r="N352" i="112"/>
  <c r="P352" i="112"/>
  <c r="O351" i="112"/>
  <c r="P351" i="112"/>
  <c r="N351" i="112"/>
  <c r="O350" i="112"/>
  <c r="N350" i="112"/>
  <c r="P350" i="112"/>
  <c r="O349" i="112"/>
  <c r="N349" i="112"/>
  <c r="P349" i="112"/>
  <c r="O348" i="112"/>
  <c r="N348" i="112"/>
  <c r="P348" i="112"/>
  <c r="P347" i="112"/>
  <c r="O347" i="112"/>
  <c r="N347" i="112"/>
  <c r="P346" i="112"/>
  <c r="O346" i="112"/>
  <c r="N346" i="112"/>
  <c r="O345" i="112"/>
  <c r="N345" i="112"/>
  <c r="P345" i="112"/>
  <c r="O344" i="112"/>
  <c r="N344" i="112"/>
  <c r="P344" i="112"/>
  <c r="P343" i="112"/>
  <c r="O343" i="112"/>
  <c r="N343" i="112"/>
  <c r="P342" i="112"/>
  <c r="O342" i="112"/>
  <c r="N342" i="112"/>
  <c r="O341" i="112"/>
  <c r="N341" i="112"/>
  <c r="P341" i="112"/>
  <c r="P340" i="112"/>
  <c r="O340" i="112"/>
  <c r="N340" i="112"/>
  <c r="P339" i="112"/>
  <c r="O339" i="112"/>
  <c r="N339" i="112"/>
  <c r="O338" i="112"/>
  <c r="N338" i="112"/>
  <c r="O337" i="112"/>
  <c r="N337" i="112"/>
  <c r="P336" i="112"/>
  <c r="O336" i="112"/>
  <c r="N336" i="112"/>
  <c r="O335" i="112"/>
  <c r="P335" i="112"/>
  <c r="N335" i="112"/>
  <c r="P334" i="112"/>
  <c r="O334" i="112"/>
  <c r="N334" i="112"/>
  <c r="O333" i="112"/>
  <c r="N333" i="112"/>
  <c r="O332" i="112"/>
  <c r="N332" i="112"/>
  <c r="P332" i="112"/>
  <c r="P331" i="112"/>
  <c r="O331" i="112"/>
  <c r="N331" i="112"/>
  <c r="O330" i="112"/>
  <c r="P330" i="112"/>
  <c r="N330" i="112"/>
  <c r="O329" i="112"/>
  <c r="N329" i="112"/>
  <c r="P328" i="112"/>
  <c r="O328" i="112"/>
  <c r="N328" i="112"/>
  <c r="O327" i="112"/>
  <c r="P327" i="112"/>
  <c r="N327" i="112"/>
  <c r="P326" i="112"/>
  <c r="O326" i="112"/>
  <c r="N326" i="112"/>
  <c r="O325" i="112"/>
  <c r="N325" i="112"/>
  <c r="P325" i="112"/>
  <c r="P324" i="112"/>
  <c r="O324" i="112"/>
  <c r="N324" i="112"/>
  <c r="P323" i="112"/>
  <c r="O323" i="112"/>
  <c r="N323" i="112"/>
  <c r="O322" i="112"/>
  <c r="N322" i="112"/>
  <c r="O321" i="112"/>
  <c r="N321" i="112"/>
  <c r="P321" i="112"/>
  <c r="P320" i="112"/>
  <c r="O320" i="112"/>
  <c r="N320" i="112"/>
  <c r="O319" i="112"/>
  <c r="P319" i="112"/>
  <c r="N319" i="112"/>
  <c r="O318" i="112"/>
  <c r="N318" i="112"/>
  <c r="O317" i="112"/>
  <c r="N317" i="112"/>
  <c r="O316" i="112"/>
  <c r="N316" i="112"/>
  <c r="P316" i="112"/>
  <c r="O315" i="112"/>
  <c r="P315" i="112"/>
  <c r="N315" i="112"/>
  <c r="O314" i="112"/>
  <c r="N314" i="112"/>
  <c r="P314" i="112"/>
  <c r="O313" i="112"/>
  <c r="N313" i="112"/>
  <c r="O312" i="112"/>
  <c r="N312" i="112"/>
  <c r="P312" i="112"/>
  <c r="P311" i="112"/>
  <c r="O311" i="112"/>
  <c r="N311" i="112"/>
  <c r="P310" i="112"/>
  <c r="O310" i="112"/>
  <c r="N310" i="112"/>
  <c r="O309" i="112"/>
  <c r="N309" i="112"/>
  <c r="O308" i="112"/>
  <c r="N308" i="112"/>
  <c r="P308" i="112"/>
  <c r="P307" i="112"/>
  <c r="O307" i="112"/>
  <c r="N307" i="112"/>
  <c r="P306" i="112"/>
  <c r="O306" i="112"/>
  <c r="N306" i="112"/>
  <c r="O305" i="112"/>
  <c r="N305" i="112"/>
  <c r="P305" i="112"/>
  <c r="P304" i="112"/>
  <c r="O304" i="112"/>
  <c r="N304" i="112"/>
  <c r="P303" i="112"/>
  <c r="O303" i="112"/>
  <c r="N303" i="112"/>
  <c r="O302" i="112"/>
  <c r="N302" i="112"/>
  <c r="P302" i="112"/>
  <c r="O301" i="112"/>
  <c r="N301" i="112"/>
  <c r="O300" i="112"/>
  <c r="N300" i="112"/>
  <c r="P300" i="112"/>
  <c r="O299" i="112"/>
  <c r="P299" i="112"/>
  <c r="N299" i="112"/>
  <c r="P298" i="112"/>
  <c r="O298" i="112"/>
  <c r="N298" i="112"/>
  <c r="O297" i="112"/>
  <c r="N297" i="112"/>
  <c r="P297" i="112"/>
  <c r="O296" i="112"/>
  <c r="N296" i="112"/>
  <c r="P296" i="112"/>
  <c r="P295" i="112"/>
  <c r="O295" i="112"/>
  <c r="N295" i="112"/>
  <c r="P294" i="112"/>
  <c r="O294" i="112"/>
  <c r="N294" i="112"/>
  <c r="O293" i="112"/>
  <c r="N293" i="112"/>
  <c r="O292" i="112"/>
  <c r="N292" i="112"/>
  <c r="P292" i="112"/>
  <c r="P291" i="112"/>
  <c r="O291" i="112"/>
  <c r="N291" i="112"/>
  <c r="P290" i="112"/>
  <c r="O290" i="112"/>
  <c r="N290" i="112"/>
  <c r="O289" i="112"/>
  <c r="N289" i="112"/>
  <c r="P289" i="112"/>
  <c r="P288" i="112"/>
  <c r="O288" i="112"/>
  <c r="N288" i="112"/>
  <c r="P287" i="112"/>
  <c r="O287" i="112"/>
  <c r="N287" i="112"/>
  <c r="O286" i="112"/>
  <c r="N286" i="112"/>
  <c r="O285" i="112"/>
  <c r="N285" i="112"/>
  <c r="P284" i="112"/>
  <c r="O284" i="112"/>
  <c r="N284" i="112"/>
  <c r="O283" i="112"/>
  <c r="P283" i="112"/>
  <c r="N283" i="112"/>
  <c r="P282" i="112"/>
  <c r="O282" i="112"/>
  <c r="N282" i="112"/>
  <c r="O281" i="112"/>
  <c r="N281" i="112"/>
  <c r="O280" i="112"/>
  <c r="N280" i="112"/>
  <c r="P280" i="112"/>
  <c r="P279" i="112"/>
  <c r="O279" i="112"/>
  <c r="N279" i="112"/>
  <c r="O278" i="112"/>
  <c r="P278" i="112"/>
  <c r="N278" i="112"/>
  <c r="O277" i="112"/>
  <c r="N277" i="112"/>
  <c r="P276" i="112"/>
  <c r="O276" i="112"/>
  <c r="N276" i="112"/>
  <c r="O275" i="112"/>
  <c r="P275" i="112"/>
  <c r="N275" i="112"/>
  <c r="O274" i="112"/>
  <c r="N274" i="112"/>
  <c r="P274" i="112"/>
  <c r="O273" i="112"/>
  <c r="N273" i="112"/>
  <c r="P273" i="112"/>
  <c r="P272" i="112"/>
  <c r="O272" i="112"/>
  <c r="N272" i="112"/>
  <c r="P271" i="112"/>
  <c r="O271" i="112"/>
  <c r="N271" i="112"/>
  <c r="O270" i="112"/>
  <c r="N270" i="112"/>
  <c r="O269" i="112"/>
  <c r="N269" i="112"/>
  <c r="P268" i="112"/>
  <c r="O268" i="112"/>
  <c r="N268" i="112"/>
  <c r="O267" i="112"/>
  <c r="P267" i="112"/>
  <c r="N267" i="112"/>
  <c r="O266" i="112"/>
  <c r="N266" i="112"/>
  <c r="P266" i="112"/>
  <c r="O265" i="112"/>
  <c r="N265" i="112"/>
  <c r="O264" i="112"/>
  <c r="N264" i="112"/>
  <c r="P264" i="112"/>
  <c r="P263" i="112"/>
  <c r="O263" i="112"/>
  <c r="N263" i="112"/>
  <c r="P262" i="112"/>
  <c r="O262" i="112"/>
  <c r="N262" i="112"/>
  <c r="O261" i="112"/>
  <c r="N261" i="112"/>
  <c r="P261" i="112"/>
  <c r="P260" i="112"/>
  <c r="O260" i="112"/>
  <c r="N260" i="112"/>
  <c r="P259" i="112"/>
  <c r="O259" i="112"/>
  <c r="N259" i="112"/>
  <c r="O258" i="112"/>
  <c r="N258" i="112"/>
  <c r="P258" i="112"/>
  <c r="O257" i="112"/>
  <c r="N257" i="112"/>
  <c r="P257" i="112"/>
  <c r="P256" i="112"/>
  <c r="O256" i="112"/>
  <c r="N256" i="112"/>
  <c r="O255" i="112"/>
  <c r="P255" i="112"/>
  <c r="N255" i="112"/>
  <c r="O254" i="112"/>
  <c r="N254" i="112"/>
  <c r="O253" i="112"/>
  <c r="N253" i="112"/>
  <c r="O252" i="112"/>
  <c r="N252" i="112"/>
  <c r="P252" i="112"/>
  <c r="O251" i="112"/>
  <c r="P251" i="112"/>
  <c r="N251" i="112"/>
  <c r="O250" i="112"/>
  <c r="N250" i="112"/>
  <c r="P250" i="112"/>
  <c r="O249" i="112"/>
  <c r="N249" i="112"/>
  <c r="O248" i="112"/>
  <c r="N248" i="112"/>
  <c r="P248" i="112"/>
  <c r="P247" i="112"/>
  <c r="O247" i="112"/>
  <c r="N247" i="112"/>
  <c r="P246" i="112"/>
  <c r="O246" i="112"/>
  <c r="N246" i="112"/>
  <c r="O245" i="112"/>
  <c r="N245" i="112"/>
  <c r="O244" i="112"/>
  <c r="N244" i="112"/>
  <c r="P244" i="112"/>
  <c r="P243" i="112"/>
  <c r="O243" i="112"/>
  <c r="N243" i="112"/>
  <c r="P242" i="112"/>
  <c r="O242" i="112"/>
  <c r="N242" i="112"/>
  <c r="O241" i="112"/>
  <c r="N241" i="112"/>
  <c r="P241" i="112"/>
  <c r="P240" i="112"/>
  <c r="O240" i="112"/>
  <c r="N240" i="112"/>
  <c r="P239" i="112"/>
  <c r="O239" i="112"/>
  <c r="N239" i="112"/>
  <c r="O238" i="112"/>
  <c r="N238" i="112"/>
  <c r="P238" i="112"/>
  <c r="O237" i="112"/>
  <c r="N237" i="112"/>
  <c r="O236" i="112"/>
  <c r="N236" i="112"/>
  <c r="P236" i="112"/>
  <c r="O235" i="112"/>
  <c r="P235" i="112"/>
  <c r="N235" i="112"/>
  <c r="P234" i="112"/>
  <c r="O234" i="112"/>
  <c r="N234" i="112"/>
  <c r="O233" i="112"/>
  <c r="N233" i="112"/>
  <c r="P233" i="112"/>
  <c r="O232" i="112"/>
  <c r="N232" i="112"/>
  <c r="P232" i="112"/>
  <c r="P231" i="112"/>
  <c r="O231" i="112"/>
  <c r="N231" i="112"/>
  <c r="P230" i="112"/>
  <c r="O230" i="112"/>
  <c r="N230" i="112"/>
  <c r="O229" i="112"/>
  <c r="N229" i="112"/>
  <c r="O228" i="112"/>
  <c r="N228" i="112"/>
  <c r="P228" i="112"/>
  <c r="P227" i="112"/>
  <c r="O227" i="112"/>
  <c r="N227" i="112"/>
  <c r="P226" i="112"/>
  <c r="O226" i="112"/>
  <c r="N226" i="112"/>
  <c r="O225" i="112"/>
  <c r="N225" i="112"/>
  <c r="P225" i="112"/>
  <c r="P224" i="112"/>
  <c r="O224" i="112"/>
  <c r="N224" i="112"/>
  <c r="P223" i="112"/>
  <c r="O223" i="112"/>
  <c r="N223" i="112"/>
  <c r="O222" i="112"/>
  <c r="N222" i="112"/>
  <c r="O221" i="112"/>
  <c r="N221" i="112"/>
  <c r="P220" i="112"/>
  <c r="O220" i="112"/>
  <c r="N220" i="112"/>
  <c r="O219" i="112"/>
  <c r="P219" i="112"/>
  <c r="N219" i="112"/>
  <c r="P218" i="112"/>
  <c r="O218" i="112"/>
  <c r="N218" i="112"/>
  <c r="O217" i="112"/>
  <c r="N217" i="112"/>
  <c r="O216" i="112"/>
  <c r="N216" i="112"/>
  <c r="P216" i="112"/>
  <c r="P215" i="112"/>
  <c r="O215" i="112"/>
  <c r="N215" i="112"/>
  <c r="O214" i="112"/>
  <c r="P214" i="112"/>
  <c r="N214" i="112"/>
  <c r="O213" i="112"/>
  <c r="N213" i="112"/>
  <c r="P212" i="112"/>
  <c r="O212" i="112"/>
  <c r="N212" i="112"/>
  <c r="O211" i="112"/>
  <c r="P211" i="112"/>
  <c r="N211" i="112"/>
  <c r="O210" i="112"/>
  <c r="N210" i="112"/>
  <c r="P210" i="112"/>
  <c r="O209" i="112"/>
  <c r="N209" i="112"/>
  <c r="P209" i="112"/>
  <c r="P208" i="112"/>
  <c r="O208" i="112"/>
  <c r="N208" i="112"/>
  <c r="P207" i="112"/>
  <c r="O207" i="112"/>
  <c r="N207" i="112"/>
  <c r="O206" i="112"/>
  <c r="N206" i="112"/>
  <c r="O205" i="112"/>
  <c r="N205" i="112"/>
  <c r="P205" i="112"/>
  <c r="P204" i="112"/>
  <c r="O204" i="112"/>
  <c r="N204" i="112"/>
  <c r="P203" i="112"/>
  <c r="O203" i="112"/>
  <c r="N203" i="112"/>
  <c r="O202" i="112"/>
  <c r="N202" i="112"/>
  <c r="P202" i="112"/>
  <c r="O201" i="112"/>
  <c r="N201" i="112"/>
  <c r="P200" i="112"/>
  <c r="O200" i="112"/>
  <c r="N200" i="112"/>
  <c r="O199" i="112"/>
  <c r="P199" i="112"/>
  <c r="N199" i="112"/>
  <c r="O198" i="112"/>
  <c r="N198" i="112"/>
  <c r="P198" i="112"/>
  <c r="O197" i="112"/>
  <c r="N197" i="112"/>
  <c r="O196" i="112"/>
  <c r="N196" i="112"/>
  <c r="P196" i="112"/>
  <c r="P195" i="112"/>
  <c r="O195" i="112"/>
  <c r="N195" i="112"/>
  <c r="P194" i="112"/>
  <c r="O194" i="112"/>
  <c r="N194" i="112"/>
  <c r="O193" i="112"/>
  <c r="N193" i="112"/>
  <c r="O192" i="112"/>
  <c r="N192" i="112"/>
  <c r="P192" i="112"/>
  <c r="P191" i="112"/>
  <c r="O191" i="112"/>
  <c r="N191" i="112"/>
  <c r="P190" i="112"/>
  <c r="O190" i="112"/>
  <c r="N190" i="112"/>
  <c r="O189" i="112"/>
  <c r="N189" i="112"/>
  <c r="P189" i="112"/>
  <c r="P188" i="112"/>
  <c r="O188" i="112"/>
  <c r="N188" i="112"/>
  <c r="P187" i="112"/>
  <c r="O187" i="112"/>
  <c r="N187" i="112"/>
  <c r="O186" i="112"/>
  <c r="N186" i="112"/>
  <c r="P186" i="112"/>
  <c r="O185" i="112"/>
  <c r="N185" i="112"/>
  <c r="P184" i="112"/>
  <c r="O184" i="112"/>
  <c r="N184" i="112"/>
  <c r="O183" i="112"/>
  <c r="P183" i="112"/>
  <c r="N183" i="112"/>
  <c r="O182" i="112"/>
  <c r="N182" i="112"/>
  <c r="P182" i="112"/>
  <c r="O181" i="112"/>
  <c r="N181" i="112"/>
  <c r="O180" i="112"/>
  <c r="N180" i="112"/>
  <c r="P180" i="112"/>
  <c r="P179" i="112"/>
  <c r="O179" i="112"/>
  <c r="N179" i="112"/>
  <c r="P178" i="112"/>
  <c r="O178" i="112"/>
  <c r="N178" i="112"/>
  <c r="O177" i="112"/>
  <c r="N177" i="112"/>
  <c r="O176" i="112"/>
  <c r="N176" i="112"/>
  <c r="P176" i="112"/>
  <c r="P175" i="112"/>
  <c r="O175" i="112"/>
  <c r="N175" i="112"/>
  <c r="P174" i="112"/>
  <c r="O174" i="112"/>
  <c r="N174" i="112"/>
  <c r="O173" i="112"/>
  <c r="N173" i="112"/>
  <c r="P173" i="112"/>
  <c r="P172" i="112"/>
  <c r="O172" i="112"/>
  <c r="N172" i="112"/>
  <c r="P171" i="112"/>
  <c r="O171" i="112"/>
  <c r="N171" i="112"/>
  <c r="O170" i="112"/>
  <c r="N170" i="112"/>
  <c r="P170" i="112"/>
  <c r="O169" i="112"/>
  <c r="N169" i="112"/>
  <c r="P168" i="112"/>
  <c r="O168" i="112"/>
  <c r="N168" i="112"/>
  <c r="O167" i="112"/>
  <c r="P167" i="112"/>
  <c r="N167" i="112"/>
  <c r="O166" i="112"/>
  <c r="N166" i="112"/>
  <c r="P166" i="112"/>
  <c r="O165" i="112"/>
  <c r="N165" i="112"/>
  <c r="O164" i="112"/>
  <c r="N164" i="112"/>
  <c r="P164" i="112"/>
  <c r="P163" i="112"/>
  <c r="O163" i="112"/>
  <c r="N163" i="112"/>
  <c r="P162" i="112"/>
  <c r="O162" i="112"/>
  <c r="N162" i="112"/>
  <c r="O161" i="112"/>
  <c r="N161" i="112"/>
  <c r="O160" i="112"/>
  <c r="N160" i="112"/>
  <c r="P160" i="112"/>
  <c r="P159" i="112"/>
  <c r="O159" i="112"/>
  <c r="N159" i="112"/>
  <c r="P158" i="112"/>
  <c r="O158" i="112"/>
  <c r="N158" i="112"/>
  <c r="O157" i="112"/>
  <c r="N157" i="112"/>
  <c r="P157" i="112"/>
  <c r="P156" i="112"/>
  <c r="O156" i="112"/>
  <c r="N156" i="112"/>
  <c r="P155" i="112"/>
  <c r="O155" i="112"/>
  <c r="N155" i="112"/>
  <c r="O154" i="112"/>
  <c r="N154" i="112"/>
  <c r="P154" i="112"/>
  <c r="O153" i="112"/>
  <c r="N153" i="112"/>
  <c r="P152" i="112"/>
  <c r="O152" i="112"/>
  <c r="N152" i="112"/>
  <c r="O151" i="112"/>
  <c r="P151" i="112"/>
  <c r="N151" i="112"/>
  <c r="O150" i="112"/>
  <c r="N150" i="112"/>
  <c r="P150" i="112"/>
  <c r="O149" i="112"/>
  <c r="N149" i="112"/>
  <c r="O148" i="112"/>
  <c r="N148" i="112"/>
  <c r="P148" i="112"/>
  <c r="P147" i="112"/>
  <c r="O147" i="112"/>
  <c r="N147" i="112"/>
  <c r="P146" i="112"/>
  <c r="O146" i="112"/>
  <c r="N146" i="112"/>
  <c r="O145" i="112"/>
  <c r="N145" i="112"/>
  <c r="O144" i="112"/>
  <c r="N144" i="112"/>
  <c r="P144" i="112"/>
  <c r="P143" i="112"/>
  <c r="O143" i="112"/>
  <c r="N143" i="112"/>
  <c r="P142" i="112"/>
  <c r="O142" i="112"/>
  <c r="N142" i="112"/>
  <c r="O141" i="112"/>
  <c r="N141" i="112"/>
  <c r="P141" i="112"/>
  <c r="O140" i="112"/>
  <c r="N140" i="112"/>
  <c r="P140" i="112"/>
  <c r="P139" i="112"/>
  <c r="O139" i="112"/>
  <c r="N139" i="112"/>
  <c r="P138" i="112"/>
  <c r="O138" i="112"/>
  <c r="N138" i="112"/>
  <c r="O137" i="112"/>
  <c r="N137" i="112"/>
  <c r="P137" i="112"/>
  <c r="O136" i="112"/>
  <c r="N136" i="112"/>
  <c r="P136" i="112"/>
  <c r="P135" i="112"/>
  <c r="O135" i="112"/>
  <c r="N135" i="112"/>
  <c r="P134" i="112"/>
  <c r="O134" i="112"/>
  <c r="N134" i="112"/>
  <c r="O133" i="112"/>
  <c r="N133" i="112"/>
  <c r="P133" i="112"/>
  <c r="O132" i="112"/>
  <c r="N132" i="112"/>
  <c r="P132" i="112"/>
  <c r="P131" i="112"/>
  <c r="O131" i="112"/>
  <c r="N131" i="112"/>
  <c r="P130" i="112"/>
  <c r="O130" i="112"/>
  <c r="N130" i="112"/>
  <c r="O129" i="112"/>
  <c r="N129" i="112"/>
  <c r="P129" i="112"/>
  <c r="O128" i="112"/>
  <c r="N128" i="112"/>
  <c r="P128" i="112"/>
  <c r="P127" i="112"/>
  <c r="O127" i="112"/>
  <c r="N127" i="112"/>
  <c r="P126" i="112"/>
  <c r="O126" i="112"/>
  <c r="N126" i="112"/>
  <c r="O125" i="112"/>
  <c r="N125" i="112"/>
  <c r="P125" i="112"/>
  <c r="O124" i="112"/>
  <c r="N124" i="112"/>
  <c r="P124" i="112"/>
  <c r="P123" i="112"/>
  <c r="O123" i="112"/>
  <c r="N123" i="112"/>
  <c r="P122" i="112"/>
  <c r="O122" i="112"/>
  <c r="N122" i="112"/>
  <c r="O121" i="112"/>
  <c r="N121" i="112"/>
  <c r="P121" i="112"/>
  <c r="O120" i="112"/>
  <c r="N120" i="112"/>
  <c r="P120" i="112"/>
  <c r="P119" i="112"/>
  <c r="O119" i="112"/>
  <c r="N119" i="112"/>
  <c r="P118" i="112"/>
  <c r="O118" i="112"/>
  <c r="N118" i="112"/>
  <c r="O117" i="112"/>
  <c r="N117" i="112"/>
  <c r="P117" i="112"/>
  <c r="O116" i="112"/>
  <c r="N116" i="112"/>
  <c r="P116" i="112"/>
  <c r="P115" i="112"/>
  <c r="O115" i="112"/>
  <c r="N115" i="112"/>
  <c r="P114" i="112"/>
  <c r="O114" i="112"/>
  <c r="N114" i="112"/>
  <c r="O113" i="112"/>
  <c r="N113" i="112"/>
  <c r="P113" i="112"/>
  <c r="O112" i="112"/>
  <c r="N112" i="112"/>
  <c r="P112" i="112"/>
  <c r="P111" i="112"/>
  <c r="O111" i="112"/>
  <c r="N111" i="112"/>
  <c r="P110" i="112"/>
  <c r="O110" i="112"/>
  <c r="N110" i="112"/>
  <c r="O109" i="112"/>
  <c r="N109" i="112"/>
  <c r="P109" i="112"/>
  <c r="O108" i="112"/>
  <c r="N108" i="112"/>
  <c r="P108" i="112"/>
  <c r="P107" i="112"/>
  <c r="O107" i="112"/>
  <c r="N107" i="112"/>
  <c r="P106" i="112"/>
  <c r="O106" i="112"/>
  <c r="N106" i="112"/>
  <c r="O105" i="112"/>
  <c r="N105" i="112"/>
  <c r="P105" i="112"/>
  <c r="O104" i="112"/>
  <c r="N104" i="112"/>
  <c r="P104" i="112"/>
  <c r="P103" i="112"/>
  <c r="O103" i="112"/>
  <c r="N103" i="112"/>
  <c r="P102" i="112"/>
  <c r="O102" i="112"/>
  <c r="N102" i="112"/>
  <c r="O101" i="112"/>
  <c r="N101" i="112"/>
  <c r="P101" i="112"/>
  <c r="O100" i="112"/>
  <c r="N100" i="112"/>
  <c r="P100" i="112"/>
  <c r="P99" i="112"/>
  <c r="O99" i="112"/>
  <c r="N99" i="112"/>
  <c r="P98" i="112"/>
  <c r="O98" i="112"/>
  <c r="N98" i="112"/>
  <c r="O97" i="112"/>
  <c r="N97" i="112"/>
  <c r="P97" i="112"/>
  <c r="O96" i="112"/>
  <c r="N96" i="112"/>
  <c r="P96" i="112"/>
  <c r="P95" i="112"/>
  <c r="O95" i="112"/>
  <c r="N95" i="112"/>
  <c r="P94" i="112"/>
  <c r="O94" i="112"/>
  <c r="N94" i="112"/>
  <c r="O93" i="112"/>
  <c r="N93" i="112"/>
  <c r="P93" i="112"/>
  <c r="O92" i="112"/>
  <c r="N92" i="112"/>
  <c r="P92" i="112"/>
  <c r="P91" i="112"/>
  <c r="O91" i="112"/>
  <c r="N91" i="112"/>
  <c r="P90" i="112"/>
  <c r="O90" i="112"/>
  <c r="N90" i="112"/>
  <c r="O89" i="112"/>
  <c r="N89" i="112"/>
  <c r="P89" i="112"/>
  <c r="O88" i="112"/>
  <c r="N88" i="112"/>
  <c r="P88" i="112"/>
  <c r="P87" i="112"/>
  <c r="O87" i="112"/>
  <c r="N87" i="112"/>
  <c r="P86" i="112"/>
  <c r="O86" i="112"/>
  <c r="N86" i="112"/>
  <c r="O85" i="112"/>
  <c r="N85" i="112"/>
  <c r="P85" i="112"/>
  <c r="O84" i="112"/>
  <c r="N84" i="112"/>
  <c r="P84" i="112"/>
  <c r="P83" i="112"/>
  <c r="O83" i="112"/>
  <c r="N83" i="112"/>
  <c r="P82" i="112"/>
  <c r="O82" i="112"/>
  <c r="N82" i="112"/>
  <c r="O81" i="112"/>
  <c r="N81" i="112"/>
  <c r="P81" i="112"/>
  <c r="O80" i="112"/>
  <c r="N80" i="112"/>
  <c r="P80" i="112"/>
  <c r="P79" i="112"/>
  <c r="O79" i="112"/>
  <c r="N79" i="112"/>
  <c r="P78" i="112"/>
  <c r="O78" i="112"/>
  <c r="N78" i="112"/>
  <c r="O77" i="112"/>
  <c r="N77" i="112"/>
  <c r="P77" i="112"/>
  <c r="O76" i="112"/>
  <c r="N76" i="112"/>
  <c r="P76" i="112"/>
  <c r="P75" i="112"/>
  <c r="O75" i="112"/>
  <c r="N75" i="112"/>
  <c r="P74" i="112"/>
  <c r="O74" i="112"/>
  <c r="N74" i="112"/>
  <c r="O73" i="112"/>
  <c r="N73" i="112"/>
  <c r="P73" i="112"/>
  <c r="O72" i="112"/>
  <c r="N72" i="112"/>
  <c r="P72" i="112"/>
  <c r="P71" i="112"/>
  <c r="O71" i="112"/>
  <c r="N71" i="112"/>
  <c r="P70" i="112"/>
  <c r="O70" i="112"/>
  <c r="N70" i="112"/>
  <c r="O69" i="112"/>
  <c r="N69" i="112"/>
  <c r="P69" i="112"/>
  <c r="O68" i="112"/>
  <c r="N68" i="112"/>
  <c r="P68" i="112"/>
  <c r="P67" i="112"/>
  <c r="O67" i="112"/>
  <c r="N67" i="112"/>
  <c r="P66" i="112"/>
  <c r="O66" i="112"/>
  <c r="N66" i="112"/>
  <c r="O65" i="112"/>
  <c r="N65" i="112"/>
  <c r="P65" i="112"/>
  <c r="O64" i="112"/>
  <c r="N64" i="112"/>
  <c r="P64" i="112"/>
  <c r="P63" i="112"/>
  <c r="O63" i="112"/>
  <c r="N63" i="112"/>
  <c r="P62" i="112"/>
  <c r="O62" i="112"/>
  <c r="N62" i="112"/>
  <c r="O61" i="112"/>
  <c r="N61" i="112"/>
  <c r="P61" i="112"/>
  <c r="O60" i="112"/>
  <c r="N60" i="112"/>
  <c r="P60" i="112"/>
  <c r="P59" i="112"/>
  <c r="O59" i="112"/>
  <c r="N59" i="112"/>
  <c r="P58" i="112"/>
  <c r="O58" i="112"/>
  <c r="N58" i="112"/>
  <c r="O57" i="112"/>
  <c r="N57" i="112"/>
  <c r="P57" i="112"/>
  <c r="O56" i="112"/>
  <c r="N56" i="112"/>
  <c r="P56" i="112"/>
  <c r="P55" i="112"/>
  <c r="O55" i="112"/>
  <c r="N55" i="112"/>
  <c r="P54" i="112"/>
  <c r="O54" i="112"/>
  <c r="N54" i="112"/>
  <c r="O53" i="112"/>
  <c r="N53" i="112"/>
  <c r="P53" i="112"/>
  <c r="O52" i="112"/>
  <c r="N52" i="112"/>
  <c r="P52" i="112"/>
  <c r="P51" i="112"/>
  <c r="O51" i="112"/>
  <c r="N51" i="112"/>
  <c r="P50" i="112"/>
  <c r="O50" i="112"/>
  <c r="N50" i="112"/>
  <c r="O49" i="112"/>
  <c r="N49" i="112"/>
  <c r="P49" i="112"/>
  <c r="O48" i="112"/>
  <c r="N48" i="112"/>
  <c r="P48" i="112"/>
  <c r="P47" i="112"/>
  <c r="O47" i="112"/>
  <c r="N47" i="112"/>
  <c r="P46" i="112"/>
  <c r="O46" i="112"/>
  <c r="N46" i="112"/>
  <c r="O45" i="112"/>
  <c r="N45" i="112"/>
  <c r="P45" i="112"/>
  <c r="O44" i="112"/>
  <c r="N44" i="112"/>
  <c r="P44" i="112"/>
  <c r="P43" i="112"/>
  <c r="O43" i="112"/>
  <c r="N43" i="112"/>
  <c r="P42" i="112"/>
  <c r="O42" i="112"/>
  <c r="N42" i="112"/>
  <c r="O41" i="112"/>
  <c r="N41" i="112"/>
  <c r="P41" i="112"/>
  <c r="O40" i="112"/>
  <c r="N40" i="112"/>
  <c r="P40" i="112"/>
  <c r="P39" i="112"/>
  <c r="O39" i="112"/>
  <c r="N39" i="112"/>
  <c r="P38" i="112"/>
  <c r="O38" i="112"/>
  <c r="N38" i="112"/>
  <c r="O37" i="112"/>
  <c r="N37" i="112"/>
  <c r="P37" i="112"/>
  <c r="O36" i="112"/>
  <c r="N36" i="112"/>
  <c r="P36" i="112"/>
  <c r="P35" i="112"/>
  <c r="O35" i="112"/>
  <c r="N35" i="112"/>
  <c r="P34" i="112"/>
  <c r="O34" i="112"/>
  <c r="N34" i="112"/>
  <c r="O33" i="112"/>
  <c r="N33" i="112"/>
  <c r="P33" i="112"/>
  <c r="O32" i="112"/>
  <c r="N32" i="112"/>
  <c r="P32" i="112"/>
  <c r="P31" i="112"/>
  <c r="O31" i="112"/>
  <c r="N31" i="112"/>
  <c r="P30" i="112"/>
  <c r="O30" i="112"/>
  <c r="N30" i="112"/>
  <c r="O29" i="112"/>
  <c r="N29" i="112"/>
  <c r="P29" i="112"/>
  <c r="O28" i="112"/>
  <c r="N28" i="112"/>
  <c r="P28" i="112"/>
  <c r="P27" i="112"/>
  <c r="O27" i="112"/>
  <c r="N27" i="112"/>
  <c r="P26" i="112"/>
  <c r="O26" i="112"/>
  <c r="N26" i="112"/>
  <c r="O25" i="112"/>
  <c r="N25" i="112"/>
  <c r="P25" i="112"/>
  <c r="O24" i="112"/>
  <c r="N24" i="112"/>
  <c r="P24" i="112"/>
  <c r="P23" i="112"/>
  <c r="O23" i="112"/>
  <c r="N23" i="112"/>
  <c r="P22" i="112"/>
  <c r="O22" i="112"/>
  <c r="N22" i="112"/>
  <c r="O21" i="112"/>
  <c r="N21" i="112"/>
  <c r="P21" i="112"/>
  <c r="O20" i="112"/>
  <c r="N20" i="112"/>
  <c r="P20" i="112"/>
  <c r="P19" i="112"/>
  <c r="O19" i="112"/>
  <c r="N19" i="112"/>
  <c r="P18" i="112"/>
  <c r="O18" i="112"/>
  <c r="N18" i="112"/>
  <c r="O17" i="112"/>
  <c r="N17" i="112"/>
  <c r="P17" i="112"/>
  <c r="O16" i="112"/>
  <c r="N16" i="112"/>
  <c r="P16" i="112"/>
  <c r="P15" i="112"/>
  <c r="O15" i="112"/>
  <c r="N15" i="112"/>
  <c r="P14" i="112"/>
  <c r="O14" i="112"/>
  <c r="N14" i="112"/>
  <c r="O13" i="112"/>
  <c r="N13" i="112"/>
  <c r="P13" i="112"/>
  <c r="O12" i="112"/>
  <c r="N12" i="112"/>
  <c r="P12" i="112"/>
  <c r="P11" i="112"/>
  <c r="O11" i="112"/>
  <c r="N11" i="112"/>
  <c r="P10" i="112"/>
  <c r="O10" i="112"/>
  <c r="N10" i="112"/>
  <c r="O9" i="112"/>
  <c r="N9" i="112"/>
  <c r="P9" i="112"/>
  <c r="O8" i="112"/>
  <c r="N8" i="112"/>
  <c r="P8" i="112"/>
  <c r="P7" i="112"/>
  <c r="O7" i="112"/>
  <c r="N7" i="112"/>
  <c r="P6" i="112"/>
  <c r="O6" i="112"/>
  <c r="N6" i="112"/>
  <c r="O5" i="112"/>
  <c r="N5" i="112"/>
  <c r="P5" i="112"/>
  <c r="O4" i="112"/>
  <c r="N4" i="112"/>
  <c r="P4" i="112"/>
  <c r="I52" i="111"/>
  <c r="E34" i="111"/>
  <c r="G34" i="111"/>
  <c r="I34" i="111"/>
  <c r="I33" i="111"/>
  <c r="G33" i="111"/>
  <c r="E33" i="111"/>
  <c r="I32" i="111"/>
  <c r="G32" i="111"/>
  <c r="E32" i="111"/>
  <c r="G31" i="111"/>
  <c r="I31" i="111"/>
  <c r="E31" i="111"/>
  <c r="E30" i="111"/>
  <c r="G30" i="111"/>
  <c r="I30" i="111"/>
  <c r="I29" i="111"/>
  <c r="G29" i="111"/>
  <c r="E29" i="111"/>
  <c r="I27" i="111"/>
  <c r="G27" i="111"/>
  <c r="E8" i="111"/>
  <c r="B6" i="111"/>
  <c r="H5" i="109"/>
  <c r="B4" i="109"/>
  <c r="M511" i="110" a="1"/>
  <c r="M511" i="110" s="1"/>
  <c r="L511" i="110" a="1"/>
  <c r="L511" i="110" s="1"/>
  <c r="I511" i="110" a="1"/>
  <c r="I511" i="110" s="1"/>
  <c r="H511" i="110" a="1"/>
  <c r="H511" i="110" s="1"/>
  <c r="G511" i="110" a="1"/>
  <c r="G511" i="110" s="1"/>
  <c r="F511" i="110" a="1"/>
  <c r="F511" i="110" s="1"/>
  <c r="M492" i="110"/>
  <c r="L492" i="110"/>
  <c r="I492" i="110"/>
  <c r="H492" i="110"/>
  <c r="G492" i="110"/>
  <c r="G27" i="109" s="1"/>
  <c r="I27" i="109" s="1"/>
  <c r="F492" i="110"/>
  <c r="N12" i="110"/>
  <c r="N11" i="110"/>
  <c r="N10" i="110"/>
  <c r="A1" i="110"/>
  <c r="D2" i="110" s="1"/>
  <c r="I52" i="109"/>
  <c r="H6" i="109"/>
  <c r="H5" i="107"/>
  <c r="H6" i="107"/>
  <c r="N514" i="108" a="1"/>
  <c r="N514" i="108" s="1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G514" i="108" a="1"/>
  <c r="G514" i="108" s="1"/>
  <c r="N495" i="108"/>
  <c r="M495" i="108"/>
  <c r="L495" i="108"/>
  <c r="K495" i="108"/>
  <c r="J495" i="108"/>
  <c r="I495" i="108"/>
  <c r="H495" i="108"/>
  <c r="G495" i="108"/>
  <c r="O32" i="108"/>
  <c r="O31" i="108"/>
  <c r="O30" i="108"/>
  <c r="O29" i="108"/>
  <c r="Q29" i="108" s="1"/>
  <c r="O28" i="108"/>
  <c r="Q28" i="108" s="1"/>
  <c r="O27" i="108"/>
  <c r="O26" i="108"/>
  <c r="O25" i="108"/>
  <c r="O24" i="108"/>
  <c r="O22" i="108"/>
  <c r="O21" i="108"/>
  <c r="O20" i="108"/>
  <c r="O19" i="108"/>
  <c r="O18" i="108"/>
  <c r="O17" i="108"/>
  <c r="O15" i="108"/>
  <c r="O14" i="108"/>
  <c r="O13" i="108"/>
  <c r="O12" i="108"/>
  <c r="O11" i="108"/>
  <c r="O10" i="108"/>
  <c r="O9" i="108"/>
  <c r="O8" i="108"/>
  <c r="O7" i="108"/>
  <c r="Q7" i="108" s="1"/>
  <c r="O5" i="108"/>
  <c r="B1" i="108"/>
  <c r="E1" i="108" s="1"/>
  <c r="I52" i="107"/>
  <c r="B6" i="107"/>
  <c r="B4" i="107"/>
  <c r="B5" i="107"/>
  <c r="D2" i="107"/>
  <c r="N74" i="4"/>
  <c r="N75" i="4"/>
  <c r="N76" i="4"/>
  <c r="N117" i="4"/>
  <c r="P117" i="4" s="1"/>
  <c r="N118" i="4"/>
  <c r="P118" i="4" s="1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5" i="129"/>
  <c r="P21" i="129"/>
  <c r="P37" i="129"/>
  <c r="P53" i="129"/>
  <c r="P69" i="129"/>
  <c r="P85" i="129"/>
  <c r="P101" i="129"/>
  <c r="P117" i="129"/>
  <c r="P133" i="129"/>
  <c r="P149" i="129"/>
  <c r="P165" i="129"/>
  <c r="P181" i="129"/>
  <c r="P197" i="129"/>
  <c r="P213" i="129"/>
  <c r="P229" i="129"/>
  <c r="P245" i="129"/>
  <c r="P261" i="129"/>
  <c r="P277" i="129"/>
  <c r="P293" i="129"/>
  <c r="P309" i="129"/>
  <c r="P325" i="129"/>
  <c r="P341" i="129"/>
  <c r="P357" i="129"/>
  <c r="P373" i="129"/>
  <c r="P389" i="129"/>
  <c r="P405" i="129"/>
  <c r="P421" i="129"/>
  <c r="P437" i="129"/>
  <c r="P453" i="129"/>
  <c r="P469" i="129"/>
  <c r="P485" i="129"/>
  <c r="J499" i="129" a="1"/>
  <c r="J499" i="129"/>
  <c r="H500" i="129" a="1"/>
  <c r="H500" i="129"/>
  <c r="N500" i="129"/>
  <c r="K500" i="129" a="1"/>
  <c r="K500" i="129"/>
  <c r="K512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N510" i="129"/>
  <c r="L510" i="129" a="1"/>
  <c r="L510" i="129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P511" i="129" a="1"/>
  <c r="P511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13" i="129"/>
  <c r="P29" i="129"/>
  <c r="P45" i="129"/>
  <c r="P61" i="129"/>
  <c r="P77" i="129"/>
  <c r="P93" i="129"/>
  <c r="P109" i="129"/>
  <c r="P125" i="129"/>
  <c r="P141" i="129"/>
  <c r="P157" i="129"/>
  <c r="P173" i="129"/>
  <c r="P189" i="129"/>
  <c r="P205" i="129"/>
  <c r="P221" i="129"/>
  <c r="P237" i="129"/>
  <c r="P253" i="129"/>
  <c r="P269" i="129"/>
  <c r="P285" i="129"/>
  <c r="P301" i="129"/>
  <c r="P317" i="129"/>
  <c r="P333" i="129"/>
  <c r="P349" i="129"/>
  <c r="P365" i="129"/>
  <c r="P381" i="129"/>
  <c r="P397" i="129"/>
  <c r="P413" i="129"/>
  <c r="P429" i="129"/>
  <c r="P445" i="129"/>
  <c r="P461" i="129"/>
  <c r="P477" i="129"/>
  <c r="P493" i="129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P510" i="129" a="1"/>
  <c r="P510" i="129"/>
  <c r="H510" i="129" a="1"/>
  <c r="H510" i="129"/>
  <c r="K510" i="129" a="1"/>
  <c r="K510" i="129"/>
  <c r="F511" i="129" a="1"/>
  <c r="F511" i="129"/>
  <c r="I511" i="129" a="1"/>
  <c r="I511" i="129"/>
  <c r="C525" i="129"/>
  <c r="F527" i="129" a="1"/>
  <c r="F527" i="129"/>
  <c r="I527" i="129" a="1"/>
  <c r="I527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D2" i="147"/>
  <c r="D1" i="147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/>
  <c r="F523" i="118" a="1"/>
  <c r="F523" i="118"/>
  <c r="K523" i="118" a="1"/>
  <c r="K523" i="118"/>
  <c r="H523" i="118" a="1"/>
  <c r="H523" i="118"/>
  <c r="M523" i="118" a="1"/>
  <c r="M523" i="118"/>
  <c r="J523" i="118" a="1"/>
  <c r="J523" i="118"/>
  <c r="L523" i="118" a="1"/>
  <c r="L523" i="118"/>
  <c r="G523" i="118" a="1"/>
  <c r="G523" i="118"/>
  <c r="P465" i="118"/>
  <c r="P481" i="118"/>
  <c r="C518" i="118"/>
  <c r="P499" i="118" a="1"/>
  <c r="P499" i="118"/>
  <c r="H499" i="118" a="1"/>
  <c r="H499" i="118"/>
  <c r="K499" i="118" a="1"/>
  <c r="K499" i="118"/>
  <c r="J502" i="118" a="1"/>
  <c r="J502" i="118"/>
  <c r="C522" i="118"/>
  <c r="P503" i="118" a="1"/>
  <c r="P503" i="118"/>
  <c r="N7" i="117"/>
  <c r="H503" i="118" a="1"/>
  <c r="H503" i="118"/>
  <c r="K503" i="118" a="1"/>
  <c r="K503" i="118"/>
  <c r="J506" i="118" a="1"/>
  <c r="J506" i="118"/>
  <c r="C526" i="118"/>
  <c r="P507" i="118" a="1"/>
  <c r="P507" i="118"/>
  <c r="N11" i="117"/>
  <c r="H507" i="118" a="1"/>
  <c r="H507" i="118"/>
  <c r="K507" i="118" a="1"/>
  <c r="K507" i="118"/>
  <c r="J510" i="118" a="1"/>
  <c r="J510" i="118"/>
  <c r="C530" i="118"/>
  <c r="P511" i="118" a="1"/>
  <c r="P511" i="118"/>
  <c r="H511" i="118" a="1"/>
  <c r="H511" i="118"/>
  <c r="K511" i="118" a="1"/>
  <c r="K511" i="118"/>
  <c r="C519" i="118"/>
  <c r="C527" i="118"/>
  <c r="P506" i="118" a="1"/>
  <c r="P506" i="118"/>
  <c r="N10" i="117"/>
  <c r="H506" i="118" a="1"/>
  <c r="H506" i="118"/>
  <c r="K506" i="118" a="1"/>
  <c r="K506" i="118"/>
  <c r="P510" i="118" a="1"/>
  <c r="P510" i="118"/>
  <c r="H510" i="118" a="1"/>
  <c r="H510" i="118"/>
  <c r="K510" i="118" a="1"/>
  <c r="K510" i="118"/>
  <c r="C525" i="118"/>
  <c r="D1" i="120"/>
  <c r="C518" i="120"/>
  <c r="P499" i="120" a="1"/>
  <c r="P499" i="120"/>
  <c r="I499" i="120" a="1"/>
  <c r="I499" i="120"/>
  <c r="F499" i="120" a="1"/>
  <c r="F499" i="120"/>
  <c r="K499" i="120" a="1"/>
  <c r="K499" i="120"/>
  <c r="M499" i="120" a="1"/>
  <c r="M499" i="120"/>
  <c r="J499" i="120" a="1"/>
  <c r="J499" i="120"/>
  <c r="L499" i="120" a="1"/>
  <c r="L499" i="120"/>
  <c r="C520" i="120"/>
  <c r="P501" i="120" a="1"/>
  <c r="P501" i="120"/>
  <c r="N5" i="119"/>
  <c r="M501" i="120" a="1"/>
  <c r="M501" i="120"/>
  <c r="J501" i="120" a="1"/>
  <c r="J501" i="120"/>
  <c r="L501" i="120" a="1"/>
  <c r="L501" i="120"/>
  <c r="G501" i="120" a="1"/>
  <c r="G501" i="120"/>
  <c r="I501" i="120" a="1"/>
  <c r="I501" i="120"/>
  <c r="F501" i="120" a="1"/>
  <c r="F501" i="120"/>
  <c r="P502" i="118" a="1"/>
  <c r="P502" i="118"/>
  <c r="N6" i="117"/>
  <c r="H502" i="118" a="1"/>
  <c r="H502" i="118"/>
  <c r="K502" i="118" a="1"/>
  <c r="K502" i="118"/>
  <c r="P473" i="118"/>
  <c r="P489" i="118"/>
  <c r="G499" i="118" a="1"/>
  <c r="G499" i="118"/>
  <c r="L499" i="118" a="1"/>
  <c r="L499" i="118"/>
  <c r="J500" i="118" a="1"/>
  <c r="J500" i="118"/>
  <c r="C520" i="118"/>
  <c r="P501" i="118" a="1"/>
  <c r="P501" i="118"/>
  <c r="N5" i="117"/>
  <c r="H501" i="118" a="1"/>
  <c r="H501" i="118"/>
  <c r="N501" i="118"/>
  <c r="K501" i="118" a="1"/>
  <c r="K501" i="118"/>
  <c r="F502" i="118" a="1"/>
  <c r="F502" i="118"/>
  <c r="I502" i="118" a="1"/>
  <c r="I502" i="118"/>
  <c r="I512" i="118"/>
  <c r="G503" i="118" a="1"/>
  <c r="G503" i="118"/>
  <c r="N503" i="118"/>
  <c r="L503" i="118" a="1"/>
  <c r="L503" i="118"/>
  <c r="J504" i="118" a="1"/>
  <c r="J504" i="118"/>
  <c r="M504" i="118" a="1"/>
  <c r="M504" i="118"/>
  <c r="C524" i="118"/>
  <c r="P505" i="118" a="1"/>
  <c r="P505" i="118"/>
  <c r="N9" i="117"/>
  <c r="H505" i="118" a="1"/>
  <c r="H505" i="118"/>
  <c r="N505" i="118"/>
  <c r="E41" i="117"/>
  <c r="G41" i="117"/>
  <c r="K505" i="118" a="1"/>
  <c r="K505" i="118"/>
  <c r="F506" i="118" a="1"/>
  <c r="F506" i="118"/>
  <c r="I506" i="118" a="1"/>
  <c r="I506" i="118"/>
  <c r="G507" i="118" a="1"/>
  <c r="G507" i="118"/>
  <c r="N507" i="118"/>
  <c r="L507" i="118" a="1"/>
  <c r="L507" i="118"/>
  <c r="J508" i="118" a="1"/>
  <c r="J508" i="118"/>
  <c r="C528" i="118"/>
  <c r="P509" i="118" a="1"/>
  <c r="P509" i="118"/>
  <c r="N13" i="117"/>
  <c r="H509" i="118" a="1"/>
  <c r="H509" i="118"/>
  <c r="N509" i="118"/>
  <c r="K509" i="118" a="1"/>
  <c r="K509" i="118"/>
  <c r="F510" i="118" a="1"/>
  <c r="F510" i="118"/>
  <c r="I510" i="118" a="1"/>
  <c r="I510" i="118"/>
  <c r="G511" i="118" a="1"/>
  <c r="G511" i="118"/>
  <c r="N511" i="118"/>
  <c r="L511" i="118" a="1"/>
  <c r="L511" i="118"/>
  <c r="P18" i="120"/>
  <c r="P34" i="120"/>
  <c r="P50" i="120"/>
  <c r="P66" i="120"/>
  <c r="P82" i="120"/>
  <c r="P478" i="120"/>
  <c r="G499" i="120" a="1"/>
  <c r="G499" i="120"/>
  <c r="H501" i="120" a="1"/>
  <c r="H501" i="120"/>
  <c r="M527" i="120" a="1"/>
  <c r="M527" i="120"/>
  <c r="K527" i="120" a="1"/>
  <c r="K527" i="120"/>
  <c r="I527" i="120" a="1"/>
  <c r="I527" i="120"/>
  <c r="G527" i="120" a="1"/>
  <c r="G527" i="120"/>
  <c r="L527" i="120" a="1"/>
  <c r="L527" i="120"/>
  <c r="J527" i="120" a="1"/>
  <c r="J527" i="120"/>
  <c r="H527" i="120" a="1"/>
  <c r="H527" i="120"/>
  <c r="F527" i="120" a="1"/>
  <c r="F527" i="120"/>
  <c r="P512" i="122"/>
  <c r="D17" i="121"/>
  <c r="N3" i="121"/>
  <c r="P469" i="118"/>
  <c r="P485" i="118"/>
  <c r="J499" i="118" a="1"/>
  <c r="J499" i="118"/>
  <c r="M499" i="118" a="1"/>
  <c r="M499" i="118"/>
  <c r="P500" i="118" a="1"/>
  <c r="P500" i="118"/>
  <c r="N4" i="117"/>
  <c r="H500" i="118" a="1"/>
  <c r="H500" i="118"/>
  <c r="N500" i="118"/>
  <c r="K500" i="118" a="1"/>
  <c r="K500" i="118"/>
  <c r="G502" i="118" a="1"/>
  <c r="G502" i="118"/>
  <c r="L502" i="118" a="1"/>
  <c r="L502" i="118"/>
  <c r="J503" i="118" a="1"/>
  <c r="J503" i="118"/>
  <c r="M503" i="118" a="1"/>
  <c r="M503" i="118"/>
  <c r="P504" i="118" a="1"/>
  <c r="P504" i="118"/>
  <c r="N8" i="117"/>
  <c r="H504" i="118" a="1"/>
  <c r="H504" i="118"/>
  <c r="N504" i="118"/>
  <c r="K504" i="118" a="1"/>
  <c r="K504" i="118"/>
  <c r="G506" i="118" a="1"/>
  <c r="G506" i="118"/>
  <c r="L506" i="118" a="1"/>
  <c r="L506" i="118"/>
  <c r="J507" i="118" a="1"/>
  <c r="J507" i="118"/>
  <c r="M507" i="118" a="1"/>
  <c r="M507" i="118"/>
  <c r="P508" i="118" a="1"/>
  <c r="P508" i="118"/>
  <c r="N12" i="117"/>
  <c r="H508" i="118" a="1"/>
  <c r="H508" i="118"/>
  <c r="N508" i="118"/>
  <c r="K508" i="118" a="1"/>
  <c r="K508" i="118"/>
  <c r="G510" i="118" a="1"/>
  <c r="G510" i="118"/>
  <c r="L510" i="118" a="1"/>
  <c r="L510" i="118"/>
  <c r="J511" i="118" a="1"/>
  <c r="J511" i="118"/>
  <c r="M511" i="118" a="1"/>
  <c r="M511" i="118"/>
  <c r="C521" i="118"/>
  <c r="C529" i="118"/>
  <c r="P14" i="120"/>
  <c r="P30" i="120"/>
  <c r="P46" i="120"/>
  <c r="P62" i="120"/>
  <c r="P78" i="120"/>
  <c r="P90" i="120"/>
  <c r="P98" i="120"/>
  <c r="P106" i="120"/>
  <c r="P114" i="120"/>
  <c r="P122" i="120"/>
  <c r="P130" i="120"/>
  <c r="P138" i="120"/>
  <c r="P146" i="120"/>
  <c r="P154" i="120"/>
  <c r="P162" i="120"/>
  <c r="P170" i="120"/>
  <c r="P178" i="120"/>
  <c r="P186" i="120"/>
  <c r="P194" i="120"/>
  <c r="P202" i="120"/>
  <c r="P210" i="120"/>
  <c r="P218" i="120"/>
  <c r="P226" i="120"/>
  <c r="P234" i="120"/>
  <c r="P242" i="120"/>
  <c r="P250" i="120"/>
  <c r="P258" i="120"/>
  <c r="P266" i="120"/>
  <c r="P274" i="120"/>
  <c r="P282" i="120"/>
  <c r="P290" i="120"/>
  <c r="P298" i="120"/>
  <c r="P306" i="120"/>
  <c r="P314" i="120"/>
  <c r="P322" i="120"/>
  <c r="P330" i="120"/>
  <c r="P338" i="120"/>
  <c r="P346" i="120"/>
  <c r="P354" i="120"/>
  <c r="P362" i="120"/>
  <c r="P370" i="120"/>
  <c r="P378" i="120"/>
  <c r="P386" i="120"/>
  <c r="P394" i="120"/>
  <c r="P402" i="120"/>
  <c r="P410" i="120"/>
  <c r="P418" i="120"/>
  <c r="P426" i="120"/>
  <c r="P434" i="120"/>
  <c r="P442" i="120"/>
  <c r="P462" i="120"/>
  <c r="H499" i="120" a="1"/>
  <c r="H499" i="120"/>
  <c r="K501" i="120" a="1"/>
  <c r="K501" i="120"/>
  <c r="P453" i="120"/>
  <c r="P469" i="120"/>
  <c r="P485" i="120"/>
  <c r="P500" i="120" a="1"/>
  <c r="P500" i="120"/>
  <c r="N4" i="119"/>
  <c r="H500" i="120" a="1"/>
  <c r="H500" i="120"/>
  <c r="K500" i="120" a="1"/>
  <c r="K500" i="120"/>
  <c r="J503" i="120" a="1"/>
  <c r="J503" i="120"/>
  <c r="P504" i="120" a="1"/>
  <c r="P504" i="120"/>
  <c r="N8" i="119"/>
  <c r="H504" i="120" a="1"/>
  <c r="H504" i="120"/>
  <c r="K504" i="120" a="1"/>
  <c r="K504" i="120"/>
  <c r="F505" i="120" a="1"/>
  <c r="F505" i="120"/>
  <c r="I505" i="120" a="1"/>
  <c r="I505" i="120"/>
  <c r="H507" i="120" a="1"/>
  <c r="H507" i="120"/>
  <c r="F508" i="120" a="1"/>
  <c r="F508" i="120"/>
  <c r="J508" i="120" a="1"/>
  <c r="J508" i="120"/>
  <c r="H509" i="120" a="1"/>
  <c r="H509" i="120"/>
  <c r="F510" i="120" a="1"/>
  <c r="F510" i="120"/>
  <c r="J510" i="120" a="1"/>
  <c r="J510" i="120"/>
  <c r="H511" i="120" a="1"/>
  <c r="H511" i="120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N504" i="122"/>
  <c r="N506" i="122"/>
  <c r="N508" i="122"/>
  <c r="N510" i="122"/>
  <c r="C522" i="120"/>
  <c r="P503" i="120" a="1"/>
  <c r="P503" i="120"/>
  <c r="N7" i="119"/>
  <c r="H503" i="120" a="1"/>
  <c r="H503" i="120"/>
  <c r="K503" i="120" a="1"/>
  <c r="K503" i="120"/>
  <c r="G505" i="120" a="1"/>
  <c r="G505" i="120"/>
  <c r="L505" i="120" a="1"/>
  <c r="L505" i="120"/>
  <c r="M507" i="120" a="1"/>
  <c r="M507" i="120"/>
  <c r="K507" i="120" a="1"/>
  <c r="K507" i="120"/>
  <c r="I507" i="120" a="1"/>
  <c r="I507" i="120"/>
  <c r="G507" i="120" a="1"/>
  <c r="G507" i="120"/>
  <c r="C526" i="120"/>
  <c r="P507" i="120" a="1"/>
  <c r="P507" i="120"/>
  <c r="N11" i="119"/>
  <c r="M509" i="120" a="1"/>
  <c r="M509" i="120"/>
  <c r="K509" i="120" a="1"/>
  <c r="K509" i="120"/>
  <c r="I509" i="120" a="1"/>
  <c r="I509" i="120"/>
  <c r="G509" i="120" a="1"/>
  <c r="G509" i="120"/>
  <c r="C528" i="120"/>
  <c r="P509" i="120" a="1"/>
  <c r="P509" i="120"/>
  <c r="N13" i="119"/>
  <c r="M511" i="120" a="1"/>
  <c r="M511" i="120"/>
  <c r="K511" i="120" a="1"/>
  <c r="K511" i="120"/>
  <c r="I511" i="120" a="1"/>
  <c r="I511" i="120"/>
  <c r="G511" i="120" a="1"/>
  <c r="G511" i="120"/>
  <c r="C530" i="120"/>
  <c r="P511" i="120" a="1"/>
  <c r="P511" i="120"/>
  <c r="C519" i="120"/>
  <c r="M525" i="120" a="1"/>
  <c r="M525" i="120"/>
  <c r="K525" i="120" a="1"/>
  <c r="K525" i="120"/>
  <c r="I525" i="120" a="1"/>
  <c r="I525" i="120"/>
  <c r="G525" i="120" a="1"/>
  <c r="G525" i="120"/>
  <c r="L525" i="120" a="1"/>
  <c r="L525" i="120"/>
  <c r="J525" i="120" a="1"/>
  <c r="J525" i="120"/>
  <c r="H525" i="120" a="1"/>
  <c r="H525" i="120"/>
  <c r="F525" i="120" a="1"/>
  <c r="F525" i="120"/>
  <c r="D1" i="122"/>
  <c r="P501" i="122" a="1"/>
  <c r="P501" i="122"/>
  <c r="N5" i="121"/>
  <c r="P503" i="122" a="1"/>
  <c r="P503" i="122"/>
  <c r="N7" i="121"/>
  <c r="P461" i="120"/>
  <c r="P477" i="120"/>
  <c r="P493" i="120"/>
  <c r="G500" i="120" a="1"/>
  <c r="G500" i="120"/>
  <c r="N500" i="120"/>
  <c r="L500" i="120" a="1"/>
  <c r="L500" i="120"/>
  <c r="P502" i="120" a="1"/>
  <c r="P502" i="120"/>
  <c r="N6" i="119"/>
  <c r="H502" i="120" a="1"/>
  <c r="H502" i="120"/>
  <c r="N502" i="120"/>
  <c r="K502" i="120" a="1"/>
  <c r="K502" i="120"/>
  <c r="F503" i="120" a="1"/>
  <c r="F503" i="120"/>
  <c r="I503" i="120" a="1"/>
  <c r="I503" i="120"/>
  <c r="G504" i="120" a="1"/>
  <c r="G504" i="120"/>
  <c r="N504" i="120"/>
  <c r="L504" i="120" a="1"/>
  <c r="L504" i="120"/>
  <c r="J505" i="120" a="1"/>
  <c r="J505" i="120"/>
  <c r="P506" i="120" a="1"/>
  <c r="P506" i="120"/>
  <c r="N10" i="119"/>
  <c r="H506" i="120" a="1"/>
  <c r="H506" i="120"/>
  <c r="N506" i="120"/>
  <c r="K506" i="120" a="1"/>
  <c r="K506" i="120"/>
  <c r="F507" i="120" a="1"/>
  <c r="F507" i="120"/>
  <c r="J507" i="120" a="1"/>
  <c r="J507" i="120"/>
  <c r="H508" i="120" a="1"/>
  <c r="H508" i="120"/>
  <c r="L508" i="120" a="1"/>
  <c r="L508" i="120"/>
  <c r="F509" i="120" a="1"/>
  <c r="F509" i="120"/>
  <c r="J509" i="120" a="1"/>
  <c r="J509" i="120"/>
  <c r="H510" i="120" a="1"/>
  <c r="H510" i="120"/>
  <c r="F511" i="120" a="1"/>
  <c r="F511" i="120"/>
  <c r="N511" i="120"/>
  <c r="J511" i="120" a="1"/>
  <c r="J511" i="120"/>
  <c r="E25" i="121"/>
  <c r="G25" i="121"/>
  <c r="I25" i="121"/>
  <c r="G22" i="121"/>
  <c r="I22" i="121"/>
  <c r="E23" i="121"/>
  <c r="G23" i="121"/>
  <c r="I23" i="121"/>
  <c r="C524" i="120"/>
  <c r="P505" i="120" a="1"/>
  <c r="P505" i="120"/>
  <c r="N9" i="119"/>
  <c r="H505" i="120" a="1"/>
  <c r="H505" i="120"/>
  <c r="K505" i="120" a="1"/>
  <c r="K505" i="120"/>
  <c r="M508" i="120" a="1"/>
  <c r="M508" i="120"/>
  <c r="K508" i="120" a="1"/>
  <c r="K508" i="120"/>
  <c r="I508" i="120" a="1"/>
  <c r="I508" i="120"/>
  <c r="G508" i="120" a="1"/>
  <c r="G508" i="120"/>
  <c r="P508" i="120" a="1"/>
  <c r="P508" i="120"/>
  <c r="N12" i="119"/>
  <c r="M510" i="120" a="1"/>
  <c r="M510" i="120"/>
  <c r="K510" i="120" a="1"/>
  <c r="K510" i="120"/>
  <c r="I510" i="120" a="1"/>
  <c r="I510" i="120"/>
  <c r="G510" i="120" a="1"/>
  <c r="G510" i="120"/>
  <c r="P510" i="120" a="1"/>
  <c r="P510" i="120"/>
  <c r="M521" i="120" a="1"/>
  <c r="M521" i="120"/>
  <c r="K521" i="120" a="1"/>
  <c r="K521" i="120"/>
  <c r="I521" i="120" a="1"/>
  <c r="I521" i="120"/>
  <c r="G521" i="120" a="1"/>
  <c r="G521" i="120"/>
  <c r="L521" i="120" a="1"/>
  <c r="L521" i="120"/>
  <c r="J521" i="120" a="1"/>
  <c r="J521" i="120"/>
  <c r="H521" i="120" a="1"/>
  <c r="H521" i="120"/>
  <c r="F521" i="120" a="1"/>
  <c r="F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L530" i="122" a="1"/>
  <c r="L530" i="122"/>
  <c r="J530" i="122" a="1"/>
  <c r="J530" i="122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A1" i="124"/>
  <c r="B4" i="123"/>
  <c r="H6" i="123"/>
  <c r="B5" i="123"/>
  <c r="D2" i="123"/>
  <c r="B6" i="123"/>
  <c r="P9" i="124"/>
  <c r="P17" i="124"/>
  <c r="P25" i="124"/>
  <c r="P33" i="124"/>
  <c r="P41" i="124"/>
  <c r="P49" i="124"/>
  <c r="P72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N503" i="122"/>
  <c r="H503" i="122" a="1"/>
  <c r="H503" i="122"/>
  <c r="M503" i="122" a="1"/>
  <c r="M503" i="122"/>
  <c r="M512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L524" i="122" a="1"/>
  <c r="L524" i="122"/>
  <c r="J524" i="122" a="1"/>
  <c r="J524" i="122"/>
  <c r="H524" i="122" a="1"/>
  <c r="H524" i="122"/>
  <c r="F524" i="122" a="1"/>
  <c r="F524" i="122"/>
  <c r="M524" i="122" a="1"/>
  <c r="M524" i="122"/>
  <c r="K524" i="122" a="1"/>
  <c r="K524" i="122"/>
  <c r="I524" i="122" a="1"/>
  <c r="I524" i="122"/>
  <c r="G524" i="122" a="1"/>
  <c r="G524" i="122"/>
  <c r="P500" i="122" a="1"/>
  <c r="P500" i="122"/>
  <c r="N4" i="121"/>
  <c r="P502" i="122" a="1"/>
  <c r="P502" i="122"/>
  <c r="N6" i="121"/>
  <c r="F519" i="122" a="1"/>
  <c r="F519" i="122"/>
  <c r="N519" i="122"/>
  <c r="L519" i="122" a="1"/>
  <c r="L519" i="122"/>
  <c r="L526" i="122" a="1"/>
  <c r="L526" i="122"/>
  <c r="J526" i="122" a="1"/>
  <c r="J526" i="122"/>
  <c r="H526" i="122" a="1"/>
  <c r="H526" i="122"/>
  <c r="F526" i="122" a="1"/>
  <c r="F526" i="122"/>
  <c r="M526" i="122" a="1"/>
  <c r="M526" i="122"/>
  <c r="K526" i="122" a="1"/>
  <c r="K526" i="122"/>
  <c r="I526" i="122" a="1"/>
  <c r="I526" i="122"/>
  <c r="G526" i="122" a="1"/>
  <c r="G526" i="122"/>
  <c r="P5" i="124"/>
  <c r="P13" i="124"/>
  <c r="P21" i="124"/>
  <c r="P29" i="124"/>
  <c r="P37" i="124"/>
  <c r="P45" i="124"/>
  <c r="P104" i="124"/>
  <c r="I519" i="122" a="1"/>
  <c r="I519" i="122"/>
  <c r="L528" i="122" a="1"/>
  <c r="L528" i="122"/>
  <c r="J528" i="122" a="1"/>
  <c r="J528" i="122"/>
  <c r="H528" i="122" a="1"/>
  <c r="H528" i="122"/>
  <c r="F528" i="122" a="1"/>
  <c r="F528" i="122"/>
  <c r="M528" i="122" a="1"/>
  <c r="M528" i="122"/>
  <c r="K528" i="122" a="1"/>
  <c r="K528" i="122"/>
  <c r="I528" i="122" a="1"/>
  <c r="I528" i="122"/>
  <c r="G528" i="122" a="1"/>
  <c r="G528" i="122"/>
  <c r="P67" i="124"/>
  <c r="P83" i="124"/>
  <c r="P99" i="124"/>
  <c r="P115" i="124"/>
  <c r="P150" i="124"/>
  <c r="P155" i="124"/>
  <c r="P178" i="124"/>
  <c r="P214" i="124"/>
  <c r="P219" i="124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P63" i="124"/>
  <c r="P79" i="124"/>
  <c r="P95" i="124"/>
  <c r="P111" i="124"/>
  <c r="P130" i="124"/>
  <c r="P166" i="124"/>
  <c r="P171" i="124"/>
  <c r="P194" i="124"/>
  <c r="P230" i="124"/>
  <c r="P235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P499" i="126" a="1"/>
  <c r="P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P55" i="124"/>
  <c r="P71" i="124"/>
  <c r="P87" i="124"/>
  <c r="P103" i="124"/>
  <c r="P119" i="124"/>
  <c r="P134" i="124"/>
  <c r="P139" i="124"/>
  <c r="P162" i="124"/>
  <c r="P198" i="124"/>
  <c r="P203" i="124"/>
  <c r="P226" i="124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511" i="126" a="1"/>
  <c r="P511" i="126"/>
  <c r="P510" i="126" a="1"/>
  <c r="P510" i="126"/>
  <c r="P509" i="126" a="1"/>
  <c r="P509" i="126"/>
  <c r="N13" i="125"/>
  <c r="P508" i="126" a="1"/>
  <c r="P508" i="126"/>
  <c r="N12" i="125"/>
  <c r="P507" i="126" a="1"/>
  <c r="P507" i="126"/>
  <c r="N11" i="125"/>
  <c r="P506" i="126" a="1"/>
  <c r="P506" i="126"/>
  <c r="N10" i="125"/>
  <c r="P505" i="126" a="1"/>
  <c r="P505" i="126"/>
  <c r="N9" i="125"/>
  <c r="P242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P500" i="126" a="1"/>
  <c r="P500" i="126"/>
  <c r="N4" i="125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1" i="126" a="1"/>
  <c r="P501" i="126"/>
  <c r="N5" i="125"/>
  <c r="P138" i="124"/>
  <c r="P154" i="124"/>
  <c r="P170" i="124"/>
  <c r="P186" i="124"/>
  <c r="P202" i="124"/>
  <c r="P218" i="124"/>
  <c r="P234" i="124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502" i="126" a="1"/>
  <c r="P502" i="126"/>
  <c r="N6" i="125"/>
  <c r="P22" i="126"/>
  <c r="P38" i="126"/>
  <c r="P54" i="126"/>
  <c r="P70" i="126"/>
  <c r="P86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N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7" i="128" a="1"/>
  <c r="P507" i="128"/>
  <c r="N11" i="127"/>
  <c r="P505" i="128" a="1"/>
  <c r="P505" i="128"/>
  <c r="N9" i="127"/>
  <c r="P504" i="128" a="1"/>
  <c r="P504" i="128"/>
  <c r="N8" i="127"/>
  <c r="P503" i="128" a="1"/>
  <c r="P503" i="128"/>
  <c r="N7" i="127"/>
  <c r="P511" i="128" a="1"/>
  <c r="P511" i="128"/>
  <c r="P510" i="128" a="1"/>
  <c r="P510" i="128"/>
  <c r="P509" i="128" a="1"/>
  <c r="P509" i="128"/>
  <c r="N13" i="127"/>
  <c r="P508" i="128" a="1"/>
  <c r="P508" i="128"/>
  <c r="N12" i="127"/>
  <c r="P506" i="128" a="1"/>
  <c r="P506" i="128"/>
  <c r="N10" i="127"/>
  <c r="P501" i="128" a="1"/>
  <c r="P501" i="128"/>
  <c r="N5" i="127"/>
  <c r="P499" i="128" a="1"/>
  <c r="P499" i="128"/>
  <c r="P502" i="128" a="1"/>
  <c r="P502" i="128"/>
  <c r="N6" i="127"/>
  <c r="P500" i="128" a="1"/>
  <c r="P500" i="128"/>
  <c r="N4" i="127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F512" i="128"/>
  <c r="N499" i="128"/>
  <c r="J512" i="128"/>
  <c r="H6" i="127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378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393" i="128"/>
  <c r="P411" i="128"/>
  <c r="P447" i="128"/>
  <c r="P452" i="128"/>
  <c r="P475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J531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I530" i="128" a="1"/>
  <c r="I530" i="128"/>
  <c r="P509" i="116" a="1"/>
  <c r="P509" i="116"/>
  <c r="N13" i="115"/>
  <c r="P508" i="116" a="1"/>
  <c r="P508" i="116"/>
  <c r="N12" i="115"/>
  <c r="D1" i="116"/>
  <c r="D2" i="116"/>
  <c r="D2" i="115"/>
  <c r="B5" i="115"/>
  <c r="H6" i="115"/>
  <c r="P248" i="116"/>
  <c r="P264" i="116"/>
  <c r="P280" i="116"/>
  <c r="P296" i="116"/>
  <c r="P326" i="116"/>
  <c r="P331" i="116"/>
  <c r="P354" i="116"/>
  <c r="P390" i="116"/>
  <c r="P395" i="116"/>
  <c r="P418" i="116"/>
  <c r="P454" i="116"/>
  <c r="P459" i="116"/>
  <c r="C521" i="116"/>
  <c r="P502" i="116" a="1"/>
  <c r="P502" i="116"/>
  <c r="N6" i="115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L522" i="116" a="1"/>
  <c r="L522" i="116"/>
  <c r="J522" i="116" a="1"/>
  <c r="J522" i="116"/>
  <c r="H522" i="116" a="1"/>
  <c r="H522" i="116"/>
  <c r="F522" i="116" a="1"/>
  <c r="F522" i="116"/>
  <c r="M522" i="116" a="1"/>
  <c r="M522" i="116"/>
  <c r="K522" i="116" a="1"/>
  <c r="K522" i="116"/>
  <c r="I522" i="116" a="1"/>
  <c r="I522" i="116"/>
  <c r="G522" i="116" a="1"/>
  <c r="G522" i="116"/>
  <c r="C519" i="116"/>
  <c r="P500" i="116" a="1"/>
  <c r="P500" i="116"/>
  <c r="N4" i="115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M512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P510" i="116" a="1"/>
  <c r="P510" i="116"/>
  <c r="L510" i="116" a="1"/>
  <c r="L510" i="116"/>
  <c r="F510" i="116" a="1"/>
  <c r="F510" i="116"/>
  <c r="J510" i="116" a="1"/>
  <c r="J510" i="116"/>
  <c r="H510" i="116" a="1"/>
  <c r="H510" i="116"/>
  <c r="B4" i="115"/>
  <c r="P256" i="116"/>
  <c r="P272" i="116"/>
  <c r="P288" i="116"/>
  <c r="P304" i="116"/>
  <c r="P322" i="116"/>
  <c r="P358" i="116"/>
  <c r="P363" i="116"/>
  <c r="P386" i="116"/>
  <c r="P422" i="116"/>
  <c r="P427" i="116"/>
  <c r="P450" i="116"/>
  <c r="P466" i="116"/>
  <c r="P474" i="116"/>
  <c r="P482" i="116"/>
  <c r="P490" i="116"/>
  <c r="G500" i="116" a="1"/>
  <c r="G500" i="116"/>
  <c r="C525" i="116"/>
  <c r="P506" i="116" a="1"/>
  <c r="P506" i="116"/>
  <c r="N10" i="115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P504" i="116" a="1"/>
  <c r="P504" i="116"/>
  <c r="N8" i="115"/>
  <c r="L504" i="116" a="1"/>
  <c r="L504" i="116"/>
  <c r="J504" i="116" a="1"/>
  <c r="J504" i="116"/>
  <c r="H504" i="116" a="1"/>
  <c r="H504" i="116"/>
  <c r="F504" i="116" a="1"/>
  <c r="F504" i="116"/>
  <c r="N504" i="116"/>
  <c r="M504" i="116" a="1"/>
  <c r="M504" i="116"/>
  <c r="I504" i="116" a="1"/>
  <c r="I504" i="116"/>
  <c r="C527" i="116"/>
  <c r="M508" i="116" a="1"/>
  <c r="M508" i="116"/>
  <c r="K508" i="116" a="1"/>
  <c r="K508" i="116"/>
  <c r="J508" i="116" a="1"/>
  <c r="J508" i="116"/>
  <c r="H508" i="116" a="1"/>
  <c r="H508" i="116"/>
  <c r="F508" i="116" a="1"/>
  <c r="F508" i="116"/>
  <c r="N508" i="116"/>
  <c r="I508" i="116" a="1"/>
  <c r="I508" i="116"/>
  <c r="G508" i="116" a="1"/>
  <c r="G508" i="116"/>
  <c r="L508" i="116" a="1"/>
  <c r="L508" i="116"/>
  <c r="P314" i="116"/>
  <c r="P330" i="116"/>
  <c r="P346" i="116"/>
  <c r="P362" i="116"/>
  <c r="P378" i="116"/>
  <c r="P394" i="116"/>
  <c r="P410" i="116"/>
  <c r="P426" i="116"/>
  <c r="P442" i="116"/>
  <c r="P458" i="116"/>
  <c r="G499" i="116" a="1"/>
  <c r="G499" i="116"/>
  <c r="G501" i="116" a="1"/>
  <c r="G501" i="116"/>
  <c r="G503" i="116" a="1"/>
  <c r="G503" i="116"/>
  <c r="G505" i="116" a="1"/>
  <c r="G505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P499" i="116" a="1"/>
  <c r="P499" i="116"/>
  <c r="L499" i="116" a="1"/>
  <c r="L499" i="116"/>
  <c r="J499" i="116" a="1"/>
  <c r="J499" i="116"/>
  <c r="J512" i="116"/>
  <c r="H499" i="116" a="1"/>
  <c r="H499" i="116"/>
  <c r="F499" i="116" a="1"/>
  <c r="F499" i="116"/>
  <c r="P501" i="116" a="1"/>
  <c r="P501" i="116"/>
  <c r="N5" i="115"/>
  <c r="L501" i="116" a="1"/>
  <c r="L501" i="116"/>
  <c r="J501" i="116" a="1"/>
  <c r="J501" i="116"/>
  <c r="H501" i="116" a="1"/>
  <c r="H501" i="116"/>
  <c r="F501" i="116" a="1"/>
  <c r="F501" i="116"/>
  <c r="C520" i="116"/>
  <c r="P503" i="116" a="1"/>
  <c r="P503" i="116"/>
  <c r="N7" i="115"/>
  <c r="L503" i="116" a="1"/>
  <c r="L503" i="116"/>
  <c r="J503" i="116" a="1"/>
  <c r="J503" i="116"/>
  <c r="H503" i="116" a="1"/>
  <c r="H503" i="116"/>
  <c r="F503" i="116" a="1"/>
  <c r="F503" i="116"/>
  <c r="P505" i="116" a="1"/>
  <c r="P505" i="116"/>
  <c r="N9" i="115"/>
  <c r="C524" i="116"/>
  <c r="L505" i="116" a="1"/>
  <c r="L505" i="116"/>
  <c r="J505" i="116" a="1"/>
  <c r="J505" i="116"/>
  <c r="H505" i="116" a="1"/>
  <c r="H505" i="116"/>
  <c r="F505" i="116" a="1"/>
  <c r="F505" i="116"/>
  <c r="C526" i="116"/>
  <c r="P507" i="116" a="1"/>
  <c r="P507" i="116"/>
  <c r="N11" i="115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K512" i="116"/>
  <c r="I507" i="116" a="1"/>
  <c r="I507" i="116"/>
  <c r="I512" i="116"/>
  <c r="M511" i="116" a="1"/>
  <c r="M511" i="116"/>
  <c r="K511" i="116" a="1"/>
  <c r="K511" i="116"/>
  <c r="I511" i="116" a="1"/>
  <c r="I511" i="116"/>
  <c r="G511" i="116" a="1"/>
  <c r="G511" i="116"/>
  <c r="N511" i="116"/>
  <c r="H511" i="116" a="1"/>
  <c r="H511" i="116"/>
  <c r="M509" i="116" a="1"/>
  <c r="M509" i="116"/>
  <c r="K509" i="116" a="1"/>
  <c r="K509" i="116"/>
  <c r="I509" i="116" a="1"/>
  <c r="I509" i="116"/>
  <c r="G509" i="116" a="1"/>
  <c r="G509" i="116"/>
  <c r="N509" i="116"/>
  <c r="H509" i="116" a="1"/>
  <c r="H509" i="116"/>
  <c r="L511" i="116" a="1"/>
  <c r="L511" i="116"/>
  <c r="P511" i="116" a="1"/>
  <c r="P511" i="116"/>
  <c r="J511" i="116" a="1"/>
  <c r="J511" i="116"/>
  <c r="P503" i="114" a="1"/>
  <c r="P503" i="114"/>
  <c r="N7" i="113"/>
  <c r="P502" i="114" a="1"/>
  <c r="P502" i="114"/>
  <c r="N6" i="113"/>
  <c r="P499" i="114" a="1"/>
  <c r="P499" i="114"/>
  <c r="P506" i="114" a="1"/>
  <c r="P506" i="114"/>
  <c r="N10" i="113"/>
  <c r="H6" i="113"/>
  <c r="P13" i="114"/>
  <c r="P29" i="114"/>
  <c r="P45" i="114"/>
  <c r="P61" i="114"/>
  <c r="P77" i="114"/>
  <c r="P181" i="114"/>
  <c r="P204" i="114"/>
  <c r="P213" i="114"/>
  <c r="P236" i="114"/>
  <c r="P245" i="114"/>
  <c r="P268" i="114"/>
  <c r="P277" i="114"/>
  <c r="P300" i="114"/>
  <c r="P309" i="114"/>
  <c r="P332" i="114"/>
  <c r="P341" i="114"/>
  <c r="P364" i="114"/>
  <c r="P373" i="114"/>
  <c r="P396" i="114"/>
  <c r="P405" i="114"/>
  <c r="P428" i="114"/>
  <c r="P437" i="114"/>
  <c r="P460" i="114"/>
  <c r="P469" i="114"/>
  <c r="P492" i="114"/>
  <c r="C520" i="114"/>
  <c r="M501" i="114" a="1"/>
  <c r="M501" i="114"/>
  <c r="K501" i="114" a="1"/>
  <c r="K501" i="114"/>
  <c r="I501" i="114" a="1"/>
  <c r="I501" i="114"/>
  <c r="G501" i="114" a="1"/>
  <c r="G501" i="114"/>
  <c r="J501" i="114" a="1"/>
  <c r="J501" i="114"/>
  <c r="J512" i="114"/>
  <c r="P501" i="114" a="1"/>
  <c r="P501" i="114"/>
  <c r="N5" i="113"/>
  <c r="L501" i="114" a="1"/>
  <c r="L501" i="114"/>
  <c r="H504" i="114" a="1"/>
  <c r="H504" i="114"/>
  <c r="P9" i="114"/>
  <c r="P25" i="114"/>
  <c r="P41" i="114"/>
  <c r="P57" i="114"/>
  <c r="P73" i="114"/>
  <c r="P82" i="114"/>
  <c r="P90" i="114"/>
  <c r="P98" i="114"/>
  <c r="P106" i="114"/>
  <c r="P114" i="114"/>
  <c r="P122" i="114"/>
  <c r="P130" i="114"/>
  <c r="P138" i="114"/>
  <c r="P146" i="114"/>
  <c r="P154" i="114"/>
  <c r="P162" i="114"/>
  <c r="P170" i="114"/>
  <c r="P178" i="114"/>
  <c r="M500" i="114" a="1"/>
  <c r="M500" i="114"/>
  <c r="K500" i="114" a="1"/>
  <c r="K500" i="114"/>
  <c r="I500" i="114" a="1"/>
  <c r="I500" i="114"/>
  <c r="G500" i="114" a="1"/>
  <c r="G500" i="114"/>
  <c r="P500" i="114" a="1"/>
  <c r="P500" i="114"/>
  <c r="N4" i="113"/>
  <c r="L500" i="114" a="1"/>
  <c r="L500" i="114"/>
  <c r="F500" i="114" a="1"/>
  <c r="F500" i="114"/>
  <c r="N500" i="114"/>
  <c r="C524" i="114"/>
  <c r="M505" i="114" a="1"/>
  <c r="M505" i="114"/>
  <c r="K505" i="114" a="1"/>
  <c r="K505" i="114"/>
  <c r="I505" i="114" a="1"/>
  <c r="I505" i="114"/>
  <c r="G505" i="114" a="1"/>
  <c r="G505" i="114"/>
  <c r="N505" i="114"/>
  <c r="E41" i="113"/>
  <c r="G41" i="113"/>
  <c r="J505" i="114" a="1"/>
  <c r="J505" i="114"/>
  <c r="P505" i="114" a="1"/>
  <c r="P505" i="114"/>
  <c r="N9" i="113"/>
  <c r="L505" i="114" a="1"/>
  <c r="L505" i="114"/>
  <c r="C519" i="114"/>
  <c r="A1" i="114"/>
  <c r="B4" i="113"/>
  <c r="P5" i="114"/>
  <c r="P21" i="114"/>
  <c r="P37" i="114"/>
  <c r="P53" i="114"/>
  <c r="P69" i="114"/>
  <c r="P188" i="114"/>
  <c r="P197" i="114"/>
  <c r="P220" i="114"/>
  <c r="P229" i="114"/>
  <c r="P252" i="114"/>
  <c r="P261" i="114"/>
  <c r="P284" i="114"/>
  <c r="P293" i="114"/>
  <c r="P316" i="114"/>
  <c r="P325" i="114"/>
  <c r="P348" i="114"/>
  <c r="P357" i="114"/>
  <c r="P380" i="114"/>
  <c r="P389" i="114"/>
  <c r="P412" i="114"/>
  <c r="P421" i="114"/>
  <c r="P444" i="114"/>
  <c r="P453" i="114"/>
  <c r="P476" i="114"/>
  <c r="P485" i="114"/>
  <c r="M504" i="114" a="1"/>
  <c r="M504" i="114"/>
  <c r="K504" i="114" a="1"/>
  <c r="K504" i="114"/>
  <c r="I504" i="114" a="1"/>
  <c r="I504" i="114"/>
  <c r="G504" i="114" a="1"/>
  <c r="G504" i="114"/>
  <c r="C523" i="114"/>
  <c r="P504" i="114" a="1"/>
  <c r="P504" i="114"/>
  <c r="N8" i="113"/>
  <c r="L504" i="114" a="1"/>
  <c r="L504" i="114"/>
  <c r="L512" i="114"/>
  <c r="F504" i="114" a="1"/>
  <c r="F504" i="114"/>
  <c r="N504" i="114"/>
  <c r="L527" i="114" a="1"/>
  <c r="L527" i="114"/>
  <c r="J527" i="114" a="1"/>
  <c r="J527" i="114"/>
  <c r="H527" i="114" a="1"/>
  <c r="H527" i="114"/>
  <c r="F527" i="114" a="1"/>
  <c r="F527" i="114"/>
  <c r="M527" i="114" a="1"/>
  <c r="M527" i="114"/>
  <c r="I527" i="114" a="1"/>
  <c r="I527" i="114"/>
  <c r="K527" i="114" a="1"/>
  <c r="K527" i="114"/>
  <c r="G527" i="114" a="1"/>
  <c r="G527" i="114"/>
  <c r="C522" i="114"/>
  <c r="M503" i="114" a="1"/>
  <c r="M503" i="114"/>
  <c r="K503" i="114" a="1"/>
  <c r="K503" i="114"/>
  <c r="I503" i="114" a="1"/>
  <c r="I503" i="114"/>
  <c r="G503" i="114" a="1"/>
  <c r="G503" i="114"/>
  <c r="H503" i="114" a="1"/>
  <c r="H503" i="114"/>
  <c r="C526" i="114"/>
  <c r="P507" i="114" a="1"/>
  <c r="P507" i="114"/>
  <c r="N11" i="113"/>
  <c r="K507" i="114" a="1"/>
  <c r="K507" i="114"/>
  <c r="I507" i="114" a="1"/>
  <c r="I507" i="114"/>
  <c r="G507" i="114" a="1"/>
  <c r="G507" i="114"/>
  <c r="H507" i="114" a="1"/>
  <c r="H507" i="114"/>
  <c r="K508" i="114" a="1"/>
  <c r="K508" i="114"/>
  <c r="P510" i="114" a="1"/>
  <c r="P510" i="114"/>
  <c r="C529" i="114"/>
  <c r="M510" i="114" a="1"/>
  <c r="M510" i="114"/>
  <c r="J510" i="114" a="1"/>
  <c r="J510" i="114"/>
  <c r="I510" i="114" a="1"/>
  <c r="I510" i="114"/>
  <c r="L510" i="114" a="1"/>
  <c r="L510" i="114"/>
  <c r="C518" i="114"/>
  <c r="M499" i="114" a="1"/>
  <c r="M499" i="114"/>
  <c r="K499" i="114" a="1"/>
  <c r="K499" i="114"/>
  <c r="I499" i="114" a="1"/>
  <c r="I499" i="114"/>
  <c r="G499" i="114" a="1"/>
  <c r="G499" i="114"/>
  <c r="P192" i="114"/>
  <c r="P208" i="114"/>
  <c r="P224" i="114"/>
  <c r="P240" i="114"/>
  <c r="P256" i="114"/>
  <c r="P272" i="114"/>
  <c r="P288" i="114"/>
  <c r="P304" i="114"/>
  <c r="P320" i="114"/>
  <c r="P336" i="114"/>
  <c r="P352" i="114"/>
  <c r="P368" i="114"/>
  <c r="P384" i="114"/>
  <c r="P400" i="114"/>
  <c r="P416" i="114"/>
  <c r="P432" i="114"/>
  <c r="P448" i="114"/>
  <c r="P464" i="114"/>
  <c r="P480" i="114"/>
  <c r="F499" i="114" a="1"/>
  <c r="F499" i="114"/>
  <c r="C521" i="114"/>
  <c r="M502" i="114" a="1"/>
  <c r="M502" i="114"/>
  <c r="K502" i="114" a="1"/>
  <c r="K502" i="114"/>
  <c r="I502" i="114" a="1"/>
  <c r="I502" i="114"/>
  <c r="G502" i="114" a="1"/>
  <c r="G502" i="114"/>
  <c r="N502" i="114"/>
  <c r="H502" i="114" a="1"/>
  <c r="H502" i="114"/>
  <c r="H512" i="114"/>
  <c r="F503" i="114" a="1"/>
  <c r="F503" i="114"/>
  <c r="N503" i="114"/>
  <c r="C525" i="114"/>
  <c r="M506" i="114" a="1"/>
  <c r="M506" i="114"/>
  <c r="K506" i="114" a="1"/>
  <c r="K506" i="114"/>
  <c r="I506" i="114" a="1"/>
  <c r="I506" i="114"/>
  <c r="G506" i="114" a="1"/>
  <c r="G506" i="114"/>
  <c r="N506" i="114"/>
  <c r="H506" i="114" a="1"/>
  <c r="H506" i="114"/>
  <c r="F507" i="114" a="1"/>
  <c r="F507" i="114"/>
  <c r="H508" i="114" a="1"/>
  <c r="H508" i="114"/>
  <c r="C528" i="114"/>
  <c r="P509" i="114" a="1"/>
  <c r="P509" i="114"/>
  <c r="N13" i="113"/>
  <c r="L509" i="114" a="1"/>
  <c r="L509" i="114"/>
  <c r="G509" i="114" a="1"/>
  <c r="G509" i="114"/>
  <c r="N509" i="114"/>
  <c r="I509" i="114" a="1"/>
  <c r="I509" i="114"/>
  <c r="M509" i="114" a="1"/>
  <c r="M509" i="114"/>
  <c r="F510" i="114" a="1"/>
  <c r="F510" i="114"/>
  <c r="P508" i="114" a="1"/>
  <c r="P508" i="114"/>
  <c r="N12" i="113"/>
  <c r="I508" i="114" a="1"/>
  <c r="I508" i="114"/>
  <c r="F508" i="114" a="1"/>
  <c r="F508" i="114"/>
  <c r="M508" i="114" a="1"/>
  <c r="M508" i="114"/>
  <c r="C530" i="114"/>
  <c r="P511" i="114" a="1"/>
  <c r="P511" i="114"/>
  <c r="H511" i="114" a="1"/>
  <c r="H511" i="114"/>
  <c r="K511" i="114" a="1"/>
  <c r="K511" i="114"/>
  <c r="N511" i="114"/>
  <c r="D2" i="111"/>
  <c r="B5" i="111"/>
  <c r="H6" i="111"/>
  <c r="P145" i="112"/>
  <c r="P161" i="112"/>
  <c r="P177" i="112"/>
  <c r="P193" i="112"/>
  <c r="P217" i="112"/>
  <c r="P222" i="112"/>
  <c r="P245" i="112"/>
  <c r="P281" i="112"/>
  <c r="P286" i="112"/>
  <c r="P309" i="112"/>
  <c r="P322" i="112"/>
  <c r="P397" i="112"/>
  <c r="P402" i="112"/>
  <c r="P438" i="112"/>
  <c r="C520" i="112"/>
  <c r="P501" i="112" a="1"/>
  <c r="P501" i="112"/>
  <c r="N5" i="111"/>
  <c r="L501" i="112" a="1"/>
  <c r="L501" i="112"/>
  <c r="L512" i="112"/>
  <c r="G501" i="112" a="1"/>
  <c r="G501" i="112"/>
  <c r="K501" i="112" a="1"/>
  <c r="K501" i="112"/>
  <c r="J501" i="112" a="1"/>
  <c r="J501" i="112"/>
  <c r="F501" i="112" a="1"/>
  <c r="F501" i="112"/>
  <c r="N501" i="112"/>
  <c r="M501" i="112" a="1"/>
  <c r="M501" i="112"/>
  <c r="C521" i="112"/>
  <c r="P502" i="112" a="1"/>
  <c r="P502" i="112"/>
  <c r="N6" i="111"/>
  <c r="M502" i="112" a="1"/>
  <c r="M502" i="112"/>
  <c r="J502" i="112" a="1"/>
  <c r="J502" i="112"/>
  <c r="H502" i="112" a="1"/>
  <c r="H502" i="112"/>
  <c r="K502" i="112" a="1"/>
  <c r="K502" i="112"/>
  <c r="G502" i="112" a="1"/>
  <c r="G502" i="112"/>
  <c r="L502" i="112" a="1"/>
  <c r="L502" i="112"/>
  <c r="B4" i="111"/>
  <c r="A1" i="112"/>
  <c r="P153" i="112"/>
  <c r="P169" i="112"/>
  <c r="P185" i="112"/>
  <c r="P201" i="112"/>
  <c r="P213" i="112"/>
  <c r="P249" i="112"/>
  <c r="P254" i="112"/>
  <c r="P277" i="112"/>
  <c r="P313" i="112"/>
  <c r="P318" i="112"/>
  <c r="P409" i="112"/>
  <c r="P425" i="112"/>
  <c r="P445" i="112"/>
  <c r="P450" i="112"/>
  <c r="I501" i="112" a="1"/>
  <c r="I501" i="112"/>
  <c r="F502" i="112" a="1"/>
  <c r="F502" i="112"/>
  <c r="P149" i="112"/>
  <c r="P165" i="112"/>
  <c r="P181" i="112"/>
  <c r="P197" i="112"/>
  <c r="P206" i="112"/>
  <c r="P229" i="112"/>
  <c r="P265" i="112"/>
  <c r="P270" i="112"/>
  <c r="P293" i="112"/>
  <c r="P333" i="112"/>
  <c r="P338" i="112"/>
  <c r="P374" i="112"/>
  <c r="P473" i="112"/>
  <c r="P489" i="112"/>
  <c r="I502" i="112" a="1"/>
  <c r="I502" i="112"/>
  <c r="C523" i="112"/>
  <c r="P504" i="112" a="1"/>
  <c r="P504" i="112"/>
  <c r="N8" i="111"/>
  <c r="I504" i="112" a="1"/>
  <c r="I504" i="112"/>
  <c r="F504" i="112" a="1"/>
  <c r="F504" i="112"/>
  <c r="N504" i="112"/>
  <c r="L504" i="112" a="1"/>
  <c r="L504" i="112"/>
  <c r="H504" i="112" a="1"/>
  <c r="H504" i="112"/>
  <c r="K504" i="112" a="1"/>
  <c r="K504" i="112"/>
  <c r="J504" i="112" a="1"/>
  <c r="J504" i="112"/>
  <c r="G504" i="112" a="1"/>
  <c r="G504" i="112"/>
  <c r="C529" i="112"/>
  <c r="P510" i="112" a="1"/>
  <c r="P510" i="112"/>
  <c r="M510" i="112" a="1"/>
  <c r="M510" i="112"/>
  <c r="J510" i="112" a="1"/>
  <c r="J510" i="112"/>
  <c r="L510" i="112" a="1"/>
  <c r="L510" i="112"/>
  <c r="G510" i="112" a="1"/>
  <c r="G510" i="112"/>
  <c r="H510" i="112" a="1"/>
  <c r="H510" i="112"/>
  <c r="F510" i="112" a="1"/>
  <c r="F510" i="112"/>
  <c r="C519" i="112"/>
  <c r="P500" i="112" a="1"/>
  <c r="P500" i="112"/>
  <c r="N4" i="111"/>
  <c r="I500" i="112" a="1"/>
  <c r="I500" i="112"/>
  <c r="I512" i="112"/>
  <c r="F500" i="112" a="1"/>
  <c r="F500" i="112"/>
  <c r="M500" i="112" a="1"/>
  <c r="M500" i="112"/>
  <c r="M512" i="112"/>
  <c r="C525" i="112"/>
  <c r="P506" i="112" a="1"/>
  <c r="P506" i="112"/>
  <c r="N10" i="111"/>
  <c r="M506" i="112" a="1"/>
  <c r="M506" i="112"/>
  <c r="J506" i="112" a="1"/>
  <c r="J506" i="112"/>
  <c r="I506" i="112" a="1"/>
  <c r="I506" i="112"/>
  <c r="L506" i="112" a="1"/>
  <c r="L506" i="112"/>
  <c r="I510" i="112" a="1"/>
  <c r="I510" i="112"/>
  <c r="P221" i="112"/>
  <c r="P237" i="112"/>
  <c r="P253" i="112"/>
  <c r="P269" i="112"/>
  <c r="P285" i="112"/>
  <c r="P301" i="112"/>
  <c r="P317" i="112"/>
  <c r="P329" i="112"/>
  <c r="P365" i="112"/>
  <c r="P370" i="112"/>
  <c r="P393" i="112"/>
  <c r="P429" i="112"/>
  <c r="P434" i="112"/>
  <c r="P457" i="112"/>
  <c r="P493" i="112"/>
  <c r="G500" i="112" a="1"/>
  <c r="G500" i="112"/>
  <c r="G512" i="112"/>
  <c r="E22" i="111"/>
  <c r="J500" i="112" a="1"/>
  <c r="J500" i="112"/>
  <c r="J512" i="112"/>
  <c r="C524" i="112"/>
  <c r="P505" i="112" a="1"/>
  <c r="P505" i="112"/>
  <c r="N9" i="111"/>
  <c r="L505" i="112" a="1"/>
  <c r="L505" i="112"/>
  <c r="G505" i="112" a="1"/>
  <c r="G505" i="112"/>
  <c r="N505" i="112"/>
  <c r="E41" i="111"/>
  <c r="G41" i="111"/>
  <c r="I505" i="112" a="1"/>
  <c r="I505" i="112"/>
  <c r="M505" i="112" a="1"/>
  <c r="M505" i="112"/>
  <c r="F506" i="112" a="1"/>
  <c r="F506" i="112"/>
  <c r="K510" i="112" a="1"/>
  <c r="K510" i="112"/>
  <c r="P337" i="112"/>
  <c r="P353" i="112"/>
  <c r="P369" i="112"/>
  <c r="P385" i="112"/>
  <c r="P401" i="112"/>
  <c r="P417" i="112"/>
  <c r="P433" i="112"/>
  <c r="P449" i="112"/>
  <c r="P465" i="112"/>
  <c r="P481" i="112"/>
  <c r="C518" i="112"/>
  <c r="P499" i="112" a="1"/>
  <c r="P499" i="112"/>
  <c r="H499" i="112" a="1"/>
  <c r="H499" i="112"/>
  <c r="K499" i="112" a="1"/>
  <c r="K499" i="112"/>
  <c r="C522" i="112"/>
  <c r="P503" i="112" a="1"/>
  <c r="P503" i="112"/>
  <c r="N7" i="111"/>
  <c r="H503" i="112" a="1"/>
  <c r="H503" i="112"/>
  <c r="N503" i="112"/>
  <c r="K503" i="112" a="1"/>
  <c r="K503" i="112"/>
  <c r="C526" i="112"/>
  <c r="P507" i="112" a="1"/>
  <c r="P507" i="112"/>
  <c r="N11" i="111"/>
  <c r="M507" i="112" a="1"/>
  <c r="M507" i="112"/>
  <c r="H507" i="112" a="1"/>
  <c r="H507" i="112"/>
  <c r="N507" i="112"/>
  <c r="K507" i="112" a="1"/>
  <c r="K507" i="112"/>
  <c r="C528" i="112"/>
  <c r="P509" i="112" a="1"/>
  <c r="P509" i="112"/>
  <c r="N13" i="111"/>
  <c r="L509" i="112" a="1"/>
  <c r="L509" i="112"/>
  <c r="G509" i="112" a="1"/>
  <c r="G509" i="112"/>
  <c r="I509" i="112" a="1"/>
  <c r="I509" i="112"/>
  <c r="F509" i="112" a="1"/>
  <c r="F509" i="112"/>
  <c r="K509" i="112" a="1"/>
  <c r="K509" i="112"/>
  <c r="C527" i="112"/>
  <c r="P508" i="112" a="1"/>
  <c r="P508" i="112"/>
  <c r="N12" i="111"/>
  <c r="H508" i="112" a="1"/>
  <c r="H508" i="112"/>
  <c r="N508" i="112"/>
  <c r="K508" i="112" a="1"/>
  <c r="K508" i="112"/>
  <c r="J511" i="112" a="1"/>
  <c r="J511" i="112"/>
  <c r="C530" i="112"/>
  <c r="P511" i="112" a="1"/>
  <c r="P511" i="112"/>
  <c r="H511" i="112" a="1"/>
  <c r="H511" i="112"/>
  <c r="N511" i="112"/>
  <c r="K511" i="112" a="1"/>
  <c r="K511" i="112"/>
  <c r="B6" i="109"/>
  <c r="D2" i="109"/>
  <c r="B5" i="109"/>
  <c r="D528" i="108"/>
  <c r="I528" i="108" s="1" a="1"/>
  <c r="I528" i="108" s="1"/>
  <c r="D529" i="108"/>
  <c r="H529" i="108" s="1" a="1"/>
  <c r="H529" i="108" s="1"/>
  <c r="D526" i="108"/>
  <c r="J526" i="108" s="1" a="1"/>
  <c r="J526" i="108" s="1"/>
  <c r="D522" i="108"/>
  <c r="J522" i="108" s="1" a="1"/>
  <c r="J522" i="108" s="1"/>
  <c r="H8" i="2" a="1"/>
  <c r="H8" i="2"/>
  <c r="H9" i="2" a="1"/>
  <c r="H9" i="2"/>
  <c r="H10" i="2" a="1"/>
  <c r="H10" i="2"/>
  <c r="H11" i="2" a="1"/>
  <c r="H11" i="2"/>
  <c r="H12" i="2" a="1"/>
  <c r="H12" i="2"/>
  <c r="H13" i="2" a="1"/>
  <c r="H13" i="2"/>
  <c r="H14" i="2" a="1"/>
  <c r="H14" i="2"/>
  <c r="H15" i="2" a="1"/>
  <c r="H15" i="2"/>
  <c r="H16" i="2" a="1"/>
  <c r="H16" i="2"/>
  <c r="H17" i="2" a="1"/>
  <c r="H17" i="2"/>
  <c r="H18" i="2" a="1"/>
  <c r="H18" i="2"/>
  <c r="H19" i="2" a="1"/>
  <c r="H19" i="2"/>
  <c r="H20" i="2" a="1"/>
  <c r="H20" i="2"/>
  <c r="H21" i="2" a="1"/>
  <c r="H21" i="2"/>
  <c r="H22" i="2" a="1"/>
  <c r="H22" i="2"/>
  <c r="H23" i="2" a="1"/>
  <c r="H23" i="2"/>
  <c r="H24" i="2" a="1"/>
  <c r="H24" i="2"/>
  <c r="H25" i="2" a="1"/>
  <c r="H25" i="2"/>
  <c r="H26" i="2" a="1"/>
  <c r="H26" i="2"/>
  <c r="H27" i="2" a="1"/>
  <c r="H27" i="2"/>
  <c r="H28" i="2" a="1"/>
  <c r="H28" i="2"/>
  <c r="H29" i="2" a="1"/>
  <c r="H29" i="2"/>
  <c r="H30" i="2" a="1"/>
  <c r="H30" i="2"/>
  <c r="H31" i="2" a="1"/>
  <c r="H31" i="2"/>
  <c r="H32" i="2" a="1"/>
  <c r="H32" i="2"/>
  <c r="H33" i="2" a="1"/>
  <c r="H33" i="2"/>
  <c r="H34" i="2" a="1"/>
  <c r="H34" i="2"/>
  <c r="H35" i="2" a="1"/>
  <c r="H35" i="2"/>
  <c r="H36" i="2" a="1"/>
  <c r="H36" i="2"/>
  <c r="H37" i="2" a="1"/>
  <c r="H37" i="2"/>
  <c r="H38" i="2" a="1"/>
  <c r="H38" i="2"/>
  <c r="H39" i="2" a="1"/>
  <c r="H39" i="2"/>
  <c r="H40" i="2" a="1"/>
  <c r="H40" i="2"/>
  <c r="H41" i="2" a="1"/>
  <c r="H41" i="2"/>
  <c r="H42" i="2" a="1"/>
  <c r="H42" i="2"/>
  <c r="H43" i="2" a="1"/>
  <c r="H43" i="2"/>
  <c r="H44" i="2" a="1"/>
  <c r="H44" i="2"/>
  <c r="H45" i="2" a="1"/>
  <c r="H45" i="2"/>
  <c r="H46" i="2" a="1"/>
  <c r="H46" i="2"/>
  <c r="H47" i="2" a="1"/>
  <c r="H47" i="2"/>
  <c r="H48" i="2" a="1"/>
  <c r="H48" i="2"/>
  <c r="H49" i="2" a="1"/>
  <c r="H49" i="2"/>
  <c r="H50" i="2" a="1"/>
  <c r="H50" i="2"/>
  <c r="H51" i="2" a="1"/>
  <c r="H51" i="2"/>
  <c r="H52" i="2" a="1"/>
  <c r="H52" i="2"/>
  <c r="H53" i="2" a="1"/>
  <c r="H53" i="2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F512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29"/>
  <c r="L51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D2" i="135"/>
  <c r="D1" i="135"/>
  <c r="N525" i="133"/>
  <c r="N520" i="135"/>
  <c r="P512" i="131"/>
  <c r="D17" i="130"/>
  <c r="N3" i="130"/>
  <c r="H512" i="129"/>
  <c r="N501" i="137"/>
  <c r="L531" i="133"/>
  <c r="M531" i="133"/>
  <c r="N518" i="131"/>
  <c r="N509" i="129"/>
  <c r="G512" i="129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N527" i="129"/>
  <c r="I512" i="129"/>
  <c r="M518" i="129" a="1"/>
  <c r="M518" i="129"/>
  <c r="M531" i="129"/>
  <c r="H518" i="129" a="1"/>
  <c r="H518" i="129"/>
  <c r="H531" i="129"/>
  <c r="J518" i="129" a="1"/>
  <c r="J518" i="129"/>
  <c r="J531" i="129"/>
  <c r="G518" i="129" a="1"/>
  <c r="G518" i="129"/>
  <c r="G531" i="129"/>
  <c r="L518" i="129" a="1"/>
  <c r="L518" i="129"/>
  <c r="L531" i="129"/>
  <c r="I518" i="129" a="1"/>
  <c r="I518" i="129"/>
  <c r="I531" i="129"/>
  <c r="K518" i="129" a="1"/>
  <c r="K518" i="129"/>
  <c r="K531" i="129"/>
  <c r="F518" i="129" a="1"/>
  <c r="F518" i="129"/>
  <c r="H531" i="133"/>
  <c r="I531" i="133"/>
  <c r="N526" i="131"/>
  <c r="N529" i="129"/>
  <c r="N528" i="128"/>
  <c r="E25" i="127"/>
  <c r="G25" i="127"/>
  <c r="I25" i="127"/>
  <c r="G22" i="127"/>
  <c r="I22" i="127"/>
  <c r="E23" i="127"/>
  <c r="G23" i="127"/>
  <c r="I23" i="127"/>
  <c r="E24" i="127"/>
  <c r="G24" i="127"/>
  <c r="I24" i="127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L512" i="122"/>
  <c r="D2" i="124"/>
  <c r="D1" i="124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I529" i="120" a="1"/>
  <c r="I529" i="120"/>
  <c r="G529" i="120" a="1"/>
  <c r="G529" i="120"/>
  <c r="L529" i="120" a="1"/>
  <c r="L529" i="120"/>
  <c r="J529" i="120" a="1"/>
  <c r="J529" i="120"/>
  <c r="H529" i="120" a="1"/>
  <c r="H529" i="120"/>
  <c r="F529" i="120" a="1"/>
  <c r="F529" i="120"/>
  <c r="N529" i="120"/>
  <c r="M523" i="120" a="1"/>
  <c r="M523" i="120"/>
  <c r="K523" i="120" a="1"/>
  <c r="K523" i="120"/>
  <c r="I523" i="120" a="1"/>
  <c r="I523" i="120"/>
  <c r="G523" i="120" a="1"/>
  <c r="G523" i="120"/>
  <c r="L523" i="120" a="1"/>
  <c r="L523" i="120"/>
  <c r="J523" i="120" a="1"/>
  <c r="J523" i="120"/>
  <c r="H523" i="120" a="1"/>
  <c r="H523" i="120"/>
  <c r="F523" i="120" a="1"/>
  <c r="F523" i="120"/>
  <c r="M512" i="118"/>
  <c r="G512" i="120"/>
  <c r="E22" i="119"/>
  <c r="G512" i="118"/>
  <c r="E22" i="117"/>
  <c r="M512" i="120"/>
  <c r="N3" i="119"/>
  <c r="P512" i="120"/>
  <c r="D17" i="119"/>
  <c r="J522" i="118" a="1"/>
  <c r="J522" i="118"/>
  <c r="G522" i="118" a="1"/>
  <c r="G522" i="118"/>
  <c r="L522" i="118" a="1"/>
  <c r="L522" i="118"/>
  <c r="I522" i="118" a="1"/>
  <c r="I522" i="118"/>
  <c r="K522" i="118" a="1"/>
  <c r="K522" i="118"/>
  <c r="F522" i="118" a="1"/>
  <c r="F522" i="118"/>
  <c r="M522" i="118" a="1"/>
  <c r="M522" i="118"/>
  <c r="H522" i="118" a="1"/>
  <c r="H522" i="118"/>
  <c r="P512" i="118"/>
  <c r="D17" i="117"/>
  <c r="N3" i="117"/>
  <c r="N523" i="118"/>
  <c r="F531" i="128"/>
  <c r="N518" i="128"/>
  <c r="N529" i="128"/>
  <c r="L531" i="128"/>
  <c r="K531" i="128"/>
  <c r="N526" i="128"/>
  <c r="N529" i="126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N522" i="126"/>
  <c r="L522" i="126" a="1"/>
  <c r="L522" i="126"/>
  <c r="H522" i="126" a="1"/>
  <c r="H522" i="126"/>
  <c r="P512" i="126"/>
  <c r="D17" i="125"/>
  <c r="N3" i="125"/>
  <c r="L512" i="126"/>
  <c r="K512" i="126"/>
  <c r="N511" i="124"/>
  <c r="N503" i="124"/>
  <c r="P512" i="124"/>
  <c r="D17" i="123"/>
  <c r="N3" i="123"/>
  <c r="K512" i="124"/>
  <c r="J512" i="124"/>
  <c r="N529" i="122"/>
  <c r="N527" i="122"/>
  <c r="N525" i="122"/>
  <c r="N523" i="122"/>
  <c r="J512" i="122"/>
  <c r="N530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J530" i="120" a="1"/>
  <c r="J530" i="120"/>
  <c r="H530" i="120" a="1"/>
  <c r="H530" i="120"/>
  <c r="F530" i="120" a="1"/>
  <c r="F530" i="120"/>
  <c r="M530" i="120" a="1"/>
  <c r="M530" i="120"/>
  <c r="K530" i="120" a="1"/>
  <c r="K530" i="120"/>
  <c r="I530" i="120" a="1"/>
  <c r="I530" i="120"/>
  <c r="G530" i="120" a="1"/>
  <c r="G530" i="120"/>
  <c r="L526" i="120" a="1"/>
  <c r="L526" i="120"/>
  <c r="J526" i="120" a="1"/>
  <c r="J526" i="120"/>
  <c r="H526" i="120" a="1"/>
  <c r="H526" i="120"/>
  <c r="F526" i="120" a="1"/>
  <c r="F526" i="120"/>
  <c r="M526" i="120" a="1"/>
  <c r="M526" i="120"/>
  <c r="K526" i="120" a="1"/>
  <c r="K526" i="120"/>
  <c r="I526" i="120" a="1"/>
  <c r="I526" i="120"/>
  <c r="G526" i="120" a="1"/>
  <c r="G526" i="120"/>
  <c r="N505" i="120"/>
  <c r="E41" i="119"/>
  <c r="G41" i="119"/>
  <c r="H512" i="120"/>
  <c r="K529" i="118" a="1"/>
  <c r="K529" i="118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J512" i="118"/>
  <c r="I17" i="121"/>
  <c r="G17" i="121"/>
  <c r="N502" i="118"/>
  <c r="L520" i="118" a="1"/>
  <c r="L520" i="118"/>
  <c r="I520" i="118" a="1"/>
  <c r="I520" i="118"/>
  <c r="K520" i="118" a="1"/>
  <c r="K520" i="118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J520" i="120" a="1"/>
  <c r="J520" i="120"/>
  <c r="H520" i="120" a="1"/>
  <c r="H520" i="120"/>
  <c r="F520" i="120" a="1"/>
  <c r="F520" i="120"/>
  <c r="M520" i="120" a="1"/>
  <c r="M520" i="120"/>
  <c r="I520" i="120" a="1"/>
  <c r="I520" i="120"/>
  <c r="K520" i="120" a="1"/>
  <c r="K520" i="120"/>
  <c r="G520" i="120" a="1"/>
  <c r="G520" i="120"/>
  <c r="K512" i="120"/>
  <c r="L518" i="120" a="1"/>
  <c r="L518" i="120"/>
  <c r="J518" i="120" a="1"/>
  <c r="J518" i="120"/>
  <c r="H518" i="120" a="1"/>
  <c r="H518" i="120"/>
  <c r="F518" i="120" a="1"/>
  <c r="F518" i="120"/>
  <c r="K518" i="120" a="1"/>
  <c r="K518" i="120"/>
  <c r="G518" i="120" a="1"/>
  <c r="G518" i="120"/>
  <c r="G531" i="120"/>
  <c r="M518" i="120" a="1"/>
  <c r="M518" i="120"/>
  <c r="I518" i="120" a="1"/>
  <c r="I518" i="120"/>
  <c r="M527" i="118" a="1"/>
  <c r="M527" i="118"/>
  <c r="J527" i="118" a="1"/>
  <c r="J527" i="118"/>
  <c r="L527" i="118" a="1"/>
  <c r="L527" i="118"/>
  <c r="G527" i="118" a="1"/>
  <c r="G527" i="118"/>
  <c r="I527" i="118" a="1"/>
  <c r="I527" i="118"/>
  <c r="F527" i="118" a="1"/>
  <c r="F527" i="118"/>
  <c r="N527" i="118"/>
  <c r="K527" i="118" a="1"/>
  <c r="K527" i="118"/>
  <c r="H527" i="118" a="1"/>
  <c r="H527" i="118"/>
  <c r="K518" i="118" a="1"/>
  <c r="K518" i="118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F512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G531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I531" i="124"/>
  <c r="G518" i="124" a="1"/>
  <c r="G518" i="124"/>
  <c r="L518" i="124" a="1"/>
  <c r="L518" i="124"/>
  <c r="J518" i="124" a="1"/>
  <c r="J518" i="124"/>
  <c r="H518" i="124" a="1"/>
  <c r="H518" i="124"/>
  <c r="H531" i="124"/>
  <c r="F518" i="124" a="1"/>
  <c r="F518" i="124"/>
  <c r="M512" i="124"/>
  <c r="L512" i="124"/>
  <c r="N523" i="124"/>
  <c r="H512" i="122"/>
  <c r="N521" i="122"/>
  <c r="L524" i="120" a="1"/>
  <c r="L524" i="120"/>
  <c r="J524" i="120" a="1"/>
  <c r="J524" i="120"/>
  <c r="H524" i="120" a="1"/>
  <c r="H524" i="120"/>
  <c r="F524" i="120" a="1"/>
  <c r="F524" i="120"/>
  <c r="M524" i="120" a="1"/>
  <c r="M524" i="120"/>
  <c r="K524" i="120" a="1"/>
  <c r="K524" i="120"/>
  <c r="I524" i="120" a="1"/>
  <c r="I524" i="120"/>
  <c r="G524" i="120" a="1"/>
  <c r="G524" i="120"/>
  <c r="N509" i="120"/>
  <c r="N507" i="120"/>
  <c r="N503" i="120"/>
  <c r="N508" i="120"/>
  <c r="K521" i="118" a="1"/>
  <c r="K521" i="118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N527" i="120"/>
  <c r="N510" i="118"/>
  <c r="L528" i="118" a="1"/>
  <c r="L528" i="118"/>
  <c r="I528" i="118" a="1"/>
  <c r="I528" i="118"/>
  <c r="K528" i="118" a="1"/>
  <c r="K528" i="118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L512" i="120"/>
  <c r="F512" i="120"/>
  <c r="N499" i="120"/>
  <c r="N499" i="118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/>
  <c r="F530" i="118" a="1"/>
  <c r="F530" i="118"/>
  <c r="M530" i="118" a="1"/>
  <c r="M530" i="118"/>
  <c r="H530" i="118" a="1"/>
  <c r="H530" i="118"/>
  <c r="K512" i="118"/>
  <c r="N524" i="128"/>
  <c r="N522" i="128"/>
  <c r="N520" i="128"/>
  <c r="N530" i="128"/>
  <c r="N512" i="128"/>
  <c r="F13" i="127"/>
  <c r="H13" i="127"/>
  <c r="E26" i="127"/>
  <c r="G26" i="127"/>
  <c r="I26" i="127"/>
  <c r="P512" i="128"/>
  <c r="D17" i="127"/>
  <c r="N3" i="127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F525" i="124" a="1"/>
  <c r="F525" i="124"/>
  <c r="M525" i="124" a="1"/>
  <c r="M525" i="124"/>
  <c r="K525" i="124" a="1"/>
  <c r="K525" i="124"/>
  <c r="I525" i="124" a="1"/>
  <c r="I525" i="124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N528" i="122"/>
  <c r="N526" i="122"/>
  <c r="N524" i="122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02" i="122"/>
  <c r="N501" i="122"/>
  <c r="N500" i="122"/>
  <c r="F512" i="122"/>
  <c r="N499" i="122"/>
  <c r="N525" i="120"/>
  <c r="M519" i="120" a="1"/>
  <c r="M519" i="120"/>
  <c r="K519" i="120" a="1"/>
  <c r="K519" i="120"/>
  <c r="I519" i="120" a="1"/>
  <c r="I519" i="120"/>
  <c r="G519" i="120" a="1"/>
  <c r="G519" i="120"/>
  <c r="J519" i="120" a="1"/>
  <c r="J519" i="120"/>
  <c r="F519" i="120" a="1"/>
  <c r="F519" i="120"/>
  <c r="L519" i="120" a="1"/>
  <c r="L519" i="120"/>
  <c r="H519" i="120" a="1"/>
  <c r="H519" i="120"/>
  <c r="L528" i="120" a="1"/>
  <c r="L528" i="120"/>
  <c r="J528" i="120" a="1"/>
  <c r="J528" i="120"/>
  <c r="H528" i="120" a="1"/>
  <c r="H528" i="120"/>
  <c r="F528" i="120" a="1"/>
  <c r="F528" i="120"/>
  <c r="M528" i="120" a="1"/>
  <c r="M528" i="120"/>
  <c r="K528" i="120" a="1"/>
  <c r="K528" i="120"/>
  <c r="I528" i="120" a="1"/>
  <c r="I528" i="120"/>
  <c r="G528" i="120" a="1"/>
  <c r="G528" i="120"/>
  <c r="L522" i="120" a="1"/>
  <c r="L522" i="120"/>
  <c r="J522" i="120" a="1"/>
  <c r="J522" i="120"/>
  <c r="H522" i="120" a="1"/>
  <c r="H522" i="120"/>
  <c r="F522" i="120" a="1"/>
  <c r="F522" i="120"/>
  <c r="M522" i="120" a="1"/>
  <c r="M522" i="120"/>
  <c r="K522" i="120" a="1"/>
  <c r="K522" i="120"/>
  <c r="I522" i="120" a="1"/>
  <c r="I522" i="120"/>
  <c r="G522" i="120" a="1"/>
  <c r="G522" i="120"/>
  <c r="N510" i="120"/>
  <c r="N506" i="118"/>
  <c r="M524" i="118" a="1"/>
  <c r="M524" i="118"/>
  <c r="H524" i="118" a="1"/>
  <c r="H524" i="118"/>
  <c r="J524" i="118" a="1"/>
  <c r="J524" i="118"/>
  <c r="G524" i="118" a="1"/>
  <c r="G524" i="118"/>
  <c r="L524" i="118" a="1"/>
  <c r="L524" i="118"/>
  <c r="I524" i="118" a="1"/>
  <c r="I524" i="118"/>
  <c r="K524" i="118" a="1"/>
  <c r="K524" i="118"/>
  <c r="F524" i="118" a="1"/>
  <c r="F524" i="118"/>
  <c r="L512" i="118"/>
  <c r="J512" i="120"/>
  <c r="I512" i="120"/>
  <c r="L525" i="118" a="1"/>
  <c r="L525" i="118"/>
  <c r="G525" i="118" a="1"/>
  <c r="G525" i="118"/>
  <c r="I525" i="118" a="1"/>
  <c r="I525" i="118"/>
  <c r="F525" i="118" a="1"/>
  <c r="F525" i="118"/>
  <c r="K525" i="118" a="1"/>
  <c r="K525" i="118"/>
  <c r="H525" i="118" a="1"/>
  <c r="H525" i="118"/>
  <c r="M525" i="118" a="1"/>
  <c r="M525" i="118"/>
  <c r="J525" i="118" a="1"/>
  <c r="J525" i="118"/>
  <c r="K526" i="118" a="1"/>
  <c r="K526" i="118"/>
  <c r="F526" i="118" a="1"/>
  <c r="F526" i="118"/>
  <c r="M526" i="118" a="1"/>
  <c r="M526" i="118"/>
  <c r="H526" i="118" a="1"/>
  <c r="H526" i="118"/>
  <c r="J526" i="118" a="1"/>
  <c r="J526" i="118"/>
  <c r="G526" i="118" a="1"/>
  <c r="G526" i="118"/>
  <c r="L526" i="118" a="1"/>
  <c r="L526" i="118"/>
  <c r="I526" i="118" a="1"/>
  <c r="I526" i="118"/>
  <c r="H512" i="118"/>
  <c r="L526" i="116" a="1"/>
  <c r="L526" i="116"/>
  <c r="J526" i="116" a="1"/>
  <c r="J526" i="116"/>
  <c r="H526" i="116" a="1"/>
  <c r="H526" i="116"/>
  <c r="F526" i="116" a="1"/>
  <c r="F526" i="116"/>
  <c r="M526" i="116" a="1"/>
  <c r="M526" i="116"/>
  <c r="K526" i="116" a="1"/>
  <c r="K526" i="116"/>
  <c r="I526" i="116" a="1"/>
  <c r="I526" i="116"/>
  <c r="G526" i="116" a="1"/>
  <c r="G526" i="116"/>
  <c r="F512" i="116"/>
  <c r="N499" i="116"/>
  <c r="P512" i="116"/>
  <c r="D17" i="115"/>
  <c r="N3" i="115"/>
  <c r="N507" i="116"/>
  <c r="N503" i="116"/>
  <c r="H512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7" i="116" a="1"/>
  <c r="M527" i="116"/>
  <c r="K527" i="116" a="1"/>
  <c r="K527" i="116"/>
  <c r="I527" i="116" a="1"/>
  <c r="I527" i="116"/>
  <c r="G527" i="116" a="1"/>
  <c r="G527" i="116"/>
  <c r="L527" i="116" a="1"/>
  <c r="L527" i="116"/>
  <c r="J527" i="116" a="1"/>
  <c r="J527" i="116"/>
  <c r="H527" i="116" a="1"/>
  <c r="H527" i="116"/>
  <c r="F527" i="116" a="1"/>
  <c r="F527" i="116"/>
  <c r="M523" i="116" a="1"/>
  <c r="M523" i="116"/>
  <c r="K523" i="116" a="1"/>
  <c r="K523" i="116"/>
  <c r="I523" i="116" a="1"/>
  <c r="I523" i="116"/>
  <c r="G523" i="116" a="1"/>
  <c r="G523" i="116"/>
  <c r="L523" i="116" a="1"/>
  <c r="L523" i="116"/>
  <c r="J523" i="116" a="1"/>
  <c r="J523" i="116"/>
  <c r="H523" i="116" a="1"/>
  <c r="H523" i="116"/>
  <c r="F523" i="116" a="1"/>
  <c r="F523" i="116"/>
  <c r="N506" i="116"/>
  <c r="N500" i="116"/>
  <c r="N530" i="116"/>
  <c r="G512" i="116"/>
  <c r="E22" i="115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G519" i="116" a="1"/>
  <c r="G519" i="116"/>
  <c r="L519" i="116" a="1"/>
  <c r="L519" i="116"/>
  <c r="J519" i="116" a="1"/>
  <c r="J519" i="116"/>
  <c r="H519" i="116" a="1"/>
  <c r="H519" i="116"/>
  <c r="F519" i="116" a="1"/>
  <c r="F519" i="116"/>
  <c r="N502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N505" i="116"/>
  <c r="E41" i="115"/>
  <c r="G41" i="115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N501" i="116"/>
  <c r="L512" i="116"/>
  <c r="N528" i="116"/>
  <c r="N510" i="116"/>
  <c r="N522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M526" i="114" a="1"/>
  <c r="M526" i="114"/>
  <c r="K526" i="114" a="1"/>
  <c r="K526" i="114"/>
  <c r="I526" i="114" a="1"/>
  <c r="I526" i="114"/>
  <c r="G526" i="114" a="1"/>
  <c r="G526" i="114"/>
  <c r="J526" i="114" a="1"/>
  <c r="J526" i="114"/>
  <c r="F526" i="114" a="1"/>
  <c r="F526" i="114"/>
  <c r="N526" i="114"/>
  <c r="L526" i="114" a="1"/>
  <c r="L526" i="114"/>
  <c r="H526" i="114" a="1"/>
  <c r="H526" i="114"/>
  <c r="N508" i="114"/>
  <c r="N510" i="114"/>
  <c r="N507" i="114"/>
  <c r="K512" i="114"/>
  <c r="M522" i="114" a="1"/>
  <c r="M522" i="114"/>
  <c r="K522" i="114" a="1"/>
  <c r="K522" i="114"/>
  <c r="I522" i="114" a="1"/>
  <c r="I522" i="114"/>
  <c r="G522" i="114" a="1"/>
  <c r="G522" i="114"/>
  <c r="J522" i="114" a="1"/>
  <c r="J522" i="114"/>
  <c r="F522" i="114" a="1"/>
  <c r="F522" i="114"/>
  <c r="N522" i="114"/>
  <c r="H522" i="114" a="1"/>
  <c r="H522" i="114"/>
  <c r="L522" i="114" a="1"/>
  <c r="L522" i="114"/>
  <c r="D2" i="114"/>
  <c r="D1" i="114"/>
  <c r="N501" i="114"/>
  <c r="M520" i="114" a="1"/>
  <c r="M520" i="114"/>
  <c r="K520" i="114" a="1"/>
  <c r="K520" i="114"/>
  <c r="I520" i="114" a="1"/>
  <c r="I520" i="114"/>
  <c r="G520" i="114" a="1"/>
  <c r="G520" i="114"/>
  <c r="L520" i="114" a="1"/>
  <c r="L520" i="114"/>
  <c r="H520" i="114" a="1"/>
  <c r="H520" i="114"/>
  <c r="J520" i="114" a="1"/>
  <c r="J520" i="114"/>
  <c r="F520" i="114" a="1"/>
  <c r="F520" i="114"/>
  <c r="P512" i="114"/>
  <c r="D17" i="113"/>
  <c r="N3" i="113"/>
  <c r="I512" i="114"/>
  <c r="L529" i="114" a="1"/>
  <c r="L529" i="114"/>
  <c r="J529" i="114" a="1"/>
  <c r="J529" i="114"/>
  <c r="H529" i="114" a="1"/>
  <c r="H529" i="114"/>
  <c r="F529" i="114" a="1"/>
  <c r="F529" i="114"/>
  <c r="K529" i="114" a="1"/>
  <c r="K529" i="114"/>
  <c r="G529" i="114" a="1"/>
  <c r="G529" i="114"/>
  <c r="I529" i="114" a="1"/>
  <c r="I529" i="114"/>
  <c r="M529" i="114" a="1"/>
  <c r="M529" i="114"/>
  <c r="L521" i="114" a="1"/>
  <c r="L521" i="114"/>
  <c r="J521" i="114" a="1"/>
  <c r="J521" i="114"/>
  <c r="H521" i="114" a="1"/>
  <c r="H521" i="114"/>
  <c r="F521" i="114" a="1"/>
  <c r="F521" i="114"/>
  <c r="K521" i="114" a="1"/>
  <c r="K521" i="114"/>
  <c r="G521" i="114" a="1"/>
  <c r="G521" i="114"/>
  <c r="I521" i="114" a="1"/>
  <c r="I521" i="114"/>
  <c r="M521" i="114" a="1"/>
  <c r="M521" i="114"/>
  <c r="M512" i="114"/>
  <c r="M530" i="114" a="1"/>
  <c r="M530" i="114"/>
  <c r="K530" i="114" a="1"/>
  <c r="K530" i="114"/>
  <c r="I530" i="114" a="1"/>
  <c r="I530" i="114"/>
  <c r="G530" i="114" a="1"/>
  <c r="G530" i="114"/>
  <c r="J530" i="114" a="1"/>
  <c r="J530" i="114"/>
  <c r="F530" i="114" a="1"/>
  <c r="F530" i="114"/>
  <c r="H530" i="114" a="1"/>
  <c r="H530" i="114"/>
  <c r="L530" i="114" a="1"/>
  <c r="L530" i="114"/>
  <c r="M528" i="114" a="1"/>
  <c r="M528" i="114"/>
  <c r="K528" i="114" a="1"/>
  <c r="K528" i="114"/>
  <c r="I528" i="114" a="1"/>
  <c r="I528" i="114"/>
  <c r="G528" i="114" a="1"/>
  <c r="G528" i="114"/>
  <c r="L528" i="114" a="1"/>
  <c r="L528" i="114"/>
  <c r="H528" i="114" a="1"/>
  <c r="H528" i="114"/>
  <c r="J528" i="114" a="1"/>
  <c r="J528" i="114"/>
  <c r="F528" i="114" a="1"/>
  <c r="F528" i="114"/>
  <c r="L525" i="114" a="1"/>
  <c r="L525" i="114"/>
  <c r="J525" i="114" a="1"/>
  <c r="J525" i="114"/>
  <c r="H525" i="114" a="1"/>
  <c r="H525" i="114"/>
  <c r="F525" i="114" a="1"/>
  <c r="F525" i="114"/>
  <c r="K525" i="114" a="1"/>
  <c r="K525" i="114"/>
  <c r="G525" i="114" a="1"/>
  <c r="G525" i="114"/>
  <c r="M525" i="114" a="1"/>
  <c r="M525" i="114"/>
  <c r="I525" i="114" a="1"/>
  <c r="I525" i="114"/>
  <c r="F512" i="114"/>
  <c r="N499" i="114"/>
  <c r="G512" i="114"/>
  <c r="E22" i="113"/>
  <c r="M518" i="114" a="1"/>
  <c r="M518" i="114"/>
  <c r="K518" i="114" a="1"/>
  <c r="K518" i="114"/>
  <c r="J518" i="114" a="1"/>
  <c r="J518" i="114"/>
  <c r="G518" i="114" a="1"/>
  <c r="G518" i="114"/>
  <c r="I518" i="114" a="1"/>
  <c r="I518" i="114"/>
  <c r="L518" i="114" a="1"/>
  <c r="L518" i="114"/>
  <c r="F518" i="114" a="1"/>
  <c r="F518" i="114"/>
  <c r="H518" i="114" a="1"/>
  <c r="H518" i="114"/>
  <c r="L523" i="114" a="1"/>
  <c r="L523" i="114"/>
  <c r="J523" i="114" a="1"/>
  <c r="J523" i="114"/>
  <c r="H523" i="114" a="1"/>
  <c r="H523" i="114"/>
  <c r="F523" i="114" a="1"/>
  <c r="F523" i="114"/>
  <c r="M523" i="114" a="1"/>
  <c r="M523" i="114"/>
  <c r="I523" i="114" a="1"/>
  <c r="I523" i="114"/>
  <c r="G523" i="114" a="1"/>
  <c r="G523" i="114"/>
  <c r="K523" i="114" a="1"/>
  <c r="K523" i="114"/>
  <c r="L519" i="114" a="1"/>
  <c r="L519" i="114"/>
  <c r="J519" i="114" a="1"/>
  <c r="J519" i="114"/>
  <c r="H519" i="114" a="1"/>
  <c r="H519" i="114"/>
  <c r="F519" i="114" a="1"/>
  <c r="F519" i="114"/>
  <c r="M519" i="114" a="1"/>
  <c r="M519" i="114"/>
  <c r="I519" i="114" a="1"/>
  <c r="I519" i="114"/>
  <c r="K519" i="114" a="1"/>
  <c r="K519" i="114"/>
  <c r="G519" i="114" a="1"/>
  <c r="G519" i="114"/>
  <c r="M524" i="114" a="1"/>
  <c r="M524" i="114"/>
  <c r="K524" i="114" a="1"/>
  <c r="K524" i="114"/>
  <c r="I524" i="114" a="1"/>
  <c r="I524" i="114"/>
  <c r="G524" i="114" a="1"/>
  <c r="G524" i="114"/>
  <c r="L524" i="114" a="1"/>
  <c r="L524" i="114"/>
  <c r="H524" i="114" a="1"/>
  <c r="H524" i="114"/>
  <c r="F524" i="114" a="1"/>
  <c r="F524" i="114"/>
  <c r="J524" i="114" a="1"/>
  <c r="J524" i="114"/>
  <c r="N527" i="114"/>
  <c r="E24" i="111"/>
  <c r="G24" i="111"/>
  <c r="I24" i="111"/>
  <c r="E25" i="111"/>
  <c r="G25" i="111"/>
  <c r="I25" i="111"/>
  <c r="G22" i="111"/>
  <c r="I22" i="111"/>
  <c r="E23" i="111"/>
  <c r="G23" i="111"/>
  <c r="I23" i="111"/>
  <c r="N509" i="112"/>
  <c r="H512" i="112"/>
  <c r="M525" i="112" a="1"/>
  <c r="M525" i="112"/>
  <c r="K525" i="112" a="1"/>
  <c r="K525" i="112"/>
  <c r="I525" i="112" a="1"/>
  <c r="I525" i="112"/>
  <c r="G525" i="112" a="1"/>
  <c r="G525" i="112"/>
  <c r="F525" i="112" a="1"/>
  <c r="F525" i="112"/>
  <c r="L525" i="112" a="1"/>
  <c r="L525" i="112"/>
  <c r="J525" i="112" a="1"/>
  <c r="J525" i="112"/>
  <c r="H525" i="112" a="1"/>
  <c r="H525" i="112"/>
  <c r="K523" i="112" a="1"/>
  <c r="K523" i="112"/>
  <c r="G523" i="112" a="1"/>
  <c r="G523" i="112"/>
  <c r="J523" i="112" a="1"/>
  <c r="J523" i="112"/>
  <c r="F523" i="112" a="1"/>
  <c r="F523" i="112"/>
  <c r="M523" i="112" a="1"/>
  <c r="M523" i="112"/>
  <c r="I523" i="112" a="1"/>
  <c r="I523" i="112"/>
  <c r="L523" i="112" a="1"/>
  <c r="L523" i="112"/>
  <c r="H523" i="112" a="1"/>
  <c r="H523" i="112"/>
  <c r="K519" i="112" a="1"/>
  <c r="K519" i="112"/>
  <c r="G519" i="112" a="1"/>
  <c r="G519" i="112"/>
  <c r="J519" i="112" a="1"/>
  <c r="J519" i="112"/>
  <c r="F519" i="112" a="1"/>
  <c r="F519" i="112"/>
  <c r="M519" i="112" a="1"/>
  <c r="M519" i="112"/>
  <c r="I519" i="112" a="1"/>
  <c r="I519" i="112"/>
  <c r="L519" i="112" a="1"/>
  <c r="L519" i="112"/>
  <c r="H519" i="112" a="1"/>
  <c r="H519" i="112"/>
  <c r="N502" i="112"/>
  <c r="D1" i="112"/>
  <c r="D2" i="112"/>
  <c r="M527" i="112" a="1"/>
  <c r="M527" i="112"/>
  <c r="K527" i="112" a="1"/>
  <c r="K527" i="112"/>
  <c r="I527" i="112" a="1"/>
  <c r="I527" i="112"/>
  <c r="G527" i="112" a="1"/>
  <c r="G527" i="112"/>
  <c r="L527" i="112" a="1"/>
  <c r="L527" i="112"/>
  <c r="J527" i="112" a="1"/>
  <c r="J527" i="112"/>
  <c r="H527" i="112" a="1"/>
  <c r="H527" i="112"/>
  <c r="F527" i="112" a="1"/>
  <c r="F527" i="112"/>
  <c r="L526" i="112" a="1"/>
  <c r="L526" i="112"/>
  <c r="J526" i="112" a="1"/>
  <c r="J526" i="112"/>
  <c r="H526" i="112" a="1"/>
  <c r="H526" i="112"/>
  <c r="F526" i="112" a="1"/>
  <c r="F526" i="112"/>
  <c r="M526" i="112" a="1"/>
  <c r="M526" i="112"/>
  <c r="K526" i="112" a="1"/>
  <c r="K526" i="112"/>
  <c r="I526" i="112" a="1"/>
  <c r="I526" i="112"/>
  <c r="G526" i="112" a="1"/>
  <c r="G526" i="112"/>
  <c r="L522" i="112" a="1"/>
  <c r="L522" i="112"/>
  <c r="H522" i="112" a="1"/>
  <c r="H522" i="112"/>
  <c r="K522" i="112" a="1"/>
  <c r="K522" i="112"/>
  <c r="G522" i="112" a="1"/>
  <c r="G522" i="112"/>
  <c r="J522" i="112" a="1"/>
  <c r="J522" i="112"/>
  <c r="F522" i="112" a="1"/>
  <c r="F522" i="112"/>
  <c r="M522" i="112" a="1"/>
  <c r="M522" i="112"/>
  <c r="I522" i="112" a="1"/>
  <c r="I522" i="112"/>
  <c r="L518" i="112" a="1"/>
  <c r="L518" i="112"/>
  <c r="K518" i="112" a="1"/>
  <c r="K518" i="112"/>
  <c r="G518" i="112" a="1"/>
  <c r="G518" i="112"/>
  <c r="J518" i="112" a="1"/>
  <c r="J518" i="112"/>
  <c r="J531" i="112"/>
  <c r="F518" i="112" a="1"/>
  <c r="F518" i="112"/>
  <c r="I518" i="112" a="1"/>
  <c r="I518" i="112"/>
  <c r="H518" i="112" a="1"/>
  <c r="H518" i="112"/>
  <c r="M518" i="112" a="1"/>
  <c r="M518" i="112"/>
  <c r="N500" i="112"/>
  <c r="M529" i="112" a="1"/>
  <c r="M529" i="112"/>
  <c r="K529" i="112" a="1"/>
  <c r="K529" i="112"/>
  <c r="I529" i="112" a="1"/>
  <c r="I529" i="112"/>
  <c r="G529" i="112" a="1"/>
  <c r="G529" i="112"/>
  <c r="J529" i="112" a="1"/>
  <c r="J529" i="112"/>
  <c r="H529" i="112" a="1"/>
  <c r="H529" i="112"/>
  <c r="F529" i="112" a="1"/>
  <c r="F529" i="112"/>
  <c r="L529" i="112" a="1"/>
  <c r="L529" i="112"/>
  <c r="M521" i="112" a="1"/>
  <c r="M521" i="112"/>
  <c r="I521" i="112" a="1"/>
  <c r="I521" i="112"/>
  <c r="L521" i="112" a="1"/>
  <c r="L521" i="112"/>
  <c r="H521" i="112" a="1"/>
  <c r="H521" i="112"/>
  <c r="K521" i="112" a="1"/>
  <c r="K521" i="112"/>
  <c r="G521" i="112" a="1"/>
  <c r="G521" i="112"/>
  <c r="J521" i="112" a="1"/>
  <c r="J521" i="112"/>
  <c r="F521" i="112" a="1"/>
  <c r="F521" i="112"/>
  <c r="N521" i="112"/>
  <c r="N499" i="112"/>
  <c r="L530" i="112" a="1"/>
  <c r="L530" i="112"/>
  <c r="J530" i="112" a="1"/>
  <c r="J530" i="112"/>
  <c r="H530" i="112" a="1"/>
  <c r="H530" i="112"/>
  <c r="F530" i="112" a="1"/>
  <c r="F530" i="112"/>
  <c r="I530" i="112" a="1"/>
  <c r="I530" i="112"/>
  <c r="G530" i="112" a="1"/>
  <c r="G530" i="112"/>
  <c r="M530" i="112" a="1"/>
  <c r="M530" i="112"/>
  <c r="K530" i="112" a="1"/>
  <c r="K530" i="112"/>
  <c r="L528" i="112" a="1"/>
  <c r="L528" i="112"/>
  <c r="J528" i="112" a="1"/>
  <c r="J528" i="112"/>
  <c r="H528" i="112" a="1"/>
  <c r="H528" i="112"/>
  <c r="F528" i="112" a="1"/>
  <c r="F528" i="112"/>
  <c r="K528" i="112" a="1"/>
  <c r="K528" i="112"/>
  <c r="I528" i="112" a="1"/>
  <c r="I528" i="112"/>
  <c r="G528" i="112" a="1"/>
  <c r="G528" i="112"/>
  <c r="M528" i="112" a="1"/>
  <c r="M528" i="112"/>
  <c r="P512" i="112"/>
  <c r="D17" i="111"/>
  <c r="N3" i="111"/>
  <c r="L524" i="112" a="1"/>
  <c r="L524" i="112"/>
  <c r="J524" i="112" a="1"/>
  <c r="J524" i="112"/>
  <c r="H524" i="112" a="1"/>
  <c r="H524" i="112"/>
  <c r="F524" i="112" a="1"/>
  <c r="F524" i="112"/>
  <c r="G524" i="112" a="1"/>
  <c r="G524" i="112"/>
  <c r="M524" i="112" a="1"/>
  <c r="M524" i="112"/>
  <c r="K524" i="112" a="1"/>
  <c r="K524" i="112"/>
  <c r="I524" i="112" a="1"/>
  <c r="I524" i="112"/>
  <c r="F512" i="112"/>
  <c r="K512" i="112"/>
  <c r="N506" i="112"/>
  <c r="N510" i="112"/>
  <c r="J520" i="112" a="1"/>
  <c r="J520" i="112"/>
  <c r="F520" i="112" a="1"/>
  <c r="F520" i="112"/>
  <c r="M520" i="112" a="1"/>
  <c r="M520" i="112"/>
  <c r="I520" i="112" a="1"/>
  <c r="I520" i="112"/>
  <c r="L520" i="112" a="1"/>
  <c r="L520" i="112"/>
  <c r="H520" i="112" a="1"/>
  <c r="H520" i="112"/>
  <c r="G520" i="112" a="1"/>
  <c r="G520" i="112"/>
  <c r="K520" i="112" a="1"/>
  <c r="K520" i="11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C500" i="4"/>
  <c r="C501" i="4"/>
  <c r="C502" i="4"/>
  <c r="C503" i="4"/>
  <c r="C504" i="4"/>
  <c r="C505" i="4"/>
  <c r="C506" i="4"/>
  <c r="C507" i="4"/>
  <c r="C508" i="4"/>
  <c r="C509" i="4"/>
  <c r="C510" i="4"/>
  <c r="C511" i="4"/>
  <c r="C499" i="4"/>
  <c r="C520" i="4"/>
  <c r="J520" i="4" a="1"/>
  <c r="J520" i="4"/>
  <c r="C521" i="4"/>
  <c r="K521" i="4" a="1"/>
  <c r="K521" i="4" s="1"/>
  <c r="C524" i="4"/>
  <c r="I524" i="4" a="1"/>
  <c r="I524" i="4" s="1"/>
  <c r="C528" i="4"/>
  <c r="J528" i="4" a="1"/>
  <c r="J528" i="4" s="1"/>
  <c r="C529" i="4"/>
  <c r="K529" i="4" a="1"/>
  <c r="K529" i="4"/>
  <c r="G514" i="4" a="1"/>
  <c r="G514" i="4"/>
  <c r="H514" i="4" a="1"/>
  <c r="H514" i="4" s="1"/>
  <c r="I514" i="4" a="1"/>
  <c r="I514" i="4"/>
  <c r="J514" i="4" a="1"/>
  <c r="J514" i="4"/>
  <c r="K514" i="4" a="1"/>
  <c r="K514" i="4"/>
  <c r="L514" i="4" a="1"/>
  <c r="L514" i="4"/>
  <c r="M514" i="4" a="1"/>
  <c r="M514" i="4"/>
  <c r="F514" i="4" a="1"/>
  <c r="F514" i="4" s="1"/>
  <c r="G495" i="4"/>
  <c r="H495" i="4"/>
  <c r="E27" i="3" s="1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12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F531" i="129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N518" i="118"/>
  <c r="F531" i="118"/>
  <c r="H531" i="122"/>
  <c r="G531" i="122"/>
  <c r="N524" i="118"/>
  <c r="N519" i="120"/>
  <c r="N512" i="122"/>
  <c r="F13" i="121"/>
  <c r="H13" i="121"/>
  <c r="E26" i="121"/>
  <c r="G26" i="121"/>
  <c r="I26" i="121"/>
  <c r="I38" i="121"/>
  <c r="N520" i="122"/>
  <c r="E23" i="125"/>
  <c r="G23" i="125"/>
  <c r="I23" i="125"/>
  <c r="E25" i="125"/>
  <c r="G25" i="125"/>
  <c r="I25" i="125"/>
  <c r="G22" i="125"/>
  <c r="I22" i="125"/>
  <c r="E24" i="125"/>
  <c r="G24" i="125"/>
  <c r="I24" i="125"/>
  <c r="N519" i="126"/>
  <c r="N530" i="118"/>
  <c r="N519" i="118"/>
  <c r="N512" i="120"/>
  <c r="F13" i="119"/>
  <c r="H13" i="119"/>
  <c r="E26" i="119"/>
  <c r="G26" i="119"/>
  <c r="I26" i="119"/>
  <c r="J531" i="124"/>
  <c r="K531" i="124"/>
  <c r="H531" i="126"/>
  <c r="I531" i="126"/>
  <c r="N512" i="126"/>
  <c r="F13" i="125"/>
  <c r="H13" i="125"/>
  <c r="E26" i="125"/>
  <c r="G26" i="125"/>
  <c r="I26" i="125"/>
  <c r="E26" i="117"/>
  <c r="G26" i="117"/>
  <c r="I26" i="117"/>
  <c r="N512" i="118"/>
  <c r="F13" i="117"/>
  <c r="H13" i="117"/>
  <c r="J531" i="118"/>
  <c r="K531" i="118"/>
  <c r="K531" i="120"/>
  <c r="L531" i="120"/>
  <c r="N526" i="120"/>
  <c r="N530" i="120"/>
  <c r="I17" i="125"/>
  <c r="G17" i="125"/>
  <c r="N522" i="118"/>
  <c r="K531" i="122"/>
  <c r="L531" i="122"/>
  <c r="I38" i="127"/>
  <c r="N526" i="118"/>
  <c r="N512" i="124"/>
  <c r="F13" i="123"/>
  <c r="H13" i="123"/>
  <c r="E26" i="123"/>
  <c r="G26" i="123"/>
  <c r="I26" i="123"/>
  <c r="N521" i="126"/>
  <c r="N528" i="118"/>
  <c r="L531" i="126"/>
  <c r="G531" i="118"/>
  <c r="N525" i="118"/>
  <c r="E25" i="123"/>
  <c r="G25" i="123"/>
  <c r="I25" i="123"/>
  <c r="G22" i="123"/>
  <c r="I22" i="123"/>
  <c r="E23" i="123"/>
  <c r="G23" i="123"/>
  <c r="I23" i="123"/>
  <c r="E24" i="123"/>
  <c r="G24" i="123"/>
  <c r="I24" i="123"/>
  <c r="N525" i="124"/>
  <c r="N521" i="118"/>
  <c r="N524" i="120"/>
  <c r="L531" i="124"/>
  <c r="M531" i="124"/>
  <c r="F531" i="126"/>
  <c r="N518" i="126"/>
  <c r="K531" i="126"/>
  <c r="I531" i="118"/>
  <c r="H531" i="118"/>
  <c r="I531" i="120"/>
  <c r="N518" i="120"/>
  <c r="F531" i="120"/>
  <c r="N522" i="122"/>
  <c r="N531" i="128"/>
  <c r="I17" i="117"/>
  <c r="G17" i="117"/>
  <c r="E25" i="117"/>
  <c r="G25" i="117"/>
  <c r="I25" i="117"/>
  <c r="G22" i="117"/>
  <c r="I22" i="117"/>
  <c r="E23" i="117"/>
  <c r="G23" i="117"/>
  <c r="I23" i="117"/>
  <c r="E24" i="117"/>
  <c r="G24" i="117"/>
  <c r="I24" i="117"/>
  <c r="F531" i="122"/>
  <c r="N518" i="122"/>
  <c r="J531" i="122"/>
  <c r="J531" i="120"/>
  <c r="N522" i="120"/>
  <c r="N528" i="120"/>
  <c r="I17" i="127"/>
  <c r="G17" i="127"/>
  <c r="N518" i="124"/>
  <c r="F531" i="124"/>
  <c r="G531" i="124"/>
  <c r="N526" i="124"/>
  <c r="J531" i="126"/>
  <c r="M531" i="126"/>
  <c r="N524" i="124"/>
  <c r="N529" i="124"/>
  <c r="L531" i="118"/>
  <c r="M531" i="118"/>
  <c r="M531" i="120"/>
  <c r="H531" i="120"/>
  <c r="N520" i="120"/>
  <c r="N520" i="118"/>
  <c r="N529" i="118"/>
  <c r="I17" i="123"/>
  <c r="G17" i="123"/>
  <c r="N520" i="126"/>
  <c r="G17" i="119"/>
  <c r="I17" i="119"/>
  <c r="E25" i="119"/>
  <c r="G25" i="119"/>
  <c r="I25" i="119"/>
  <c r="E23" i="119"/>
  <c r="G23" i="119"/>
  <c r="I23" i="119"/>
  <c r="E24" i="119"/>
  <c r="G24" i="119"/>
  <c r="I24" i="119"/>
  <c r="G22" i="119"/>
  <c r="I22" i="119"/>
  <c r="N523" i="120"/>
  <c r="I531" i="122"/>
  <c r="M531" i="122"/>
  <c r="N520" i="124"/>
  <c r="N528" i="124"/>
  <c r="N521" i="124"/>
  <c r="N520" i="116"/>
  <c r="L531" i="116"/>
  <c r="N526" i="116"/>
  <c r="N519" i="116"/>
  <c r="N529" i="116"/>
  <c r="E24" i="115"/>
  <c r="G24" i="115"/>
  <c r="I24" i="115"/>
  <c r="E25" i="115"/>
  <c r="G25" i="115"/>
  <c r="I25" i="115"/>
  <c r="G22" i="115"/>
  <c r="I22" i="115"/>
  <c r="I38" i="115"/>
  <c r="E23" i="115"/>
  <c r="G23" i="115"/>
  <c r="I23" i="115"/>
  <c r="F531" i="116"/>
  <c r="N518" i="116"/>
  <c r="G17" i="115"/>
  <c r="I17" i="115"/>
  <c r="N521" i="116"/>
  <c r="I531" i="116"/>
  <c r="H531" i="116"/>
  <c r="M531" i="116"/>
  <c r="N525" i="116"/>
  <c r="N523" i="116"/>
  <c r="N527" i="116"/>
  <c r="G531" i="116"/>
  <c r="N524" i="116"/>
  <c r="K531" i="116"/>
  <c r="J531" i="116"/>
  <c r="N512" i="116"/>
  <c r="F13" i="115"/>
  <c r="H13" i="115"/>
  <c r="E26" i="115"/>
  <c r="G26" i="115"/>
  <c r="I26" i="115"/>
  <c r="N519" i="114"/>
  <c r="G531" i="114"/>
  <c r="N521" i="114"/>
  <c r="L531" i="114"/>
  <c r="K531" i="114"/>
  <c r="N512" i="114"/>
  <c r="F13" i="113"/>
  <c r="H13" i="113"/>
  <c r="E26" i="113"/>
  <c r="G26" i="113"/>
  <c r="I26" i="113"/>
  <c r="I17" i="113"/>
  <c r="G17" i="113"/>
  <c r="H531" i="114"/>
  <c r="E25" i="113"/>
  <c r="G25" i="113"/>
  <c r="I25" i="113"/>
  <c r="G22" i="113"/>
  <c r="I22" i="113"/>
  <c r="E24" i="113"/>
  <c r="G24" i="113"/>
  <c r="I24" i="113"/>
  <c r="E23" i="113"/>
  <c r="G23" i="113"/>
  <c r="I23" i="113"/>
  <c r="N524" i="114"/>
  <c r="I531" i="114"/>
  <c r="M531" i="114"/>
  <c r="N525" i="114"/>
  <c r="N528" i="114"/>
  <c r="N520" i="114"/>
  <c r="N523" i="114"/>
  <c r="N529" i="114"/>
  <c r="N518" i="114"/>
  <c r="N531" i="114"/>
  <c r="F531" i="114"/>
  <c r="J531" i="114"/>
  <c r="N530" i="114"/>
  <c r="L531" i="112"/>
  <c r="N524" i="112"/>
  <c r="H531" i="112"/>
  <c r="G531" i="112"/>
  <c r="N529" i="112"/>
  <c r="M531" i="112"/>
  <c r="G17" i="111"/>
  <c r="I17" i="111"/>
  <c r="N520" i="112"/>
  <c r="N528" i="112"/>
  <c r="N530" i="112"/>
  <c r="I531" i="112"/>
  <c r="K531" i="112"/>
  <c r="N522" i="112"/>
  <c r="N525" i="112"/>
  <c r="N512" i="112"/>
  <c r="F13" i="111"/>
  <c r="H13" i="111"/>
  <c r="E26" i="111"/>
  <c r="G26" i="111"/>
  <c r="I26" i="111"/>
  <c r="I38" i="111"/>
  <c r="F531" i="112"/>
  <c r="N518" i="112"/>
  <c r="N519" i="112"/>
  <c r="N523" i="112"/>
  <c r="N526" i="112"/>
  <c r="N527" i="112"/>
  <c r="C527" i="4"/>
  <c r="I527" i="4" a="1"/>
  <c r="I527" i="4" s="1"/>
  <c r="C518" i="4"/>
  <c r="M518" i="4" a="1"/>
  <c r="M518" i="4" s="1"/>
  <c r="C519" i="4"/>
  <c r="I519" i="4" a="1"/>
  <c r="I519" i="4" s="1"/>
  <c r="C523" i="4"/>
  <c r="H523" i="4" a="1"/>
  <c r="H523" i="4" s="1"/>
  <c r="C522" i="4"/>
  <c r="G522" i="4" a="1"/>
  <c r="G522" i="4" s="1"/>
  <c r="H529" i="4" a="1"/>
  <c r="H529" i="4" s="1"/>
  <c r="M521" i="4" a="1"/>
  <c r="M521" i="4" s="1"/>
  <c r="J523" i="4" a="1"/>
  <c r="J523" i="4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G523" i="4" a="1"/>
  <c r="G523" i="4"/>
  <c r="K519" i="4" a="1"/>
  <c r="K519" i="4"/>
  <c r="M529" i="4" a="1"/>
  <c r="M529" i="4" s="1"/>
  <c r="I522" i="4" a="1"/>
  <c r="I522" i="4"/>
  <c r="F527" i="4" a="1"/>
  <c r="F527" i="4" s="1"/>
  <c r="K527" i="4" a="1"/>
  <c r="K527" i="4"/>
  <c r="F526" i="4" a="1"/>
  <c r="F526" i="4" s="1"/>
  <c r="M526" i="4" a="1"/>
  <c r="M526" i="4"/>
  <c r="J526" i="4" a="1"/>
  <c r="J526" i="4" s="1"/>
  <c r="C525" i="4"/>
  <c r="K524" i="4" a="1"/>
  <c r="K524" i="4"/>
  <c r="H524" i="4" a="1"/>
  <c r="H524" i="4" s="1"/>
  <c r="L520" i="4" a="1"/>
  <c r="L520" i="4"/>
  <c r="G520" i="4" a="1"/>
  <c r="G520" i="4"/>
  <c r="F528" i="4" a="1"/>
  <c r="F528" i="4" s="1"/>
  <c r="F520" i="4" a="1"/>
  <c r="F520" i="4" s="1"/>
  <c r="K530" i="4" a="1"/>
  <c r="K530" i="4"/>
  <c r="H530" i="4" a="1"/>
  <c r="H530" i="4" s="1"/>
  <c r="J529" i="4" a="1"/>
  <c r="J529" i="4"/>
  <c r="G529" i="4" a="1"/>
  <c r="G529" i="4" s="1"/>
  <c r="I528" i="4" a="1"/>
  <c r="I528" i="4"/>
  <c r="M527" i="4" a="1"/>
  <c r="M527" i="4"/>
  <c r="H527" i="4" a="1"/>
  <c r="H527" i="4" s="1"/>
  <c r="L526" i="4" a="1"/>
  <c r="L526" i="4"/>
  <c r="G526" i="4" a="1"/>
  <c r="G526" i="4"/>
  <c r="M524" i="4" a="1"/>
  <c r="M524" i="4"/>
  <c r="J524" i="4" a="1"/>
  <c r="J524" i="4" s="1"/>
  <c r="L523" i="4" a="1"/>
  <c r="L523" i="4"/>
  <c r="I523" i="4" a="1"/>
  <c r="I523" i="4" s="1"/>
  <c r="K522" i="4" a="1"/>
  <c r="K522" i="4"/>
  <c r="H522" i="4" a="1"/>
  <c r="H522" i="4" s="1"/>
  <c r="J521" i="4" a="1"/>
  <c r="J521" i="4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J530" i="4" a="1"/>
  <c r="J530" i="4"/>
  <c r="L529" i="4" a="1"/>
  <c r="L529" i="4"/>
  <c r="I529" i="4" a="1"/>
  <c r="I529" i="4" s="1"/>
  <c r="K528" i="4" a="1"/>
  <c r="K528" i="4" s="1"/>
  <c r="H528" i="4" a="1"/>
  <c r="H528" i="4" s="1"/>
  <c r="J527" i="4" a="1"/>
  <c r="J527" i="4"/>
  <c r="G527" i="4" a="1"/>
  <c r="G527" i="4"/>
  <c r="I526" i="4" a="1"/>
  <c r="I526" i="4"/>
  <c r="L524" i="4" a="1"/>
  <c r="L524" i="4" s="1"/>
  <c r="G524" i="4" a="1"/>
  <c r="G524" i="4"/>
  <c r="K523" i="4" a="1"/>
  <c r="K523" i="4" s="1"/>
  <c r="M522" i="4" a="1"/>
  <c r="M522" i="4" s="1"/>
  <c r="J522" i="4" a="1"/>
  <c r="J522" i="4"/>
  <c r="L521" i="4" a="1"/>
  <c r="L521" i="4"/>
  <c r="I521" i="4" a="1"/>
  <c r="I521" i="4"/>
  <c r="K520" i="4" a="1"/>
  <c r="K520" i="4" s="1"/>
  <c r="H520" i="4" a="1"/>
  <c r="H520" i="4" s="1"/>
  <c r="J519" i="4" a="1"/>
  <c r="J519" i="4"/>
  <c r="G519" i="4" a="1"/>
  <c r="G519" i="4"/>
  <c r="L528" i="4" a="1"/>
  <c r="L528" i="4"/>
  <c r="G528" i="4" a="1"/>
  <c r="G528" i="4"/>
  <c r="F522" i="4" a="1"/>
  <c r="F522" i="4" s="1"/>
  <c r="F529" i="4" a="1"/>
  <c r="F529" i="4" s="1"/>
  <c r="F524" i="4" a="1"/>
  <c r="F524" i="4" s="1"/>
  <c r="F521" i="4" a="1"/>
  <c r="F521" i="4" s="1"/>
  <c r="M530" i="4" a="1"/>
  <c r="M530" i="4"/>
  <c r="M528" i="4" a="1"/>
  <c r="M528" i="4"/>
  <c r="L527" i="4" a="1"/>
  <c r="L527" i="4"/>
  <c r="K526" i="4" a="1"/>
  <c r="K526" i="4"/>
  <c r="M523" i="4" a="1"/>
  <c r="M523" i="4" s="1"/>
  <c r="L522" i="4" a="1"/>
  <c r="L522" i="4" s="1"/>
  <c r="M520" i="4" a="1"/>
  <c r="M520" i="4"/>
  <c r="L519" i="4" a="1"/>
  <c r="L519" i="4" s="1"/>
  <c r="G518" i="4" a="1"/>
  <c r="G518" i="4"/>
  <c r="I518" i="4" a="1"/>
  <c r="I518" i="4"/>
  <c r="H518" i="4" a="1"/>
  <c r="H518" i="4" s="1"/>
  <c r="J518" i="4" a="1"/>
  <c r="J518" i="4"/>
  <c r="F518" i="4" a="1"/>
  <c r="F518" i="4" s="1"/>
  <c r="L518" i="4" a="1"/>
  <c r="L518" i="4"/>
  <c r="K518" i="4" a="1"/>
  <c r="K518" i="4" s="1"/>
  <c r="N5" i="4"/>
  <c r="P5" i="4" s="1"/>
  <c r="N6" i="4"/>
  <c r="P6" i="4" s="1"/>
  <c r="N7" i="4"/>
  <c r="P7" i="4" s="1"/>
  <c r="N8" i="4"/>
  <c r="P8" i="4" s="1"/>
  <c r="N9" i="4"/>
  <c r="P9" i="4" s="1"/>
  <c r="N10" i="4"/>
  <c r="P10" i="4" s="1"/>
  <c r="N11" i="4"/>
  <c r="N12" i="4"/>
  <c r="P12" i="4" s="1"/>
  <c r="N13" i="4"/>
  <c r="P13" i="4" s="1"/>
  <c r="N14" i="4"/>
  <c r="P14" i="4" s="1"/>
  <c r="N15" i="4"/>
  <c r="P15" i="4" s="1"/>
  <c r="N16" i="4"/>
  <c r="P16" i="4" s="1"/>
  <c r="N17" i="4"/>
  <c r="P17" i="4" s="1"/>
  <c r="N18" i="4"/>
  <c r="P18" i="4" s="1"/>
  <c r="N19" i="4"/>
  <c r="P19" i="4" s="1"/>
  <c r="N20" i="4"/>
  <c r="P20" i="4" s="1"/>
  <c r="N21" i="4"/>
  <c r="P21" i="4" s="1"/>
  <c r="N22" i="4"/>
  <c r="P22" i="4" s="1"/>
  <c r="N23" i="4"/>
  <c r="P23" i="4" s="1"/>
  <c r="N24" i="4"/>
  <c r="P24" i="4" s="1"/>
  <c r="N25" i="4"/>
  <c r="P25" i="4" s="1"/>
  <c r="N26" i="4"/>
  <c r="P26" i="4" s="1"/>
  <c r="N27" i="4"/>
  <c r="P27" i="4" s="1"/>
  <c r="N28" i="4"/>
  <c r="P28" i="4" s="1"/>
  <c r="N29" i="4"/>
  <c r="P29" i="4" s="1"/>
  <c r="N30" i="4"/>
  <c r="P30" i="4" s="1"/>
  <c r="N31" i="4"/>
  <c r="P31" i="4" s="1"/>
  <c r="N32" i="4"/>
  <c r="P32" i="4" s="1"/>
  <c r="N33" i="4"/>
  <c r="P33" i="4" s="1"/>
  <c r="N34" i="4"/>
  <c r="P34" i="4" s="1"/>
  <c r="N35" i="4"/>
  <c r="P35" i="4" s="1"/>
  <c r="N36" i="4"/>
  <c r="P36" i="4" s="1"/>
  <c r="N37" i="4"/>
  <c r="P37" i="4" s="1"/>
  <c r="N38" i="4"/>
  <c r="P38" i="4" s="1"/>
  <c r="N39" i="4"/>
  <c r="P39" i="4" s="1"/>
  <c r="N40" i="4"/>
  <c r="P40" i="4" s="1"/>
  <c r="N41" i="4"/>
  <c r="P41" i="4" s="1"/>
  <c r="N43" i="4"/>
  <c r="P43" i="4" s="1"/>
  <c r="N44" i="4"/>
  <c r="P44" i="4" s="1"/>
  <c r="N45" i="4"/>
  <c r="P45" i="4" s="1"/>
  <c r="N46" i="4"/>
  <c r="P46" i="4" s="1"/>
  <c r="N47" i="4"/>
  <c r="P47" i="4" s="1"/>
  <c r="N48" i="4"/>
  <c r="P48" i="4" s="1"/>
  <c r="N49" i="4"/>
  <c r="P49" i="4" s="1"/>
  <c r="N50" i="4"/>
  <c r="P50" i="4" s="1"/>
  <c r="N51" i="4"/>
  <c r="P51" i="4" s="1"/>
  <c r="N52" i="4"/>
  <c r="P52" i="4" s="1"/>
  <c r="N53" i="4"/>
  <c r="P53" i="4" s="1"/>
  <c r="N54" i="4"/>
  <c r="P54" i="4" s="1"/>
  <c r="N55" i="4"/>
  <c r="P55" i="4" s="1"/>
  <c r="N56" i="4"/>
  <c r="P56" i="4" s="1"/>
  <c r="N57" i="4"/>
  <c r="P57" i="4" s="1"/>
  <c r="N58" i="4"/>
  <c r="P58" i="4" s="1"/>
  <c r="N59" i="4"/>
  <c r="P59" i="4" s="1"/>
  <c r="N60" i="4"/>
  <c r="P60" i="4" s="1"/>
  <c r="N61" i="4"/>
  <c r="P61" i="4" s="1"/>
  <c r="N62" i="4"/>
  <c r="P62" i="4" s="1"/>
  <c r="N63" i="4"/>
  <c r="P63" i="4" s="1"/>
  <c r="N64" i="4"/>
  <c r="P64" i="4" s="1"/>
  <c r="N65" i="4"/>
  <c r="P65" i="4" s="1"/>
  <c r="N66" i="4"/>
  <c r="P66" i="4" s="1"/>
  <c r="N67" i="4"/>
  <c r="P67" i="4" s="1"/>
  <c r="N68" i="4"/>
  <c r="N69" i="4"/>
  <c r="N70" i="4"/>
  <c r="N71" i="4"/>
  <c r="N72" i="4"/>
  <c r="P72" i="4" s="1"/>
  <c r="N73" i="4"/>
  <c r="P73" i="4" s="1"/>
  <c r="N77" i="4"/>
  <c r="N78" i="4"/>
  <c r="P78" i="4" s="1"/>
  <c r="N79" i="4"/>
  <c r="P79" i="4" s="1"/>
  <c r="N80" i="4"/>
  <c r="P80" i="4" s="1"/>
  <c r="N81" i="4"/>
  <c r="N83" i="4"/>
  <c r="N84" i="4"/>
  <c r="N85" i="4"/>
  <c r="N86" i="4"/>
  <c r="N87" i="4"/>
  <c r="P87" i="4" s="1"/>
  <c r="N88" i="4"/>
  <c r="N89" i="4"/>
  <c r="N90" i="4"/>
  <c r="N91" i="4"/>
  <c r="N92" i="4"/>
  <c r="N93" i="4"/>
  <c r="P93" i="4" s="1"/>
  <c r="N94" i="4"/>
  <c r="N95" i="4"/>
  <c r="N96" i="4"/>
  <c r="P96" i="4" s="1"/>
  <c r="N97" i="4"/>
  <c r="P97" i="4" s="1"/>
  <c r="N98" i="4"/>
  <c r="N99" i="4"/>
  <c r="N100" i="4"/>
  <c r="P100" i="4" s="1"/>
  <c r="N101" i="4"/>
  <c r="P101" i="4" s="1"/>
  <c r="N102" i="4"/>
  <c r="N103" i="4"/>
  <c r="N104" i="4"/>
  <c r="N105" i="4"/>
  <c r="N106" i="4"/>
  <c r="N107" i="4"/>
  <c r="P107" i="4" s="1"/>
  <c r="N108" i="4"/>
  <c r="N109" i="4"/>
  <c r="N110" i="4"/>
  <c r="P110" i="4" s="1"/>
  <c r="N111" i="4"/>
  <c r="P111" i="4" s="1"/>
  <c r="N112" i="4"/>
  <c r="N113" i="4"/>
  <c r="N114" i="4"/>
  <c r="P114" i="4" s="1"/>
  <c r="N115" i="4"/>
  <c r="N116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29"/>
  <c r="N531" i="143"/>
  <c r="I38" i="148"/>
  <c r="G17" i="144"/>
  <c r="I17" i="144"/>
  <c r="N531" i="149"/>
  <c r="N531" i="137"/>
  <c r="I38" i="134"/>
  <c r="I38" i="136"/>
  <c r="N531" i="122"/>
  <c r="I38" i="117"/>
  <c r="N531" i="118"/>
  <c r="N531" i="124"/>
  <c r="N531" i="120"/>
  <c r="I38" i="123"/>
  <c r="I38" i="125"/>
  <c r="I38" i="119"/>
  <c r="N531" i="126"/>
  <c r="N531" i="116"/>
  <c r="I38" i="113"/>
  <c r="N531" i="112"/>
  <c r="G530" i="4" a="1"/>
  <c r="G530" i="4" s="1"/>
  <c r="I530" i="4" a="1"/>
  <c r="I530" i="4"/>
  <c r="L530" i="4" a="1"/>
  <c r="L530" i="4"/>
  <c r="G525" i="4" a="1"/>
  <c r="G525" i="4" s="1"/>
  <c r="I525" i="4" a="1"/>
  <c r="I525" i="4" s="1"/>
  <c r="L525" i="4" a="1"/>
  <c r="L525" i="4"/>
  <c r="J525" i="4" a="1"/>
  <c r="J525" i="4" s="1"/>
  <c r="K525" i="4" a="1"/>
  <c r="K525" i="4"/>
  <c r="H525" i="4" a="1"/>
  <c r="H525" i="4" s="1"/>
  <c r="F525" i="4" a="1"/>
  <c r="F525" i="4" s="1"/>
  <c r="M525" i="4" a="1"/>
  <c r="M525" i="4" s="1"/>
  <c r="I38" i="155"/>
  <c r="H5" i="3"/>
  <c r="G16" i="103"/>
  <c r="G17" i="103" s="1"/>
  <c r="G15" i="103"/>
  <c r="G14" i="103"/>
  <c r="E16" i="103"/>
  <c r="E15" i="103"/>
  <c r="E17" i="103" s="1"/>
  <c r="E14" i="103"/>
  <c r="G11" i="103"/>
  <c r="G10" i="103"/>
  <c r="G9" i="103"/>
  <c r="G12" i="103" s="1"/>
  <c r="E11" i="103"/>
  <c r="E10" i="103"/>
  <c r="E12" i="103" s="1"/>
  <c r="E9" i="103"/>
  <c r="C16" i="103"/>
  <c r="C15" i="103"/>
  <c r="C14" i="103"/>
  <c r="C11" i="103"/>
  <c r="C10" i="103"/>
  <c r="C9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D2" i="3"/>
  <c r="A1" i="4"/>
  <c r="B6" i="3"/>
  <c r="B4" i="3"/>
  <c r="B5" i="3"/>
  <c r="H6" i="3"/>
  <c r="D2" i="4"/>
  <c r="D1" i="4"/>
  <c r="I17" i="205"/>
  <c r="C17" i="103" l="1"/>
  <c r="G19" i="103"/>
  <c r="M17" i="103" s="1"/>
  <c r="C12" i="103"/>
  <c r="J18" i="103"/>
  <c r="P19" i="103"/>
  <c r="M18" i="103"/>
  <c r="L18" i="103"/>
  <c r="N17" i="103"/>
  <c r="O17" i="103"/>
  <c r="J17" i="103"/>
  <c r="K17" i="103"/>
  <c r="O19" i="103"/>
  <c r="K19" i="103"/>
  <c r="M19" i="103"/>
  <c r="L17" i="103"/>
  <c r="P18" i="103"/>
  <c r="N18" i="103"/>
  <c r="Q19" i="103"/>
  <c r="L19" i="103"/>
  <c r="Q18" i="103"/>
  <c r="Q17" i="103"/>
  <c r="J19" i="103"/>
  <c r="K18" i="103"/>
  <c r="P17" i="103"/>
  <c r="N19" i="103"/>
  <c r="O18" i="103"/>
  <c r="E19" i="103"/>
  <c r="C19" i="103"/>
  <c r="F501" i="110" a="1"/>
  <c r="F501" i="110" s="1"/>
  <c r="C520" i="110"/>
  <c r="P26" i="110"/>
  <c r="D1" i="110"/>
  <c r="C516" i="110"/>
  <c r="M499" i="110" a="1"/>
  <c r="M499" i="110" s="1"/>
  <c r="C517" i="110"/>
  <c r="I517" i="110" s="1" a="1"/>
  <c r="I517" i="110" s="1"/>
  <c r="M498" i="110" a="1"/>
  <c r="M498" i="110" s="1"/>
  <c r="P30" i="110"/>
  <c r="G501" i="110" a="1"/>
  <c r="G501" i="110" s="1"/>
  <c r="L499" i="110" a="1"/>
  <c r="L499" i="110" s="1"/>
  <c r="C518" i="110"/>
  <c r="I518" i="110" s="1" a="1"/>
  <c r="I518" i="110" s="1"/>
  <c r="P12" i="110"/>
  <c r="L498" i="110" a="1"/>
  <c r="L498" i="110" s="1"/>
  <c r="P7" i="110"/>
  <c r="L497" i="110" a="1"/>
  <c r="L497" i="110" s="1"/>
  <c r="I501" i="110" a="1"/>
  <c r="I501" i="110" s="1"/>
  <c r="H499" i="110" a="1"/>
  <c r="H499" i="110" s="1"/>
  <c r="H497" i="110" a="1"/>
  <c r="H497" i="110" s="1"/>
  <c r="L517" i="110" a="1"/>
  <c r="L517" i="110" s="1"/>
  <c r="P23" i="110"/>
  <c r="P5" i="110"/>
  <c r="M507" i="110" a="1"/>
  <c r="M507" i="110" s="1"/>
  <c r="L496" i="110" a="1"/>
  <c r="L496" i="110" s="1"/>
  <c r="P28" i="110"/>
  <c r="C525" i="110"/>
  <c r="K525" i="110" s="1" a="1"/>
  <c r="K525" i="110" s="1"/>
  <c r="M506" i="110" a="1"/>
  <c r="M506" i="110" s="1"/>
  <c r="P9" i="110"/>
  <c r="P4" i="110"/>
  <c r="H507" i="110" a="1"/>
  <c r="H507" i="110" s="1"/>
  <c r="P32" i="110"/>
  <c r="P27" i="110"/>
  <c r="C526" i="110"/>
  <c r="J526" i="110" s="1" a="1"/>
  <c r="J526" i="110" s="1"/>
  <c r="H506" i="110" a="1"/>
  <c r="H506" i="110" s="1"/>
  <c r="P31" i="110"/>
  <c r="M496" i="110" a="1"/>
  <c r="M496" i="110" s="1"/>
  <c r="J499" i="110" a="1"/>
  <c r="J499" i="110" s="1"/>
  <c r="K500" i="110" a="1"/>
  <c r="K500" i="110" s="1"/>
  <c r="C515" i="110"/>
  <c r="M515" i="110" s="1" a="1"/>
  <c r="M515" i="110" s="1"/>
  <c r="L507" i="110" a="1"/>
  <c r="L507" i="110" s="1"/>
  <c r="K499" i="110" a="1"/>
  <c r="K499" i="110" s="1"/>
  <c r="F507" i="110" a="1"/>
  <c r="F507" i="110" s="1"/>
  <c r="F520" i="110" a="1"/>
  <c r="F520" i="110" s="1"/>
  <c r="L506" i="110" a="1"/>
  <c r="L506" i="110" s="1"/>
  <c r="H517" i="110" a="1"/>
  <c r="H517" i="110" s="1"/>
  <c r="H496" i="110" a="1"/>
  <c r="H496" i="110" s="1"/>
  <c r="C524" i="110"/>
  <c r="J524" i="110" s="1" a="1"/>
  <c r="J524" i="110" s="1"/>
  <c r="M505" i="110" a="1"/>
  <c r="M505" i="110" s="1"/>
  <c r="P14" i="110"/>
  <c r="I504" i="110" a="1"/>
  <c r="I504" i="110" s="1"/>
  <c r="F525" i="110" a="1"/>
  <c r="F525" i="110" s="1"/>
  <c r="I520" i="110" a="1"/>
  <c r="I520" i="110" s="1"/>
  <c r="P24" i="110"/>
  <c r="P13" i="110"/>
  <c r="G525" i="110" a="1"/>
  <c r="G525" i="110" s="1"/>
  <c r="M516" i="110" a="1"/>
  <c r="M516" i="110" s="1"/>
  <c r="M501" i="110" a="1"/>
  <c r="M501" i="110" s="1"/>
  <c r="L504" i="110" a="1"/>
  <c r="L504" i="110" s="1"/>
  <c r="H505" i="110" a="1"/>
  <c r="H505" i="110" s="1"/>
  <c r="J506" i="110" a="1"/>
  <c r="J506" i="110" s="1"/>
  <c r="M504" i="110" a="1"/>
  <c r="M504" i="110" s="1"/>
  <c r="I525" i="110" a="1"/>
  <c r="I525" i="110" s="1"/>
  <c r="G520" i="110" a="1"/>
  <c r="G520" i="110" s="1"/>
  <c r="M500" i="110" a="1"/>
  <c r="M500" i="110" s="1"/>
  <c r="L501" i="110" a="1"/>
  <c r="L501" i="110" s="1"/>
  <c r="H504" i="110" a="1"/>
  <c r="H504" i="110" s="1"/>
  <c r="J505" i="110" a="1"/>
  <c r="J505" i="110" s="1"/>
  <c r="J516" i="110" a="1"/>
  <c r="J516" i="110" s="1"/>
  <c r="M525" i="110" a="1"/>
  <c r="M525" i="110" s="1"/>
  <c r="L500" i="110" a="1"/>
  <c r="L500" i="110" s="1"/>
  <c r="H501" i="110" a="1"/>
  <c r="H501" i="110" s="1"/>
  <c r="P11" i="110"/>
  <c r="G507" i="110" a="1"/>
  <c r="G507" i="110" s="1"/>
  <c r="G497" i="110" a="1"/>
  <c r="G497" i="110" s="1"/>
  <c r="J500" i="110" a="1"/>
  <c r="J500" i="110" s="1"/>
  <c r="L525" i="110" a="1"/>
  <c r="L525" i="110" s="1"/>
  <c r="H500" i="110" a="1"/>
  <c r="H500" i="110" s="1"/>
  <c r="P10" i="110"/>
  <c r="K505" i="110" a="1"/>
  <c r="K505" i="110" s="1"/>
  <c r="F505" i="110" a="1"/>
  <c r="F505" i="110" s="1"/>
  <c r="P8" i="110"/>
  <c r="H520" i="110" a="1"/>
  <c r="H520" i="110" s="1"/>
  <c r="C522" i="110"/>
  <c r="M522" i="110" s="1" a="1"/>
  <c r="M522" i="110" s="1"/>
  <c r="L520" i="110" a="1"/>
  <c r="L520" i="110" s="1"/>
  <c r="C523" i="110"/>
  <c r="M503" i="110" a="1"/>
  <c r="M503" i="110" s="1"/>
  <c r="L505" i="110" a="1"/>
  <c r="L505" i="110" s="1"/>
  <c r="H525" i="110" a="1"/>
  <c r="H525" i="110" s="1"/>
  <c r="H516" i="110" a="1"/>
  <c r="H516" i="110" s="1"/>
  <c r="C519" i="110"/>
  <c r="K506" i="110" a="1"/>
  <c r="K506" i="110" s="1"/>
  <c r="J510" i="108" a="1"/>
  <c r="J510" i="108" s="1"/>
  <c r="M504" i="108" a="1"/>
  <c r="M504" i="108" s="1"/>
  <c r="J509" i="108" a="1"/>
  <c r="J509" i="108" s="1"/>
  <c r="G510" i="108" a="1"/>
  <c r="G510" i="108" s="1"/>
  <c r="H508" i="108" a="1"/>
  <c r="H508" i="108" s="1"/>
  <c r="Q17" i="108"/>
  <c r="Q30" i="108"/>
  <c r="M503" i="108" a="1"/>
  <c r="M503" i="108" s="1"/>
  <c r="Q18" i="108"/>
  <c r="Q31" i="108"/>
  <c r="M502" i="108" a="1"/>
  <c r="M502" i="108" s="1"/>
  <c r="J503" i="108" a="1"/>
  <c r="J503" i="108" s="1"/>
  <c r="O503" i="108" s="1"/>
  <c r="Q22" i="108"/>
  <c r="L507" i="108" a="1"/>
  <c r="L507" i="108" s="1"/>
  <c r="N526" i="108" a="1"/>
  <c r="N526" i="108" s="1"/>
  <c r="N502" i="108" a="1"/>
  <c r="N502" i="108" s="1"/>
  <c r="J502" i="108" a="1"/>
  <c r="J502" i="108" s="1"/>
  <c r="G529" i="108" a="1"/>
  <c r="G529" i="108" s="1"/>
  <c r="Q15" i="108"/>
  <c r="D527" i="108"/>
  <c r="N527" i="108" s="1" a="1"/>
  <c r="N527" i="108" s="1"/>
  <c r="N501" i="108" a="1"/>
  <c r="N501" i="108" s="1"/>
  <c r="L502" i="108" a="1"/>
  <c r="L502" i="108" s="1"/>
  <c r="J501" i="108" a="1"/>
  <c r="J501" i="108" s="1"/>
  <c r="N507" i="108" a="1"/>
  <c r="N507" i="108" s="1"/>
  <c r="L526" i="108" a="1"/>
  <c r="L526" i="108" s="1"/>
  <c r="N529" i="108" a="1"/>
  <c r="N529" i="108" s="1"/>
  <c r="J529" i="108" a="1"/>
  <c r="J529" i="108" s="1"/>
  <c r="G528" i="108" a="1"/>
  <c r="G528" i="108" s="1"/>
  <c r="K510" i="108" a="1"/>
  <c r="K510" i="108" s="1"/>
  <c r="Q5" i="108"/>
  <c r="Q19" i="108"/>
  <c r="Q32" i="108"/>
  <c r="M508" i="108" a="1"/>
  <c r="M508" i="108" s="1"/>
  <c r="O508" i="108" s="1"/>
  <c r="Q6" i="108"/>
  <c r="J527" i="108" a="1"/>
  <c r="J527" i="108" s="1"/>
  <c r="M500" i="108" a="1"/>
  <c r="M500" i="108" s="1"/>
  <c r="L500" i="108" a="1"/>
  <c r="L500" i="108" s="1"/>
  <c r="K529" i="108" a="1"/>
  <c r="K529" i="108" s="1"/>
  <c r="J504" i="108" a="1"/>
  <c r="J504" i="108" s="1"/>
  <c r="M522" i="108" a="1"/>
  <c r="M522" i="108" s="1"/>
  <c r="I526" i="108" a="1"/>
  <c r="I526" i="108" s="1"/>
  <c r="N528" i="108" a="1"/>
  <c r="N528" i="108" s="1"/>
  <c r="N510" i="108" a="1"/>
  <c r="N510" i="108" s="1"/>
  <c r="M511" i="108" a="1"/>
  <c r="M511" i="108" s="1"/>
  <c r="L510" i="108" a="1"/>
  <c r="L510" i="108" s="1"/>
  <c r="K506" i="108" a="1"/>
  <c r="K506" i="108" s="1"/>
  <c r="G504" i="108" a="1"/>
  <c r="G504" i="108" s="1"/>
  <c r="M527" i="108" a="1"/>
  <c r="M527" i="108" s="1"/>
  <c r="M526" i="108" a="1"/>
  <c r="M526" i="108" s="1"/>
  <c r="I529" i="108" a="1"/>
  <c r="I529" i="108" s="1"/>
  <c r="N499" i="108" a="1"/>
  <c r="N499" i="108" s="1"/>
  <c r="J505" i="108" a="1"/>
  <c r="J505" i="108" s="1"/>
  <c r="K505" i="108" a="1"/>
  <c r="K505" i="108" s="1"/>
  <c r="L529" i="108" a="1"/>
  <c r="L529" i="108" s="1"/>
  <c r="D519" i="108"/>
  <c r="N519" i="108" s="1" a="1"/>
  <c r="N519" i="108" s="1"/>
  <c r="Q14" i="108"/>
  <c r="K504" i="108" a="1"/>
  <c r="K504" i="108" s="1"/>
  <c r="G502" i="108" a="1"/>
  <c r="G502" i="108" s="1"/>
  <c r="H501" i="108" a="1"/>
  <c r="H501" i="108" s="1"/>
  <c r="Q8" i="108"/>
  <c r="M499" i="108" a="1"/>
  <c r="M499" i="108" s="1"/>
  <c r="J506" i="108" a="1"/>
  <c r="J506" i="108" s="1"/>
  <c r="L522" i="108" a="1"/>
  <c r="L522" i="108" s="1"/>
  <c r="M529" i="108" a="1"/>
  <c r="M529" i="108" s="1"/>
  <c r="D523" i="108"/>
  <c r="N523" i="108" s="1" a="1"/>
  <c r="N523" i="108" s="1"/>
  <c r="N522" i="108" a="1"/>
  <c r="N522" i="108" s="1"/>
  <c r="D525" i="108"/>
  <c r="G525" i="108" s="1" a="1"/>
  <c r="G525" i="108" s="1"/>
  <c r="J499" i="108" a="1"/>
  <c r="J499" i="108" s="1"/>
  <c r="Q20" i="108"/>
  <c r="G526" i="108" a="1"/>
  <c r="G526" i="108" s="1"/>
  <c r="H527" i="108" a="1"/>
  <c r="H527" i="108" s="1"/>
  <c r="I500" i="108" a="1"/>
  <c r="I500" i="108" s="1"/>
  <c r="D521" i="108"/>
  <c r="L527" i="108" a="1"/>
  <c r="L527" i="108" s="1"/>
  <c r="K502" i="108" a="1"/>
  <c r="K502" i="108" s="1"/>
  <c r="G500" i="108" a="1"/>
  <c r="G500" i="108" s="1"/>
  <c r="Q24" i="108"/>
  <c r="Q11" i="108"/>
  <c r="J524" i="108" a="1"/>
  <c r="J524" i="108" s="1"/>
  <c r="K524" i="108" a="1"/>
  <c r="K524" i="108" s="1"/>
  <c r="L524" i="108" a="1"/>
  <c r="L524" i="108" s="1"/>
  <c r="H524" i="108" a="1"/>
  <c r="H524" i="108" s="1"/>
  <c r="G524" i="108" a="1"/>
  <c r="G524" i="108" s="1"/>
  <c r="M524" i="108" a="1"/>
  <c r="M524" i="108" s="1"/>
  <c r="N524" i="108" a="1"/>
  <c r="N524" i="108" s="1"/>
  <c r="I524" i="108" a="1"/>
  <c r="I524" i="108" s="1"/>
  <c r="O509" i="108"/>
  <c r="G520" i="108" a="1"/>
  <c r="G520" i="108" s="1"/>
  <c r="L520" i="108" a="1"/>
  <c r="L520" i="108" s="1"/>
  <c r="M520" i="108" a="1"/>
  <c r="M520" i="108" s="1"/>
  <c r="K520" i="108" a="1"/>
  <c r="K520" i="108" s="1"/>
  <c r="I520" i="108" a="1"/>
  <c r="I520" i="108" s="1"/>
  <c r="H520" i="108" a="1"/>
  <c r="H520" i="108" s="1"/>
  <c r="J520" i="108" a="1"/>
  <c r="J520" i="108" s="1"/>
  <c r="N520" i="108" a="1"/>
  <c r="N520" i="108" s="1"/>
  <c r="Q12" i="108"/>
  <c r="K522" i="108" a="1"/>
  <c r="K522" i="108" s="1"/>
  <c r="H526" i="108" a="1"/>
  <c r="H526" i="108" s="1"/>
  <c r="K526" i="108" a="1"/>
  <c r="K526" i="108" s="1"/>
  <c r="K507" i="108" a="1"/>
  <c r="K507" i="108" s="1"/>
  <c r="G507" i="108" a="1"/>
  <c r="G507" i="108" s="1"/>
  <c r="L523" i="108" a="1"/>
  <c r="L523" i="108" s="1"/>
  <c r="M523" i="108" a="1"/>
  <c r="M523" i="108" s="1"/>
  <c r="Q25" i="108"/>
  <c r="Q26" i="108"/>
  <c r="D530" i="108"/>
  <c r="L511" i="108" a="1"/>
  <c r="L511" i="108" s="1"/>
  <c r="I501" i="108" a="1"/>
  <c r="I501" i="108" s="1"/>
  <c r="M501" i="108" a="1"/>
  <c r="M501" i="108" s="1"/>
  <c r="K499" i="108" a="1"/>
  <c r="K499" i="108" s="1"/>
  <c r="G499" i="108" a="1"/>
  <c r="G499" i="108" s="1"/>
  <c r="H499" i="108" a="1"/>
  <c r="H499" i="108" s="1"/>
  <c r="L499" i="108" a="1"/>
  <c r="L499" i="108" s="1"/>
  <c r="D518" i="108"/>
  <c r="G522" i="108" a="1"/>
  <c r="G522" i="108" s="1"/>
  <c r="K528" i="108" a="1"/>
  <c r="K528" i="108" s="1"/>
  <c r="E2" i="108"/>
  <c r="Q13" i="108"/>
  <c r="K501" i="108" a="1"/>
  <c r="K501" i="108" s="1"/>
  <c r="J507" i="108" a="1"/>
  <c r="J507" i="108" s="1"/>
  <c r="G506" i="108" a="1"/>
  <c r="G506" i="108" s="1"/>
  <c r="L506" i="108" a="1"/>
  <c r="L506" i="108" s="1"/>
  <c r="I506" i="108" a="1"/>
  <c r="I506" i="108" s="1"/>
  <c r="M506" i="108" a="1"/>
  <c r="M506" i="108" s="1"/>
  <c r="J500" i="108" a="1"/>
  <c r="J500" i="108" s="1"/>
  <c r="N500" i="108" a="1"/>
  <c r="N500" i="108" s="1"/>
  <c r="K500" i="108" a="1"/>
  <c r="K500" i="108" s="1"/>
  <c r="L528" i="108" a="1"/>
  <c r="L528" i="108" s="1"/>
  <c r="J528" i="108" a="1"/>
  <c r="J528" i="108" s="1"/>
  <c r="H528" i="108" a="1"/>
  <c r="H528" i="108" s="1"/>
  <c r="M528" i="108" a="1"/>
  <c r="M528" i="108" s="1"/>
  <c r="I511" i="108" a="1"/>
  <c r="I511" i="108" s="1"/>
  <c r="H522" i="108" a="1"/>
  <c r="H522" i="108" s="1"/>
  <c r="I522" i="108" a="1"/>
  <c r="I522" i="108" s="1"/>
  <c r="J511" i="108" a="1"/>
  <c r="J511" i="108" s="1"/>
  <c r="N511" i="108" a="1"/>
  <c r="N511" i="108" s="1"/>
  <c r="K511" i="108" a="1"/>
  <c r="K511" i="108" s="1"/>
  <c r="G505" i="108" a="1"/>
  <c r="G505" i="108" s="1"/>
  <c r="L505" i="108" a="1"/>
  <c r="L505" i="108" s="1"/>
  <c r="I505" i="108" a="1"/>
  <c r="I505" i="108" s="1"/>
  <c r="M505" i="108" a="1"/>
  <c r="M505" i="108" s="1"/>
  <c r="Q9" i="108"/>
  <c r="Q21" i="108"/>
  <c r="K527" i="108" a="1"/>
  <c r="K527" i="108" s="1"/>
  <c r="M521" i="110" a="1"/>
  <c r="M521" i="110" s="1"/>
  <c r="J521" i="110" a="1"/>
  <c r="J521" i="110" s="1"/>
  <c r="L521" i="110" a="1"/>
  <c r="L521" i="110" s="1"/>
  <c r="I521" i="110" a="1"/>
  <c r="I521" i="110" s="1"/>
  <c r="H521" i="110" a="1"/>
  <c r="H521" i="110" s="1"/>
  <c r="G521" i="110" a="1"/>
  <c r="G521" i="110" s="1"/>
  <c r="F521" i="110" a="1"/>
  <c r="F521" i="110" s="1"/>
  <c r="K521" i="110" a="1"/>
  <c r="K521" i="110" s="1"/>
  <c r="K517" i="110" a="1"/>
  <c r="K517" i="110" s="1"/>
  <c r="M517" i="110" a="1"/>
  <c r="M517" i="110" s="1"/>
  <c r="M502" i="110" a="1"/>
  <c r="M502" i="110" s="1"/>
  <c r="G508" i="110" a="1"/>
  <c r="G508" i="110" s="1"/>
  <c r="G502" i="110" a="1"/>
  <c r="G502" i="110" s="1"/>
  <c r="I503" i="110" a="1"/>
  <c r="I503" i="110" s="1"/>
  <c r="I502" i="110" a="1"/>
  <c r="I502" i="110" s="1"/>
  <c r="L503" i="110" a="1"/>
  <c r="L503" i="110" s="1"/>
  <c r="H508" i="110" a="1"/>
  <c r="H508" i="110" s="1"/>
  <c r="F508" i="110" a="1"/>
  <c r="F508" i="110" s="1"/>
  <c r="L502" i="110" a="1"/>
  <c r="L502" i="110" s="1"/>
  <c r="J496" i="110" a="1"/>
  <c r="J496" i="110" s="1"/>
  <c r="J504" i="110" a="1"/>
  <c r="J504" i="110" s="1"/>
  <c r="J498" i="110" a="1"/>
  <c r="J498" i="110" s="1"/>
  <c r="K504" i="110" a="1"/>
  <c r="K504" i="110" s="1"/>
  <c r="K498" i="110" a="1"/>
  <c r="K498" i="110" s="1"/>
  <c r="J520" i="110" a="1"/>
  <c r="J520" i="110" s="1"/>
  <c r="I500" i="110" a="1"/>
  <c r="I500" i="110" s="1"/>
  <c r="F506" i="110" a="1"/>
  <c r="F506" i="110" s="1"/>
  <c r="F496" i="110" a="1"/>
  <c r="F496" i="110" s="1"/>
  <c r="G506" i="110" a="1"/>
  <c r="G506" i="110" s="1"/>
  <c r="G500" i="110" a="1"/>
  <c r="G500" i="110" s="1"/>
  <c r="I499" i="110" a="1"/>
  <c r="I499" i="110" s="1"/>
  <c r="K496" i="110" a="1"/>
  <c r="K496" i="110" s="1"/>
  <c r="J503" i="110" a="1"/>
  <c r="J503" i="110" s="1"/>
  <c r="J497" i="110" a="1"/>
  <c r="J497" i="110" s="1"/>
  <c r="K503" i="110" a="1"/>
  <c r="K503" i="110" s="1"/>
  <c r="K497" i="110" a="1"/>
  <c r="K497" i="110" s="1"/>
  <c r="J525" i="110" a="1"/>
  <c r="J525" i="110" s="1"/>
  <c r="J519" i="110" a="1"/>
  <c r="J519" i="110" s="1"/>
  <c r="I498" i="110" a="1"/>
  <c r="I498" i="110" s="1"/>
  <c r="M508" i="110" a="1"/>
  <c r="M508" i="110" s="1"/>
  <c r="F504" i="110" a="1"/>
  <c r="F504" i="110" s="1"/>
  <c r="G505" i="110" a="1"/>
  <c r="G505" i="110" s="1"/>
  <c r="C527" i="110"/>
  <c r="H503" i="110" a="1"/>
  <c r="H503" i="110" s="1"/>
  <c r="F503" i="110" a="1"/>
  <c r="F503" i="110" s="1"/>
  <c r="J508" i="110" a="1"/>
  <c r="J508" i="110" s="1"/>
  <c r="J502" i="110" a="1"/>
  <c r="J502" i="110" s="1"/>
  <c r="K508" i="110" a="1"/>
  <c r="K508" i="110" s="1"/>
  <c r="K502" i="110" a="1"/>
  <c r="K502" i="110" s="1"/>
  <c r="I508" i="110" a="1"/>
  <c r="I508" i="110" s="1"/>
  <c r="G517" i="110" a="1"/>
  <c r="G517" i="110" s="1"/>
  <c r="H502" i="110" a="1"/>
  <c r="H502" i="110" s="1"/>
  <c r="F502" i="110" a="1"/>
  <c r="F502" i="110" s="1"/>
  <c r="I507" i="110" a="1"/>
  <c r="I507" i="110" s="1"/>
  <c r="F517" i="110" a="1"/>
  <c r="F517" i="110" s="1"/>
  <c r="J507" i="110" a="1"/>
  <c r="J507" i="110" s="1"/>
  <c r="J501" i="110" a="1"/>
  <c r="J501" i="110" s="1"/>
  <c r="J517" i="110" a="1"/>
  <c r="J517" i="110" s="1"/>
  <c r="P11" i="4"/>
  <c r="J531" i="4"/>
  <c r="L531" i="4"/>
  <c r="J512" i="4"/>
  <c r="M512" i="4"/>
  <c r="G512" i="4"/>
  <c r="E22" i="3" s="1"/>
  <c r="I531" i="4"/>
  <c r="G531" i="4"/>
  <c r="L512" i="4"/>
  <c r="I512" i="4"/>
  <c r="K531" i="4"/>
  <c r="K512" i="4"/>
  <c r="M531" i="4"/>
  <c r="N505" i="4"/>
  <c r="N501" i="4"/>
  <c r="N502" i="4"/>
  <c r="N506" i="4"/>
  <c r="N524" i="4"/>
  <c r="N527" i="4"/>
  <c r="N526" i="4"/>
  <c r="N504" i="4"/>
  <c r="N503" i="4"/>
  <c r="N520" i="4"/>
  <c r="N521" i="4"/>
  <c r="N525" i="4"/>
  <c r="N530" i="4"/>
  <c r="N508" i="4"/>
  <c r="N507" i="4"/>
  <c r="N523" i="4"/>
  <c r="N522" i="4"/>
  <c r="N500" i="4"/>
  <c r="N529" i="4"/>
  <c r="N519" i="4"/>
  <c r="N509" i="4"/>
  <c r="H512" i="4"/>
  <c r="P509" i="4" a="1"/>
  <c r="P509" i="4" s="1"/>
  <c r="N13" i="3" s="1"/>
  <c r="P511" i="4" a="1"/>
  <c r="P511" i="4" s="1"/>
  <c r="P501" i="4" a="1"/>
  <c r="P501" i="4" s="1"/>
  <c r="N5" i="3" s="1"/>
  <c r="P503" i="4" a="1"/>
  <c r="P503" i="4" s="1"/>
  <c r="N7" i="3" s="1"/>
  <c r="P506" i="4" a="1"/>
  <c r="P506" i="4" s="1"/>
  <c r="N10" i="3" s="1"/>
  <c r="P507" i="4" a="1"/>
  <c r="P507" i="4" s="1"/>
  <c r="N11" i="3" s="1"/>
  <c r="P502" i="4" a="1"/>
  <c r="P502" i="4" s="1"/>
  <c r="N6" i="3" s="1"/>
  <c r="P499" i="4" a="1"/>
  <c r="P499" i="4" s="1"/>
  <c r="P504" i="4" a="1"/>
  <c r="P504" i="4" s="1"/>
  <c r="N8" i="3" s="1"/>
  <c r="P508" i="4" a="1"/>
  <c r="P508" i="4" s="1"/>
  <c r="N12" i="3" s="1"/>
  <c r="P500" i="4" a="1"/>
  <c r="P500" i="4" s="1"/>
  <c r="N4" i="3" s="1"/>
  <c r="P505" i="4" a="1"/>
  <c r="P505" i="4" s="1"/>
  <c r="N9" i="3" s="1"/>
  <c r="P510" i="4" a="1"/>
  <c r="P510" i="4" s="1"/>
  <c r="N528" i="4"/>
  <c r="F531" i="4"/>
  <c r="N518" i="4"/>
  <c r="H531" i="4"/>
  <c r="N510" i="4"/>
  <c r="N511" i="4"/>
  <c r="F512" i="4"/>
  <c r="N499" i="4"/>
  <c r="Q10" i="103" l="1"/>
  <c r="Q9" i="103"/>
  <c r="L10" i="103"/>
  <c r="P9" i="103"/>
  <c r="J10" i="103"/>
  <c r="P10" i="103"/>
  <c r="O11" i="103"/>
  <c r="Q11" i="103"/>
  <c r="N9" i="103"/>
  <c r="N11" i="103"/>
  <c r="J9" i="103"/>
  <c r="M10" i="103"/>
  <c r="O10" i="103"/>
  <c r="K11" i="103"/>
  <c r="M11" i="103"/>
  <c r="L11" i="103"/>
  <c r="L9" i="103"/>
  <c r="M9" i="103"/>
  <c r="J11" i="103"/>
  <c r="P11" i="103"/>
  <c r="O9" i="103"/>
  <c r="N10" i="103"/>
  <c r="K10" i="103"/>
  <c r="K9" i="103"/>
  <c r="H11" i="127"/>
  <c r="H11" i="193"/>
  <c r="H11" i="146"/>
  <c r="H11" i="214"/>
  <c r="H11" i="165"/>
  <c r="H11" i="159"/>
  <c r="H11" i="167"/>
  <c r="H11" i="152"/>
  <c r="H11" i="169"/>
  <c r="H11" i="121"/>
  <c r="H11" i="187"/>
  <c r="H11" i="140"/>
  <c r="H11" i="211"/>
  <c r="H11" i="125"/>
  <c r="H11" i="144"/>
  <c r="H11" i="213"/>
  <c r="H11" i="163"/>
  <c r="H11" i="115"/>
  <c r="H11" i="181"/>
  <c r="H11" i="117"/>
  <c r="H11" i="183"/>
  <c r="H11" i="119"/>
  <c r="H11" i="185"/>
  <c r="H11" i="138"/>
  <c r="H11" i="203"/>
  <c r="H11" i="157"/>
  <c r="H11" i="175"/>
  <c r="H11" i="111"/>
  <c r="H11" i="195"/>
  <c r="H11" i="215"/>
  <c r="H11" i="153"/>
  <c r="H11" i="123"/>
  <c r="H11" i="161"/>
  <c r="H11" i="113"/>
  <c r="H11" i="179"/>
  <c r="H11" i="132"/>
  <c r="H11" i="197"/>
  <c r="H11" i="134"/>
  <c r="H11" i="199"/>
  <c r="H11" i="136"/>
  <c r="H11" i="201"/>
  <c r="H11" i="155"/>
  <c r="H11" i="142"/>
  <c r="H11" i="173"/>
  <c r="H11" i="212"/>
  <c r="H11" i="177"/>
  <c r="H11" i="130"/>
  <c r="H11" i="148"/>
  <c r="H11" i="150"/>
  <c r="H11" i="191"/>
  <c r="H11" i="171"/>
  <c r="H11" i="205"/>
  <c r="H11" i="189"/>
  <c r="H526" i="110" a="1"/>
  <c r="H526" i="110" s="1"/>
  <c r="F518" i="110" a="1"/>
  <c r="F518" i="110" s="1"/>
  <c r="J515" i="110" a="1"/>
  <c r="J515" i="110" s="1"/>
  <c r="N498" i="110"/>
  <c r="M518" i="110" a="1"/>
  <c r="M518" i="110" s="1"/>
  <c r="J518" i="110" a="1"/>
  <c r="J518" i="110" s="1"/>
  <c r="I516" i="110" a="1"/>
  <c r="I516" i="110" s="1"/>
  <c r="K516" i="110" a="1"/>
  <c r="K516" i="110" s="1"/>
  <c r="G516" i="110" a="1"/>
  <c r="G516" i="110" s="1"/>
  <c r="L516" i="110" a="1"/>
  <c r="L516" i="110" s="1"/>
  <c r="F516" i="110" a="1"/>
  <c r="F516" i="110" s="1"/>
  <c r="F515" i="110" a="1"/>
  <c r="F515" i="110" s="1"/>
  <c r="K520" i="110" a="1"/>
  <c r="K520" i="110" s="1"/>
  <c r="M520" i="110" a="1"/>
  <c r="M520" i="110" s="1"/>
  <c r="G526" i="110" a="1"/>
  <c r="G526" i="110" s="1"/>
  <c r="N499" i="110"/>
  <c r="P504" i="110" a="1"/>
  <c r="P504" i="110" s="1"/>
  <c r="N11" i="109" s="1"/>
  <c r="P499" i="110" a="1"/>
  <c r="P499" i="110" s="1"/>
  <c r="N6" i="109" s="1"/>
  <c r="G522" i="110" a="1"/>
  <c r="G522" i="110" s="1"/>
  <c r="J522" i="110" a="1"/>
  <c r="J522" i="110" s="1"/>
  <c r="P497" i="110" a="1"/>
  <c r="P497" i="110" s="1"/>
  <c r="N4" i="109" s="1"/>
  <c r="M526" i="110" a="1"/>
  <c r="M526" i="110" s="1"/>
  <c r="K518" i="110" a="1"/>
  <c r="K518" i="110" s="1"/>
  <c r="L518" i="110" a="1"/>
  <c r="L518" i="110" s="1"/>
  <c r="H518" i="110" a="1"/>
  <c r="H518" i="110" s="1"/>
  <c r="G518" i="110" a="1"/>
  <c r="G518" i="110" s="1"/>
  <c r="P502" i="110" a="1"/>
  <c r="P502" i="110" s="1"/>
  <c r="N9" i="109" s="1"/>
  <c r="H509" i="110"/>
  <c r="P501" i="110" a="1"/>
  <c r="P501" i="110" s="1"/>
  <c r="N8" i="109" s="1"/>
  <c r="K515" i="110" a="1"/>
  <c r="K515" i="110" s="1"/>
  <c r="L515" i="110" a="1"/>
  <c r="L515" i="110" s="1"/>
  <c r="H515" i="110" a="1"/>
  <c r="H515" i="110" s="1"/>
  <c r="G515" i="110" a="1"/>
  <c r="G515" i="110" s="1"/>
  <c r="I515" i="110" a="1"/>
  <c r="I515" i="110" s="1"/>
  <c r="P508" i="110" a="1"/>
  <c r="P508" i="110" s="1"/>
  <c r="N507" i="110"/>
  <c r="P505" i="110" a="1"/>
  <c r="P505" i="110" s="1"/>
  <c r="N12" i="109" s="1"/>
  <c r="P503" i="110" a="1"/>
  <c r="P503" i="110" s="1"/>
  <c r="N10" i="109" s="1"/>
  <c r="P507" i="110" a="1"/>
  <c r="P507" i="110" s="1"/>
  <c r="K526" i="110" a="1"/>
  <c r="K526" i="110" s="1"/>
  <c r="L526" i="110" a="1"/>
  <c r="L526" i="110" s="1"/>
  <c r="I526" i="110" a="1"/>
  <c r="I526" i="110" s="1"/>
  <c r="F526" i="110" a="1"/>
  <c r="F526" i="110" s="1"/>
  <c r="G509" i="110"/>
  <c r="N503" i="110"/>
  <c r="N505" i="110"/>
  <c r="N501" i="110"/>
  <c r="P500" i="110" a="1"/>
  <c r="P500" i="110" s="1"/>
  <c r="N7" i="109" s="1"/>
  <c r="I509" i="110"/>
  <c r="E22" i="109" s="1"/>
  <c r="E23" i="109" s="1"/>
  <c r="G23" i="109" s="1"/>
  <c r="I23" i="109" s="1"/>
  <c r="P506" i="110" a="1"/>
  <c r="P506" i="110" s="1"/>
  <c r="N13" i="109" s="1"/>
  <c r="P498" i="110" a="1"/>
  <c r="P498" i="110" s="1"/>
  <c r="N5" i="109" s="1"/>
  <c r="K519" i="110" a="1"/>
  <c r="K519" i="110" s="1"/>
  <c r="M519" i="110" a="1"/>
  <c r="M519" i="110" s="1"/>
  <c r="L519" i="110" a="1"/>
  <c r="L519" i="110" s="1"/>
  <c r="H519" i="110" a="1"/>
  <c r="H519" i="110" s="1"/>
  <c r="I519" i="110" a="1"/>
  <c r="I519" i="110" s="1"/>
  <c r="F519" i="110" a="1"/>
  <c r="F519" i="110" s="1"/>
  <c r="G519" i="110" a="1"/>
  <c r="G519" i="110" s="1"/>
  <c r="N497" i="110"/>
  <c r="I522" i="110" a="1"/>
  <c r="I522" i="110" s="1"/>
  <c r="K522" i="110" a="1"/>
  <c r="K522" i="110" s="1"/>
  <c r="H522" i="110" a="1"/>
  <c r="H522" i="110" s="1"/>
  <c r="L522" i="110" a="1"/>
  <c r="L522" i="110" s="1"/>
  <c r="M509" i="110"/>
  <c r="K524" i="110" a="1"/>
  <c r="K524" i="110" s="1"/>
  <c r="M524" i="110" a="1"/>
  <c r="M524" i="110" s="1"/>
  <c r="H524" i="110" a="1"/>
  <c r="H524" i="110" s="1"/>
  <c r="F524" i="110" a="1"/>
  <c r="F524" i="110" s="1"/>
  <c r="G524" i="110" a="1"/>
  <c r="G524" i="110" s="1"/>
  <c r="I524" i="110" a="1"/>
  <c r="I524" i="110" s="1"/>
  <c r="L524" i="110" a="1"/>
  <c r="L524" i="110" s="1"/>
  <c r="J523" i="110" a="1"/>
  <c r="J523" i="110" s="1"/>
  <c r="G523" i="110" a="1"/>
  <c r="G523" i="110" s="1"/>
  <c r="F523" i="110" a="1"/>
  <c r="F523" i="110" s="1"/>
  <c r="H523" i="110" a="1"/>
  <c r="H523" i="110" s="1"/>
  <c r="K523" i="110" a="1"/>
  <c r="K523" i="110" s="1"/>
  <c r="M523" i="110" a="1"/>
  <c r="M523" i="110" s="1"/>
  <c r="I523" i="110" a="1"/>
  <c r="I523" i="110" s="1"/>
  <c r="L523" i="110" a="1"/>
  <c r="L523" i="110" s="1"/>
  <c r="L509" i="110"/>
  <c r="F522" i="110" a="1"/>
  <c r="F522" i="110" s="1"/>
  <c r="N525" i="110"/>
  <c r="P496" i="110" a="1"/>
  <c r="P496" i="110" s="1"/>
  <c r="H512" i="108"/>
  <c r="E22" i="107" s="1"/>
  <c r="G527" i="108" a="1"/>
  <c r="G527" i="108" s="1"/>
  <c r="O510" i="108"/>
  <c r="J525" i="108" a="1"/>
  <c r="J525" i="108" s="1"/>
  <c r="I527" i="108" a="1"/>
  <c r="I527" i="108" s="1"/>
  <c r="O529" i="108"/>
  <c r="O504" i="108"/>
  <c r="O502" i="108"/>
  <c r="Q499" i="108" a="1"/>
  <c r="Q499" i="108" s="1"/>
  <c r="N3" i="107" s="1"/>
  <c r="H11" i="107" s="1"/>
  <c r="Q500" i="108" a="1"/>
  <c r="Q500" i="108" s="1"/>
  <c r="N4" i="107" s="1"/>
  <c r="K519" i="108" a="1"/>
  <c r="K519" i="108" s="1"/>
  <c r="J523" i="108" a="1"/>
  <c r="J523" i="108" s="1"/>
  <c r="Q506" i="108" a="1"/>
  <c r="Q506" i="108" s="1"/>
  <c r="N10" i="107" s="1"/>
  <c r="L525" i="108" a="1"/>
  <c r="L525" i="108" s="1"/>
  <c r="I525" i="108" a="1"/>
  <c r="I525" i="108" s="1"/>
  <c r="K525" i="108" a="1"/>
  <c r="K525" i="108" s="1"/>
  <c r="H525" i="108" a="1"/>
  <c r="H525" i="108" s="1"/>
  <c r="M525" i="108" a="1"/>
  <c r="M525" i="108" s="1"/>
  <c r="N525" i="108" a="1"/>
  <c r="N525" i="108" s="1"/>
  <c r="H523" i="108" a="1"/>
  <c r="H523" i="108" s="1"/>
  <c r="K523" i="108" a="1"/>
  <c r="K523" i="108" s="1"/>
  <c r="I523" i="108" a="1"/>
  <c r="I523" i="108" s="1"/>
  <c r="L519" i="108" a="1"/>
  <c r="L519" i="108" s="1"/>
  <c r="O526" i="108"/>
  <c r="H521" i="108" a="1"/>
  <c r="H521" i="108" s="1"/>
  <c r="M521" i="108" a="1"/>
  <c r="M521" i="108" s="1"/>
  <c r="K521" i="108" a="1"/>
  <c r="K521" i="108" s="1"/>
  <c r="I521" i="108" a="1"/>
  <c r="I521" i="108" s="1"/>
  <c r="G521" i="108" a="1"/>
  <c r="G521" i="108" s="1"/>
  <c r="N521" i="108" a="1"/>
  <c r="N521" i="108" s="1"/>
  <c r="J521" i="108" a="1"/>
  <c r="J521" i="108" s="1"/>
  <c r="L521" i="108" a="1"/>
  <c r="L521" i="108" s="1"/>
  <c r="M519" i="108" a="1"/>
  <c r="M519" i="108" s="1"/>
  <c r="I519" i="108" a="1"/>
  <c r="I519" i="108" s="1"/>
  <c r="H519" i="108" a="1"/>
  <c r="H519" i="108" s="1"/>
  <c r="G519" i="108" a="1"/>
  <c r="G519" i="108" s="1"/>
  <c r="G523" i="108" a="1"/>
  <c r="G523" i="108" s="1"/>
  <c r="N512" i="108"/>
  <c r="J519" i="108" a="1"/>
  <c r="J519" i="108" s="1"/>
  <c r="J512" i="108"/>
  <c r="O511" i="108"/>
  <c r="O528" i="108"/>
  <c r="M512" i="108"/>
  <c r="O524" i="108"/>
  <c r="O501" i="108"/>
  <c r="O500" i="108"/>
  <c r="Q505" i="108" a="1"/>
  <c r="Q505" i="108" s="1"/>
  <c r="N9" i="107" s="1"/>
  <c r="Q503" i="108" a="1"/>
  <c r="Q503" i="108" s="1"/>
  <c r="N7" i="107" s="1"/>
  <c r="N518" i="108" a="1"/>
  <c r="N518" i="108" s="1"/>
  <c r="K518" i="108" a="1"/>
  <c r="K518" i="108" s="1"/>
  <c r="J518" i="108" a="1"/>
  <c r="J518" i="108" s="1"/>
  <c r="G518" i="108" a="1"/>
  <c r="G518" i="108" s="1"/>
  <c r="M518" i="108" a="1"/>
  <c r="M518" i="108" s="1"/>
  <c r="I518" i="108" a="1"/>
  <c r="I518" i="108" s="1"/>
  <c r="L518" i="108" a="1"/>
  <c r="L518" i="108" s="1"/>
  <c r="H518" i="108" a="1"/>
  <c r="H518" i="108" s="1"/>
  <c r="Q502" i="108" a="1"/>
  <c r="Q502" i="108" s="1"/>
  <c r="N6" i="107" s="1"/>
  <c r="O520" i="108"/>
  <c r="O506" i="108"/>
  <c r="Q507" i="108" a="1"/>
  <c r="Q507" i="108" s="1"/>
  <c r="N11" i="107" s="1"/>
  <c r="O522" i="108"/>
  <c r="O505" i="108"/>
  <c r="E41" i="107" s="1"/>
  <c r="G41" i="107" s="1"/>
  <c r="L512" i="108"/>
  <c r="Q509" i="108" a="1"/>
  <c r="Q509" i="108" s="1"/>
  <c r="N13" i="107" s="1"/>
  <c r="I512" i="108"/>
  <c r="L530" i="108" a="1"/>
  <c r="L530" i="108" s="1"/>
  <c r="G530" i="108" a="1"/>
  <c r="G530" i="108" s="1"/>
  <c r="I530" i="108" a="1"/>
  <c r="I530" i="108" s="1"/>
  <c r="K530" i="108" a="1"/>
  <c r="K530" i="108" s="1"/>
  <c r="N530" i="108" a="1"/>
  <c r="N530" i="108" s="1"/>
  <c r="M530" i="108" a="1"/>
  <c r="M530" i="108" s="1"/>
  <c r="J530" i="108" a="1"/>
  <c r="J530" i="108" s="1"/>
  <c r="H530" i="108" a="1"/>
  <c r="H530" i="108" s="1"/>
  <c r="Q508" i="108" a="1"/>
  <c r="Q508" i="108" s="1"/>
  <c r="N12" i="107" s="1"/>
  <c r="E24" i="107"/>
  <c r="G24" i="107" s="1"/>
  <c r="I24" i="107" s="1"/>
  <c r="E25" i="107"/>
  <c r="G25" i="107" s="1"/>
  <c r="I25" i="107" s="1"/>
  <c r="E23" i="107"/>
  <c r="G23" i="107" s="1"/>
  <c r="I23" i="107" s="1"/>
  <c r="G22" i="107"/>
  <c r="I22" i="107" s="1"/>
  <c r="Q504" i="108" a="1"/>
  <c r="Q504" i="108" s="1"/>
  <c r="N8" i="107" s="1"/>
  <c r="G512" i="108"/>
  <c r="O499" i="108"/>
  <c r="K512" i="108"/>
  <c r="Q501" i="108" a="1"/>
  <c r="Q501" i="108" s="1"/>
  <c r="N5" i="107" s="1"/>
  <c r="Q511" i="108" a="1"/>
  <c r="Q511" i="108" s="1"/>
  <c r="O507" i="108"/>
  <c r="Q510" i="108" a="1"/>
  <c r="Q510" i="108" s="1"/>
  <c r="E41" i="3"/>
  <c r="G41" i="3" s="1"/>
  <c r="I41" i="3" s="1"/>
  <c r="I52" i="3" s="1"/>
  <c r="F4" i="106" s="1"/>
  <c r="F55" i="106" s="1"/>
  <c r="G27" i="3"/>
  <c r="I27" i="3" s="1"/>
  <c r="N504" i="110"/>
  <c r="N506" i="110"/>
  <c r="N508" i="110"/>
  <c r="J509" i="110"/>
  <c r="N521" i="110"/>
  <c r="N500" i="110"/>
  <c r="N517" i="110"/>
  <c r="N502" i="110"/>
  <c r="E41" i="109" s="1"/>
  <c r="G41" i="109" s="1"/>
  <c r="N496" i="110"/>
  <c r="F509" i="110"/>
  <c r="H527" i="110" a="1"/>
  <c r="H527" i="110" s="1"/>
  <c r="G527" i="110" a="1"/>
  <c r="G527" i="110" s="1"/>
  <c r="F527" i="110" a="1"/>
  <c r="F527" i="110" s="1"/>
  <c r="L527" i="110" a="1"/>
  <c r="L527" i="110" s="1"/>
  <c r="M527" i="110" a="1"/>
  <c r="M527" i="110" s="1"/>
  <c r="K527" i="110" a="1"/>
  <c r="K527" i="110" s="1"/>
  <c r="I527" i="110" a="1"/>
  <c r="I527" i="110" s="1"/>
  <c r="J527" i="110" a="1"/>
  <c r="J527" i="110" s="1"/>
  <c r="K509" i="110"/>
  <c r="E25" i="3"/>
  <c r="G25" i="3" s="1"/>
  <c r="I25" i="3" s="1"/>
  <c r="E24" i="3"/>
  <c r="G24" i="3" s="1"/>
  <c r="I24" i="3" s="1"/>
  <c r="G22" i="3"/>
  <c r="I22" i="3" s="1"/>
  <c r="E23" i="3"/>
  <c r="G23" i="3" s="1"/>
  <c r="I23" i="3" s="1"/>
  <c r="N531" i="4"/>
  <c r="N512" i="4"/>
  <c r="P512" i="4"/>
  <c r="D17" i="3" s="1"/>
  <c r="N3" i="3"/>
  <c r="H11" i="3" s="1"/>
  <c r="I56" i="205" l="1"/>
  <c r="H14" i="205"/>
  <c r="I54" i="205" s="1"/>
  <c r="H14" i="148"/>
  <c r="I54" i="148" s="1"/>
  <c r="I56" i="148"/>
  <c r="I56" i="173"/>
  <c r="H14" i="173"/>
  <c r="I54" i="173" s="1"/>
  <c r="I56" i="136"/>
  <c r="H14" i="136"/>
  <c r="I54" i="136" s="1"/>
  <c r="I56" i="132"/>
  <c r="H14" i="132"/>
  <c r="I54" i="132" s="1"/>
  <c r="I56" i="123"/>
  <c r="H14" i="123"/>
  <c r="I54" i="123" s="1"/>
  <c r="H14" i="111"/>
  <c r="I54" i="111" s="1"/>
  <c r="I56" i="111"/>
  <c r="I56" i="138"/>
  <c r="H14" i="138"/>
  <c r="I54" i="138" s="1"/>
  <c r="H14" i="117"/>
  <c r="I54" i="117" s="1"/>
  <c r="I56" i="117"/>
  <c r="I56" i="213"/>
  <c r="H14" i="213"/>
  <c r="I54" i="213" s="1"/>
  <c r="H14" i="140"/>
  <c r="I54" i="140" s="1"/>
  <c r="I56" i="140"/>
  <c r="I56" i="152"/>
  <c r="H14" i="152"/>
  <c r="I54" i="152" s="1"/>
  <c r="I56" i="214"/>
  <c r="H14" i="214"/>
  <c r="I54" i="214" s="1"/>
  <c r="I56" i="171"/>
  <c r="H14" i="171"/>
  <c r="I54" i="171" s="1"/>
  <c r="I56" i="130"/>
  <c r="H14" i="130"/>
  <c r="I54" i="130" s="1"/>
  <c r="I56" i="142"/>
  <c r="H14" i="142"/>
  <c r="I54" i="142" s="1"/>
  <c r="H14" i="199"/>
  <c r="I54" i="199" s="1"/>
  <c r="I56" i="199"/>
  <c r="I56" i="179"/>
  <c r="H14" i="179"/>
  <c r="I54" i="179" s="1"/>
  <c r="I56" i="153"/>
  <c r="H14" i="153"/>
  <c r="I54" i="153" s="1"/>
  <c r="H14" i="175"/>
  <c r="I54" i="175" s="1"/>
  <c r="I56" i="175"/>
  <c r="H14" i="181"/>
  <c r="I54" i="181" s="1"/>
  <c r="I56" i="181"/>
  <c r="I56" i="187"/>
  <c r="H14" i="187"/>
  <c r="I54" i="187" s="1"/>
  <c r="I56" i="146"/>
  <c r="H14" i="146"/>
  <c r="I54" i="146" s="1"/>
  <c r="H14" i="191"/>
  <c r="I54" i="191" s="1"/>
  <c r="I56" i="191"/>
  <c r="H14" i="177"/>
  <c r="I54" i="177" s="1"/>
  <c r="I56" i="177"/>
  <c r="H14" i="155"/>
  <c r="I54" i="155" s="1"/>
  <c r="I56" i="155"/>
  <c r="H14" i="134"/>
  <c r="I54" i="134" s="1"/>
  <c r="I56" i="134"/>
  <c r="H14" i="113"/>
  <c r="I54" i="113" s="1"/>
  <c r="I56" i="113"/>
  <c r="H14" i="215"/>
  <c r="I54" i="215" s="1"/>
  <c r="I56" i="215"/>
  <c r="H14" i="157"/>
  <c r="I54" i="157" s="1"/>
  <c r="I56" i="157"/>
  <c r="H14" i="119"/>
  <c r="I54" i="119" s="1"/>
  <c r="I56" i="119"/>
  <c r="I56" i="115"/>
  <c r="H14" i="115"/>
  <c r="I54" i="115" s="1"/>
  <c r="I56" i="125"/>
  <c r="H14" i="125"/>
  <c r="I54" i="125" s="1"/>
  <c r="I56" i="121"/>
  <c r="H14" i="121"/>
  <c r="I54" i="121" s="1"/>
  <c r="I56" i="159"/>
  <c r="H14" i="159"/>
  <c r="I54" i="159" s="1"/>
  <c r="I56" i="193"/>
  <c r="H14" i="193"/>
  <c r="I54" i="193" s="1"/>
  <c r="H14" i="185"/>
  <c r="I54" i="185" s="1"/>
  <c r="I56" i="185"/>
  <c r="H14" i="144"/>
  <c r="I54" i="144" s="1"/>
  <c r="I56" i="144"/>
  <c r="H14" i="167"/>
  <c r="I54" i="167" s="1"/>
  <c r="I56" i="167"/>
  <c r="H14" i="189"/>
  <c r="I54" i="189" s="1"/>
  <c r="I56" i="189"/>
  <c r="I56" i="150"/>
  <c r="H14" i="150"/>
  <c r="I54" i="150" s="1"/>
  <c r="I56" i="212"/>
  <c r="H14" i="212"/>
  <c r="I54" i="212" s="1"/>
  <c r="I56" i="201"/>
  <c r="H14" i="201"/>
  <c r="I54" i="201" s="1"/>
  <c r="H14" i="197"/>
  <c r="I54" i="197" s="1"/>
  <c r="I56" i="197"/>
  <c r="I56" i="161"/>
  <c r="H14" i="161"/>
  <c r="I54" i="161" s="1"/>
  <c r="H14" i="195"/>
  <c r="I54" i="195" s="1"/>
  <c r="I56" i="195"/>
  <c r="H14" i="203"/>
  <c r="I54" i="203" s="1"/>
  <c r="I56" i="203"/>
  <c r="I56" i="183"/>
  <c r="H14" i="183"/>
  <c r="I54" i="183" s="1"/>
  <c r="H14" i="163"/>
  <c r="I54" i="163" s="1"/>
  <c r="I56" i="163"/>
  <c r="H14" i="211"/>
  <c r="I54" i="211" s="1"/>
  <c r="I56" i="211"/>
  <c r="I56" i="169"/>
  <c r="H14" i="169"/>
  <c r="I54" i="169" s="1"/>
  <c r="I56" i="165"/>
  <c r="H14" i="165"/>
  <c r="I54" i="165" s="1"/>
  <c r="I56" i="127"/>
  <c r="H14" i="127"/>
  <c r="I54" i="127" s="1"/>
  <c r="N520" i="110"/>
  <c r="N516" i="110"/>
  <c r="M528" i="110"/>
  <c r="N526" i="110"/>
  <c r="J528" i="110"/>
  <c r="N518" i="110"/>
  <c r="G22" i="109"/>
  <c r="I22" i="109" s="1"/>
  <c r="H528" i="110"/>
  <c r="E25" i="109"/>
  <c r="G25" i="109" s="1"/>
  <c r="I25" i="109" s="1"/>
  <c r="E24" i="109"/>
  <c r="G24" i="109" s="1"/>
  <c r="I24" i="109" s="1"/>
  <c r="N522" i="110"/>
  <c r="K528" i="110"/>
  <c r="P509" i="110"/>
  <c r="D17" i="109" s="1"/>
  <c r="N515" i="110"/>
  <c r="N524" i="110"/>
  <c r="N3" i="109"/>
  <c r="H11" i="109" s="1"/>
  <c r="H14" i="109" s="1"/>
  <c r="G528" i="110"/>
  <c r="N519" i="110"/>
  <c r="L528" i="110"/>
  <c r="N523" i="110"/>
  <c r="I528" i="110"/>
  <c r="O525" i="108"/>
  <c r="O527" i="108"/>
  <c r="M531" i="108"/>
  <c r="O519" i="108"/>
  <c r="O523" i="108"/>
  <c r="O521" i="108"/>
  <c r="L531" i="108"/>
  <c r="I531" i="108"/>
  <c r="J531" i="108"/>
  <c r="K531" i="108"/>
  <c r="N531" i="108"/>
  <c r="G531" i="108"/>
  <c r="O518" i="108"/>
  <c r="Q512" i="108"/>
  <c r="D17" i="107" s="1"/>
  <c r="O512" i="108"/>
  <c r="G26" i="107"/>
  <c r="I26" i="107" s="1"/>
  <c r="I38" i="107" s="1"/>
  <c r="E5" i="106" s="1"/>
  <c r="O530" i="108"/>
  <c r="H531" i="108"/>
  <c r="I56" i="107"/>
  <c r="H14" i="107"/>
  <c r="G26" i="3"/>
  <c r="I26" i="3" s="1"/>
  <c r="I38" i="3" s="1"/>
  <c r="E4" i="106" s="1"/>
  <c r="N527" i="110"/>
  <c r="F528" i="110"/>
  <c r="N509" i="110"/>
  <c r="G26" i="109"/>
  <c r="I26" i="109" s="1"/>
  <c r="H14" i="3"/>
  <c r="C4" i="106" s="1"/>
  <c r="I56" i="3"/>
  <c r="I17" i="3"/>
  <c r="G17" i="3"/>
  <c r="G5" i="2" s="1"/>
  <c r="F13" i="3"/>
  <c r="H13" i="3" s="1"/>
  <c r="F5" i="2"/>
  <c r="H5" i="2" s="1" a="1"/>
  <c r="H5" i="2" s="1"/>
  <c r="J5" i="2" s="1"/>
  <c r="I17" i="109" l="1"/>
  <c r="I56" i="109"/>
  <c r="I38" i="109"/>
  <c r="E6" i="106" s="1"/>
  <c r="E55" i="106" s="1"/>
  <c r="G17" i="109"/>
  <c r="G7" i="2" s="1"/>
  <c r="N528" i="110"/>
  <c r="C5" i="106"/>
  <c r="D5" i="106" s="1"/>
  <c r="I54" i="107"/>
  <c r="F6" i="2"/>
  <c r="H6" i="2" s="1" a="1"/>
  <c r="H6" i="2" s="1"/>
  <c r="J6" i="2" s="1"/>
  <c r="F13" i="107"/>
  <c r="H13" i="107" s="1"/>
  <c r="G17" i="107"/>
  <c r="G6" i="2" s="1"/>
  <c r="I17" i="107"/>
  <c r="O531" i="108"/>
  <c r="F13" i="109"/>
  <c r="H13" i="109" s="1"/>
  <c r="F7" i="2"/>
  <c r="H7" i="2" s="1" a="1"/>
  <c r="H7" i="2" s="1"/>
  <c r="J7" i="2" s="1"/>
  <c r="C6" i="106"/>
  <c r="D6" i="106" s="1"/>
  <c r="I54" i="3"/>
  <c r="D4" i="106"/>
  <c r="G4" i="106"/>
  <c r="I54" i="109" l="1"/>
  <c r="C55" i="106"/>
  <c r="D55" i="106"/>
  <c r="G5" i="106"/>
  <c r="G6" i="106"/>
  <c r="G55" i="10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<sst xmlns="http://schemas.openxmlformats.org/spreadsheetml/2006/main" count="6798" uniqueCount="493">
  <si>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</si>
  <si>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</si>
  <si>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</si>
  <si>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</si>
  <si>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</si>
  <si>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</si>
  <si>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</si>
  <si>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</si>
  <si>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Volledige naam schonmaakbedrijf (handelsnaam KVK)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</si>
  <si>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</si>
  <si>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</si>
  <si>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</si>
  <si>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</si>
  <si>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</si>
  <si>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</si>
  <si>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</si>
  <si>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</si>
  <si>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</si>
  <si>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</si>
  <si>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</si>
  <si>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</si>
  <si>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</si>
  <si>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</si>
  <si>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</si>
  <si>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</si>
  <si>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</si>
  <si>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</si>
  <si>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</si>
  <si>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</si>
  <si>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</si>
  <si>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</si>
  <si>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</si>
  <si>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</si>
  <si>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</si>
  <si>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</si>
  <si>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</si>
  <si>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</si>
  <si>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</si>
  <si>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</si>
  <si>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</si>
  <si>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</si>
  <si>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</si>
  <si>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</si>
  <si>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</si>
  <si>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</si>
  <si>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</si>
  <si>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</si>
  <si>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</si>
  <si>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</si>
  <si>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</si>
  <si>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</si>
  <si>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</si>
  <si>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</si>
  <si>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</si>
  <si>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</si>
  <si>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</si>
  <si>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</si>
  <si>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</si>
  <si>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</si>
  <si>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</si>
  <si>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</si>
  <si>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</si>
  <si>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</si>
  <si>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</si>
  <si>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</si>
  <si>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</si>
  <si>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</si>
  <si>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</si>
  <si>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</si>
  <si>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</si>
  <si>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</si>
  <si>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</si>
  <si>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</si>
  <si>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</si>
  <si>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</si>
  <si>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</si>
  <si>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</si>
  <si>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</si>
  <si>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</si>
  <si>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</si>
  <si>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</si>
  <si>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</si>
  <si>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</si>
  <si>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</si>
  <si>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</si>
  <si>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</si>
  <si>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</si>
  <si>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</si>
  <si>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</si>
  <si>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</si>
  <si>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</si>
  <si>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</si>
  <si>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</si>
  <si>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</si>
  <si>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</si>
  <si>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</si>
  <si>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</si>
  <si>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</si>
  <si>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</si>
  <si>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</si>
  <si>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</si>
  <si>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</si>
  <si>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</si>
  <si>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</si>
  <si>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</si>
  <si>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</si>
  <si>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</si>
  <si>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</si>
  <si>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4</t>
  </si>
  <si>
    <t>Complex 5</t>
  </si>
  <si>
    <t>Complex 6</t>
  </si>
  <si>
    <t>Complex 7</t>
  </si>
  <si>
    <t>Complex 8</t>
  </si>
  <si>
    <t>Complex 9</t>
  </si>
  <si>
    <t>Complex 10</t>
  </si>
  <si>
    <t>Complex 11</t>
  </si>
  <si>
    <t>Complex 12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</si>
  <si>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</si>
  <si>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</si>
  <si>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</si>
  <si>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</si>
  <si>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</si>
  <si>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</si>
  <si>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</si>
  <si>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</si>
  <si>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</si>
  <si>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</si>
  <si>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</si>
  <si>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</si>
  <si>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</si>
  <si>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</si>
  <si>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</si>
  <si>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</si>
  <si>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</si>
  <si>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</si>
  <si>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</si>
  <si>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</si>
  <si>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</si>
  <si>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</si>
  <si>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</si>
  <si>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</si>
  <si>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</si>
  <si>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</si>
  <si>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</si>
  <si>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</si>
  <si>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</si>
  <si>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</si>
  <si>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</si>
  <si>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</si>
  <si>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</si>
  <si>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</si>
  <si>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</si>
  <si>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</si>
  <si>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</si>
  <si>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</si>
  <si>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</si>
  <si>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</si>
  <si>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</si>
  <si>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</si>
  <si>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</si>
  <si>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</si>
  <si>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</si>
  <si>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</si>
  <si>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</si>
  <si>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</si>
  <si>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</si>
  <si>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</si>
  <si>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</si>
  <si>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</si>
  <si>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</si>
  <si>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</si>
  <si>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</si>
  <si>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</si>
  <si>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</si>
  <si>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</si>
  <si>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</si>
  <si>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</si>
  <si>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</si>
  <si>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</si>
  <si>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</si>
  <si>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</si>
  <si>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</si>
  <si>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</si>
  <si>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</si>
  <si>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</si>
  <si>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</si>
  <si>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</si>
  <si>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</si>
  <si>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</si>
  <si>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</si>
  <si>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</si>
  <si>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</si>
  <si>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</si>
  <si>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</si>
  <si>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</si>
  <si>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</si>
  <si>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</si>
  <si>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</si>
  <si>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</si>
  <si>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</si>
  <si>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</si>
  <si>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</si>
  <si>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</si>
  <si>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</si>
  <si>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</si>
  <si>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</si>
  <si>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</si>
  <si>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</si>
  <si>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</si>
  <si>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</si>
  <si>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</si>
  <si>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</si>
  <si>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</si>
  <si>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</si>
  <si>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</si>
  <si>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</si>
  <si>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</si>
  <si>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</si>
  <si>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</si>
  <si>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</si>
  <si>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</si>
  <si>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</si>
  <si>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</si>
  <si>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</si>
  <si>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</si>
  <si>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</si>
  <si>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</si>
  <si>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</si>
  <si>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</si>
  <si>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</si>
  <si>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</si>
  <si>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</si>
  <si>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</si>
  <si>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</si>
  <si>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</si>
  <si>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</si>
  <si>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</si>
  <si>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</si>
  <si>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</si>
  <si>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</si>
  <si>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</si>
  <si>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</si>
  <si>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</si>
  <si>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</si>
  <si>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</si>
  <si>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</si>
  <si>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</si>
  <si>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</si>
  <si>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</si>
  <si>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</si>
  <si>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</si>
  <si>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</si>
  <si>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behandelaar</t>
  </si>
  <si>
    <t>Oud jaarbedrag</t>
  </si>
  <si>
    <t>Nieuw jaarbedrag</t>
  </si>
  <si>
    <t>Verschil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</si>
  <si>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</si>
  <si>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</si>
  <si>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</si>
  <si>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</si>
  <si>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</si>
  <si>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</si>
  <si>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</si>
  <si>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</si>
  <si>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</si>
  <si>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</si>
  <si>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Middelen, machines, werkkleding en materialen</t>
  </si>
  <si>
    <t>Tekenbevoegde schoonmaakbedrijf voor contract</t>
  </si>
  <si>
    <t>kosten per jaar</t>
  </si>
  <si>
    <t>Tarieven</t>
  </si>
  <si>
    <t>Assen</t>
  </si>
  <si>
    <t>4006089</t>
  </si>
  <si>
    <t xml:space="preserve">WMD Hoofdkantoor </t>
  </si>
  <si>
    <t xml:space="preserve">Lauwers 3, 9405 BL </t>
  </si>
  <si>
    <t xml:space="preserve">WMD Werkplaats en pompstation </t>
  </si>
  <si>
    <t xml:space="preserve">Spijkerboorsdijk 6B, 9468 CG </t>
  </si>
  <si>
    <t>Annen</t>
  </si>
  <si>
    <t xml:space="preserve">WMD Kantoor </t>
  </si>
  <si>
    <t xml:space="preserve">A.H.G. Fokkerstraat 22, 9403 AP </t>
  </si>
  <si>
    <t>Entree</t>
  </si>
  <si>
    <t>Hal/werkcafe + Trappenhuis</t>
  </si>
  <si>
    <t>Vergaderruimte</t>
  </si>
  <si>
    <t>Hal/Tochtsluis</t>
  </si>
  <si>
    <t>Droge opslag (keuken)</t>
  </si>
  <si>
    <t>Vaatwasruimte</t>
  </si>
  <si>
    <t>Koelopslag</t>
  </si>
  <si>
    <t>Bereidingskeuken</t>
  </si>
  <si>
    <t>Hal</t>
  </si>
  <si>
    <t>Lift</t>
  </si>
  <si>
    <t>HKL ruimte</t>
  </si>
  <si>
    <t>Voorruimte HKL</t>
  </si>
  <si>
    <t>Technische schacht</t>
  </si>
  <si>
    <t>Serverruimte</t>
  </si>
  <si>
    <t>Toilet/douche miva</t>
  </si>
  <si>
    <t>Leidingschacht</t>
  </si>
  <si>
    <t>Herentoilet</t>
  </si>
  <si>
    <t>Damestoilet</t>
  </si>
  <si>
    <t>Repro ruimte</t>
  </si>
  <si>
    <t>Archief</t>
  </si>
  <si>
    <t>ARBO arts</t>
  </si>
  <si>
    <t>Kolfruimte</t>
  </si>
  <si>
    <t>Werkkast</t>
  </si>
  <si>
    <t>Opslag logistiek</t>
  </si>
  <si>
    <t>Opslag GIGI</t>
  </si>
  <si>
    <t>Stilte ruimte</t>
  </si>
  <si>
    <t>Hal (open samenwerkingsruimte)</t>
  </si>
  <si>
    <t>Open samenwerkingsruimte</t>
  </si>
  <si>
    <t>1 Persoonsruimte</t>
  </si>
  <si>
    <t>001</t>
  </si>
  <si>
    <t>002</t>
  </si>
  <si>
    <t>003</t>
  </si>
  <si>
    <t>004</t>
  </si>
  <si>
    <t>005</t>
  </si>
  <si>
    <t>006</t>
  </si>
  <si>
    <t>007</t>
  </si>
  <si>
    <t>008</t>
  </si>
  <si>
    <t>021</t>
  </si>
  <si>
    <t>023</t>
  </si>
  <si>
    <t>025</t>
  </si>
  <si>
    <t>026</t>
  </si>
  <si>
    <t>024</t>
  </si>
  <si>
    <t>027</t>
  </si>
  <si>
    <t>022</t>
  </si>
  <si>
    <t>028</t>
  </si>
  <si>
    <t>029</t>
  </si>
  <si>
    <t>030</t>
  </si>
  <si>
    <t>031</t>
  </si>
  <si>
    <t>032</t>
  </si>
  <si>
    <t>033</t>
  </si>
  <si>
    <t>036</t>
  </si>
  <si>
    <t>034</t>
  </si>
  <si>
    <t>035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</si>
  <si>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</si>
  <si>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</si>
  <si>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</si>
  <si>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</si>
  <si>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</si>
  <si>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</si>
  <si>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</si>
  <si>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</si>
  <si>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</si>
  <si>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</si>
  <si>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</si>
  <si>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</si>
  <si>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</si>
  <si>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BG</t>
  </si>
  <si>
    <t>101</t>
  </si>
  <si>
    <t>Hal + Trappenhuis</t>
  </si>
  <si>
    <t>103</t>
  </si>
  <si>
    <t>104</t>
  </si>
  <si>
    <t>102</t>
  </si>
  <si>
    <t>Reguliere werkplekken</t>
  </si>
  <si>
    <t>Verkeersruimte</t>
  </si>
  <si>
    <t>105</t>
  </si>
  <si>
    <t>Plotterruimte</t>
  </si>
  <si>
    <t>106</t>
  </si>
  <si>
    <t>VR ruimte</t>
  </si>
  <si>
    <t>107</t>
  </si>
  <si>
    <t>108</t>
  </si>
  <si>
    <t>109</t>
  </si>
  <si>
    <t>110</t>
  </si>
  <si>
    <t>111</t>
  </si>
  <si>
    <t xml:space="preserve">Stilte ruimte </t>
  </si>
  <si>
    <t>112</t>
  </si>
  <si>
    <t>113</t>
  </si>
  <si>
    <t>Opslagkast</t>
  </si>
  <si>
    <t>126</t>
  </si>
  <si>
    <t>Opslagruimte</t>
  </si>
  <si>
    <t>125</t>
  </si>
  <si>
    <t>Techniekruimte</t>
  </si>
  <si>
    <t>123</t>
  </si>
  <si>
    <t>127</t>
  </si>
  <si>
    <t>128</t>
  </si>
  <si>
    <t>129</t>
  </si>
  <si>
    <t>122</t>
  </si>
  <si>
    <t>130</t>
  </si>
  <si>
    <t>134</t>
  </si>
  <si>
    <t>Schacht</t>
  </si>
  <si>
    <t>132</t>
  </si>
  <si>
    <t>133</t>
  </si>
  <si>
    <t>131</t>
  </si>
  <si>
    <t>121</t>
  </si>
  <si>
    <t>141</t>
  </si>
  <si>
    <t>142</t>
  </si>
  <si>
    <t>143</t>
  </si>
  <si>
    <t>144</t>
  </si>
  <si>
    <t>145</t>
  </si>
  <si>
    <t>146</t>
  </si>
  <si>
    <t>147</t>
  </si>
  <si>
    <t>148</t>
  </si>
  <si>
    <t>1e</t>
  </si>
  <si>
    <t>201</t>
  </si>
  <si>
    <t>203</t>
  </si>
  <si>
    <t>204</t>
  </si>
  <si>
    <t>202</t>
  </si>
  <si>
    <t>205</t>
  </si>
  <si>
    <t>205A</t>
  </si>
  <si>
    <t>206</t>
  </si>
  <si>
    <t>207</t>
  </si>
  <si>
    <t>2 Persoonsruimte</t>
  </si>
  <si>
    <t>292</t>
  </si>
  <si>
    <t>208</t>
  </si>
  <si>
    <t>209</t>
  </si>
  <si>
    <t>225</t>
  </si>
  <si>
    <t>Techniek/opslagruimte</t>
  </si>
  <si>
    <t>226</t>
  </si>
  <si>
    <t>Badkamer</t>
  </si>
  <si>
    <t>224</t>
  </si>
  <si>
    <t>223</t>
  </si>
  <si>
    <t>222</t>
  </si>
  <si>
    <t>227</t>
  </si>
  <si>
    <t>228</t>
  </si>
  <si>
    <t>229</t>
  </si>
  <si>
    <t>230</t>
  </si>
  <si>
    <t>231</t>
  </si>
  <si>
    <t>232</t>
  </si>
  <si>
    <t>233</t>
  </si>
  <si>
    <t>216</t>
  </si>
  <si>
    <t>241</t>
  </si>
  <si>
    <t>242</t>
  </si>
  <si>
    <t>243</t>
  </si>
  <si>
    <t>244</t>
  </si>
  <si>
    <t>245</t>
  </si>
  <si>
    <t>246</t>
  </si>
  <si>
    <t>247</t>
  </si>
  <si>
    <t>2e</t>
  </si>
  <si>
    <t>Kantoor</t>
  </si>
  <si>
    <t>Gang</t>
  </si>
  <si>
    <t>Kantine</t>
  </si>
  <si>
    <t>Toilet</t>
  </si>
  <si>
    <t>Was- &amp; kleedruimte</t>
  </si>
  <si>
    <t>Werplaats</t>
  </si>
  <si>
    <t>Techniek</t>
  </si>
  <si>
    <t>Bankwerken</t>
  </si>
  <si>
    <t>Plasmasnijden</t>
  </si>
  <si>
    <t>Werkplaats</t>
  </si>
  <si>
    <t>Opslag W</t>
  </si>
  <si>
    <t>Werkplaats opslag E</t>
  </si>
  <si>
    <t>Extra ruimten</t>
  </si>
  <si>
    <t>Pantry</t>
  </si>
  <si>
    <t>Invalidentoilet</t>
  </si>
  <si>
    <t>Voorraadkast</t>
  </si>
  <si>
    <t>Pompstation</t>
  </si>
  <si>
    <t>X</t>
  </si>
  <si>
    <t>planning</t>
  </si>
  <si>
    <t>magazijn beheer</t>
  </si>
  <si>
    <t>wachtruimte</t>
  </si>
  <si>
    <t>voorportaal toiletten</t>
  </si>
  <si>
    <t>kantine/alg ruimte</t>
  </si>
  <si>
    <t>werkplek in kantoor groot</t>
  </si>
  <si>
    <t>entree (hoofdingang)</t>
  </si>
  <si>
    <t>losse mat (hoofdingang)</t>
  </si>
  <si>
    <t>personeels ingang</t>
  </si>
  <si>
    <t>hal</t>
  </si>
  <si>
    <t>alg ruimte/kantine</t>
  </si>
  <si>
    <t>repro</t>
  </si>
  <si>
    <t>vergaderruimte 1</t>
  </si>
  <si>
    <t>vergaderruimte 2</t>
  </si>
  <si>
    <t>vergaderruimte 3-4</t>
  </si>
  <si>
    <t>vergaderruimte 5</t>
  </si>
  <si>
    <t>kantoor</t>
  </si>
  <si>
    <t>magazijn</t>
  </si>
  <si>
    <t>spreekkamer</t>
  </si>
  <si>
    <t>flexplek 1-2</t>
  </si>
  <si>
    <t>flexplek 3-4</t>
  </si>
  <si>
    <t>spreekkamer 9</t>
  </si>
  <si>
    <t>Marmoleum</t>
  </si>
  <si>
    <t>Textileen vloerbedekking</t>
  </si>
  <si>
    <t>Schoonloop mat</t>
  </si>
  <si>
    <t>Machinaal schrobben</t>
  </si>
  <si>
    <t>WMD Drinkwater NV</t>
  </si>
  <si>
    <t>Tapijtreinigen (op afroep)</t>
  </si>
  <si>
    <t>Volsprayen (op afroep)</t>
  </si>
  <si>
    <t>Topstrippen en topcoaten (op afroep)</t>
  </si>
  <si>
    <t>x</t>
  </si>
  <si>
    <t>Tapijt reinigen (op afroep)</t>
  </si>
  <si>
    <t>kleedruimte</t>
  </si>
  <si>
    <t>douche</t>
  </si>
  <si>
    <t>toiletgroep 1</t>
  </si>
  <si>
    <t>MIVA</t>
  </si>
  <si>
    <t>toiletgroep 2</t>
  </si>
  <si>
    <t>toiletgroep 3</t>
  </si>
  <si>
    <t>Joop van der Aa</t>
  </si>
  <si>
    <t xml:space="preserve">Vivienne Frankot </t>
  </si>
  <si>
    <t>Directeur-bestuurder</t>
  </si>
  <si>
    <t>+31 621234880</t>
  </si>
  <si>
    <t>+31 592854550</t>
  </si>
  <si>
    <t>j.vd.aa@wmd.nl</t>
  </si>
  <si>
    <t>E-mail adres contactpersoon</t>
  </si>
  <si>
    <t xml:space="preserve">Communicatie gaat via TenderNed  </t>
  </si>
  <si>
    <t xml:space="preserve">Communicatie </t>
  </si>
  <si>
    <t>Dieptereiniging (op afroep)</t>
  </si>
  <si>
    <t xml:space="preserve">Dieptereiniging (op afroep)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</si>
</sst>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7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356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49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/>
    <xf numFmtId="4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49" fontId="3" fillId="2" borderId="29" xfId="0" applyNumberFormat="1" applyFont="1" applyFill="1" applyBorder="1"/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0" fontId="6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7" fillId="4" borderId="29" xfId="0" applyFont="1" applyFill="1" applyBorder="1" applyAlignment="1">
      <alignment wrapText="1"/>
    </xf>
    <xf numFmtId="0" fontId="7" fillId="4" borderId="0" xfId="0" applyFont="1" applyFill="1"/>
    <xf numFmtId="0" fontId="0" fillId="6" borderId="8" xfId="0" applyFill="1" applyBorder="1"/>
    <xf numFmtId="0" fontId="0" fillId="6" borderId="9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14" xfId="0" applyFill="1" applyBorder="1"/>
    <xf numFmtId="44" fontId="0" fillId="4" borderId="15" xfId="1" applyFont="1" applyFill="1" applyBorder="1" applyProtection="1"/>
    <xf numFmtId="44" fontId="0" fillId="4" borderId="16" xfId="1" applyFont="1" applyFill="1" applyBorder="1" applyProtection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8" xfId="0" applyNumberFormat="1" applyFill="1" applyBorder="1"/>
    <xf numFmtId="44" fontId="0" fillId="4" borderId="24" xfId="0" applyNumberFormat="1" applyFill="1" applyBorder="1"/>
    <xf numFmtId="44" fontId="0" fillId="4" borderId="25" xfId="0" applyNumberFormat="1" applyFill="1" applyBorder="1"/>
    <xf numFmtId="44" fontId="3" fillId="2" borderId="9" xfId="1" applyFont="1" applyFill="1" applyBorder="1" applyProtection="1"/>
    <xf numFmtId="44" fontId="3" fillId="2" borderId="10" xfId="1" applyFont="1" applyFill="1" applyBorder="1" applyProtection="1"/>
    <xf numFmtId="0" fontId="0" fillId="4" borderId="5" xfId="0" applyFill="1" applyBorder="1"/>
    <xf numFmtId="0" fontId="0" fillId="6" borderId="11" xfId="0" applyFill="1" applyBorder="1"/>
    <xf numFmtId="0" fontId="0" fillId="6" borderId="12" xfId="0" applyFill="1" applyBorder="1"/>
    <xf numFmtId="44" fontId="3" fillId="2" borderId="12" xfId="1" applyFont="1" applyFill="1" applyBorder="1" applyProtection="1"/>
    <xf numFmtId="44" fontId="3" fillId="2" borderId="13" xfId="1" applyFont="1" applyFill="1" applyBorder="1" applyProtection="1"/>
    <xf numFmtId="44" fontId="0" fillId="3" borderId="18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5" fillId="3" borderId="52" xfId="1" applyFont="1" applyFill="1" applyBorder="1" applyAlignment="1" applyProtection="1">
      <alignment horizontal="center"/>
      <protection locked="0"/>
    </xf>
    <xf numFmtId="44" fontId="5" fillId="3" borderId="50" xfId="1" applyFont="1" applyFill="1" applyBorder="1" applyAlignment="1" applyProtection="1">
      <alignment horizontal="center"/>
      <protection locked="0"/>
    </xf>
    <xf numFmtId="44" fontId="5" fillId="3" borderId="24" xfId="1" applyFont="1" applyFill="1" applyBorder="1" applyAlignment="1" applyProtection="1">
      <alignment horizontal="center"/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2" fontId="0" fillId="3" borderId="46" xfId="0" applyNumberForma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0" fillId="3" borderId="24" xfId="1" applyFont="1" applyFill="1" applyBorder="1" applyProtection="1">
      <protection locked="0"/>
    </xf>
    <xf numFmtId="1" fontId="0" fillId="3" borderId="46" xfId="0" applyNumberFormat="1" applyFill="1" applyBorder="1" applyAlignment="1" applyProtection="1">
      <alignment horizontal="center"/>
      <protection locked="0"/>
    </xf>
    <xf numFmtId="2" fontId="30" fillId="0" borderId="0" xfId="0" applyNumberFormat="1" applyFont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0" fillId="8" borderId="47" xfId="0" applyFill="1" applyBorder="1" applyAlignment="1">
      <alignment horizontal="left"/>
    </xf>
    <xf numFmtId="0" fontId="0" fillId="8" borderId="48" xfId="0" applyFill="1" applyBorder="1" applyAlignment="1">
      <alignment horizontal="left"/>
    </xf>
    <xf numFmtId="0" fontId="0" fillId="8" borderId="49" xfId="0" applyFill="1" applyBorder="1" applyAlignment="1">
      <alignment horizontal="left"/>
    </xf>
    <xf numFmtId="0" fontId="0" fillId="8" borderId="35" xfId="0" applyFill="1" applyBorder="1" applyAlignment="1">
      <alignment horizontal="left"/>
    </xf>
    <xf numFmtId="0" fontId="0" fillId="8" borderId="36" xfId="0" applyFill="1" applyBorder="1" applyAlignment="1">
      <alignment horizontal="left"/>
    </xf>
    <xf numFmtId="0" fontId="0" fillId="8" borderId="41" xfId="0" applyFill="1" applyBorder="1" applyAlignment="1">
      <alignment horizontal="left"/>
    </xf>
    <xf numFmtId="49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0" fillId="0" borderId="29" xfId="0" applyBorder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6" borderId="20" xfId="0" applyFill="1" applyBorder="1" applyAlignment="1" applyProtection="1">
      <alignment horizontal="center"/>
    </xf>
    <xf numFmtId="0" fontId="0" fillId="6" borderId="21" xfId="0" applyFill="1" applyBorder="1" applyAlignment="1" applyProtection="1">
      <alignment horizontal="center"/>
    </xf>
    <xf numFmtId="2" fontId="0" fillId="7" borderId="34" xfId="0" applyNumberFormat="1" applyFill="1" applyBorder="1" applyAlignment="1" applyProtection="1">
      <alignment horizontal="center"/>
    </xf>
    <xf numFmtId="0" fontId="0" fillId="6" borderId="32" xfId="0" applyFill="1" applyBorder="1" applyProtection="1"/>
    <xf numFmtId="0" fontId="3" fillId="2" borderId="33" xfId="0" applyFont="1" applyFill="1" applyBorder="1" applyAlignment="1" applyProtection="1">
      <alignment horizontal="left"/>
    </xf>
    <xf numFmtId="0" fontId="0" fillId="6" borderId="33" xfId="0" applyFill="1" applyBorder="1" applyProtection="1"/>
    <xf numFmtId="0" fontId="3" fillId="2" borderId="34" xfId="0" applyFont="1" applyFill="1" applyBorder="1" applyProtection="1"/>
    <xf numFmtId="0" fontId="0" fillId="6" borderId="26" xfId="0" applyFill="1" applyBorder="1" applyAlignment="1" applyProtection="1">
      <alignment horizontal="center"/>
    </xf>
    <xf numFmtId="0" fontId="0" fillId="6" borderId="36" xfId="0" applyFill="1" applyBorder="1" applyAlignment="1" applyProtection="1">
      <alignment horizontal="center"/>
    </xf>
    <xf numFmtId="2" fontId="0" fillId="7" borderId="37" xfId="0" applyNumberFormat="1" applyFill="1" applyBorder="1" applyAlignment="1" applyProtection="1">
      <alignment horizontal="center"/>
    </xf>
    <xf numFmtId="0" fontId="0" fillId="6" borderId="35" xfId="0" applyFill="1" applyBorder="1" applyProtection="1"/>
    <xf numFmtId="0" fontId="3" fillId="2" borderId="36" xfId="0" applyFont="1" applyFill="1" applyBorder="1" applyAlignment="1" applyProtection="1">
      <alignment horizontal="left"/>
    </xf>
    <xf numFmtId="0" fontId="0" fillId="6" borderId="36" xfId="0" applyFill="1" applyBorder="1" applyAlignment="1" applyProtection="1">
      <alignment horizontal="right"/>
    </xf>
    <xf numFmtId="0" fontId="3" fillId="2" borderId="37" xfId="0" applyFont="1" applyFill="1" applyBorder="1" applyAlignment="1" applyProtection="1">
      <alignment horizontal="right"/>
    </xf>
    <xf numFmtId="0" fontId="0" fillId="6" borderId="38" xfId="0" applyFill="1" applyBorder="1" applyProtection="1"/>
    <xf numFmtId="0" fontId="3" fillId="2" borderId="39" xfId="0" applyFont="1" applyFill="1" applyBorder="1" applyAlignment="1" applyProtection="1">
      <alignment horizontal="left"/>
    </xf>
    <xf numFmtId="0" fontId="0" fillId="6" borderId="39" xfId="0" applyFill="1" applyBorder="1" applyAlignment="1" applyProtection="1">
      <alignment horizontal="right"/>
    </xf>
    <xf numFmtId="0" fontId="3" fillId="2" borderId="40" xfId="0" applyFont="1" applyFill="1" applyBorder="1" applyAlignment="1" applyProtection="1">
      <alignment horizontal="right"/>
    </xf>
    <xf numFmtId="0" fontId="0" fillId="6" borderId="5" xfId="0" applyFill="1" applyBorder="1" applyProtection="1"/>
    <xf numFmtId="0" fontId="0" fillId="6" borderId="6" xfId="0" applyFill="1" applyBorder="1" applyProtection="1"/>
    <xf numFmtId="0" fontId="3" fillId="2" borderId="7" xfId="0" applyFont="1" applyFill="1" applyBorder="1" applyProtection="1"/>
    <xf numFmtId="9" fontId="3" fillId="2" borderId="7" xfId="3" applyFont="1" applyFill="1" applyBorder="1" applyProtection="1"/>
    <xf numFmtId="0" fontId="0" fillId="0" borderId="0" xfId="0" applyAlignment="1" applyProtection="1">
      <alignment horizontal="center"/>
    </xf>
    <xf numFmtId="2" fontId="5" fillId="7" borderId="5" xfId="0" applyNumberFormat="1" applyFont="1" applyFill="1" applyBorder="1" applyAlignment="1" applyProtection="1">
      <alignment horizontal="center"/>
    </xf>
    <xf numFmtId="44" fontId="3" fillId="2" borderId="7" xfId="1" applyFont="1" applyFill="1" applyBorder="1" applyProtection="1"/>
    <xf numFmtId="0" fontId="0" fillId="6" borderId="7" xfId="0" applyFill="1" applyBorder="1" applyProtection="1"/>
    <xf numFmtId="2" fontId="5" fillId="7" borderId="29" xfId="0" applyNumberFormat="1" applyFont="1" applyFill="1" applyBorder="1" applyAlignment="1" applyProtection="1">
      <alignment horizontal="center"/>
    </xf>
    <xf numFmtId="44" fontId="3" fillId="2" borderId="31" xfId="1" applyFont="1" applyFill="1" applyBorder="1" applyProtection="1"/>
    <xf numFmtId="0" fontId="9" fillId="2" borderId="30" xfId="0" applyFont="1" applyFill="1" applyBorder="1" applyProtection="1"/>
    <xf numFmtId="0" fontId="0" fillId="0" borderId="43" xfId="0" applyBorder="1" applyProtection="1"/>
    <xf numFmtId="0" fontId="0" fillId="6" borderId="23" xfId="0" applyFill="1" applyBorder="1" applyAlignment="1" applyProtection="1">
      <alignment horizontal="center"/>
    </xf>
    <xf numFmtId="0" fontId="0" fillId="6" borderId="39" xfId="0" applyFill="1" applyBorder="1" applyAlignment="1" applyProtection="1">
      <alignment horizontal="center"/>
    </xf>
    <xf numFmtId="2" fontId="0" fillId="7" borderId="40" xfId="0" applyNumberFormat="1" applyFill="1" applyBorder="1" applyAlignment="1" applyProtection="1">
      <alignment horizontal="center"/>
    </xf>
    <xf numFmtId="0" fontId="0" fillId="6" borderId="29" xfId="0" applyFill="1" applyBorder="1" applyProtection="1"/>
    <xf numFmtId="2" fontId="5" fillId="7" borderId="29" xfId="0" applyNumberFormat="1" applyFont="1" applyFill="1" applyBorder="1" applyProtection="1"/>
    <xf numFmtId="0" fontId="0" fillId="6" borderId="29" xfId="0" applyFill="1" applyBorder="1" applyProtection="1"/>
    <xf numFmtId="0" fontId="7" fillId="0" borderId="0" xfId="0" applyFont="1" applyProtection="1"/>
    <xf numFmtId="0" fontId="7" fillId="6" borderId="35" xfId="0" applyFont="1" applyFill="1" applyBorder="1" applyAlignment="1" applyProtection="1">
      <alignment horizontal="left"/>
    </xf>
    <xf numFmtId="0" fontId="0" fillId="6" borderId="36" xfId="0" applyFill="1" applyBorder="1" applyAlignment="1" applyProtection="1">
      <alignment horizontal="left"/>
    </xf>
    <xf numFmtId="0" fontId="0" fillId="6" borderId="36" xfId="0" applyFill="1" applyBorder="1" applyAlignment="1" applyProtection="1">
      <alignment horizontal="left"/>
    </xf>
    <xf numFmtId="0" fontId="0" fillId="6" borderId="41" xfId="0" applyFill="1" applyBorder="1" applyAlignment="1" applyProtection="1">
      <alignment horizontal="left"/>
    </xf>
    <xf numFmtId="0" fontId="0" fillId="8" borderId="47" xfId="0" applyFill="1" applyBorder="1" applyAlignment="1" applyProtection="1">
      <alignment horizontal="left"/>
    </xf>
    <xf numFmtId="0" fontId="0" fillId="8" borderId="48" xfId="0" applyFill="1" applyBorder="1" applyAlignment="1" applyProtection="1">
      <alignment horizontal="left"/>
    </xf>
    <xf numFmtId="0" fontId="0" fillId="8" borderId="49" xfId="0" applyFill="1" applyBorder="1" applyAlignment="1" applyProtection="1">
      <alignment horizontal="left"/>
    </xf>
    <xf numFmtId="2" fontId="5" fillId="7" borderId="49" xfId="0" applyNumberFormat="1" applyFont="1" applyFill="1" applyBorder="1" applyAlignment="1" applyProtection="1">
      <alignment horizontal="center"/>
    </xf>
    <xf numFmtId="44" fontId="5" fillId="3" borderId="50" xfId="1" applyFont="1" applyFill="1" applyBorder="1" applyAlignment="1" applyProtection="1">
      <alignment horizontal="center"/>
    </xf>
    <xf numFmtId="44" fontId="5" fillId="7" borderId="50" xfId="1" applyFont="1" applyFill="1" applyBorder="1" applyAlignment="1" applyProtection="1">
      <alignment horizontal="center"/>
    </xf>
    <xf numFmtId="0" fontId="0" fillId="6" borderId="50" xfId="0" applyFill="1" applyBorder="1" applyAlignment="1" applyProtection="1">
      <alignment horizontal="center"/>
    </xf>
    <xf numFmtId="0" fontId="0" fillId="6" borderId="35" xfId="0" applyFill="1" applyBorder="1" applyAlignment="1" applyProtection="1">
      <alignment horizontal="left"/>
    </xf>
    <xf numFmtId="2" fontId="5" fillId="7" borderId="41" xfId="0" applyNumberFormat="1" applyFont="1" applyFill="1" applyBorder="1" applyAlignment="1" applyProtection="1">
      <alignment horizontal="center"/>
    </xf>
    <xf numFmtId="44" fontId="5" fillId="7" borderId="27" xfId="1" applyFont="1" applyFill="1" applyBorder="1" applyAlignment="1" applyProtection="1">
      <alignment horizontal="center"/>
    </xf>
    <xf numFmtId="0" fontId="0" fillId="6" borderId="27" xfId="0" applyFill="1" applyBorder="1" applyAlignment="1" applyProtection="1">
      <alignment horizontal="center"/>
    </xf>
    <xf numFmtId="0" fontId="0" fillId="6" borderId="35" xfId="0" applyFill="1" applyBorder="1" applyAlignment="1" applyProtection="1">
      <alignment horizontal="left"/>
    </xf>
    <xf numFmtId="0" fontId="0" fillId="6" borderId="41" xfId="0" applyFill="1" applyBorder="1" applyAlignment="1" applyProtection="1">
      <alignment horizontal="left"/>
    </xf>
    <xf numFmtId="0" fontId="0" fillId="8" borderId="35" xfId="0" applyFill="1" applyBorder="1" applyAlignment="1" applyProtection="1">
      <alignment horizontal="left"/>
    </xf>
    <xf numFmtId="0" fontId="0" fillId="8" borderId="36" xfId="0" applyFill="1" applyBorder="1" applyAlignment="1" applyProtection="1">
      <alignment horizontal="left"/>
    </xf>
    <xf numFmtId="0" fontId="0" fillId="8" borderId="41" xfId="0" applyFill="1" applyBorder="1" applyAlignment="1" applyProtection="1">
      <alignment horizontal="left"/>
    </xf>
    <xf numFmtId="0" fontId="0" fillId="6" borderId="51" xfId="0" applyFill="1" applyBorder="1" applyAlignment="1" applyProtection="1">
      <alignment horizontal="left"/>
    </xf>
    <xf numFmtId="2" fontId="5" fillId="7" borderId="51" xfId="0" applyNumberFormat="1" applyFont="1" applyFill="1" applyBorder="1" applyAlignment="1" applyProtection="1">
      <alignment horizontal="center"/>
    </xf>
    <xf numFmtId="44" fontId="5" fillId="7" borderId="52" xfId="1" applyFont="1" applyFill="1" applyBorder="1" applyAlignment="1" applyProtection="1">
      <alignment horizontal="center"/>
    </xf>
    <xf numFmtId="0" fontId="0" fillId="6" borderId="52" xfId="0" applyFill="1" applyBorder="1" applyAlignment="1" applyProtection="1">
      <alignment horizontal="center"/>
    </xf>
    <xf numFmtId="0" fontId="0" fillId="6" borderId="49" xfId="0" applyFill="1" applyBorder="1" applyAlignment="1" applyProtection="1">
      <alignment horizontal="left"/>
    </xf>
    <xf numFmtId="0" fontId="0" fillId="6" borderId="38" xfId="0" applyFill="1" applyBorder="1" applyAlignment="1" applyProtection="1">
      <alignment horizontal="left"/>
    </xf>
    <xf numFmtId="0" fontId="0" fillId="6" borderId="39" xfId="0" applyFill="1" applyBorder="1" applyAlignment="1" applyProtection="1">
      <alignment horizontal="left"/>
    </xf>
    <xf numFmtId="0" fontId="0" fillId="6" borderId="42" xfId="0" applyFill="1" applyBorder="1" applyAlignment="1" applyProtection="1">
      <alignment horizontal="left"/>
    </xf>
    <xf numFmtId="2" fontId="5" fillId="7" borderId="42" xfId="0" applyNumberFormat="1" applyFont="1" applyFill="1" applyBorder="1" applyAlignment="1" applyProtection="1">
      <alignment horizontal="center"/>
    </xf>
    <xf numFmtId="44" fontId="5" fillId="7" borderId="24" xfId="1" applyFont="1" applyFill="1" applyBorder="1" applyAlignment="1" applyProtection="1">
      <alignment horizontal="center"/>
    </xf>
    <xf numFmtId="0" fontId="0" fillId="6" borderId="24" xfId="0" applyFill="1" applyBorder="1" applyAlignment="1" applyProtection="1">
      <alignment horizontal="center"/>
    </xf>
    <xf numFmtId="0" fontId="9" fillId="2" borderId="0" xfId="0" applyFont="1" applyFill="1" applyProtection="1"/>
    <xf numFmtId="44" fontId="9" fillId="2" borderId="0" xfId="1" applyFont="1" applyFill="1" applyProtection="1"/>
    <xf numFmtId="0" fontId="0" fillId="6" borderId="20" xfId="0" applyFill="1" applyBorder="1" applyAlignment="1" applyProtection="1">
      <alignment horizontal="left"/>
    </xf>
    <xf numFmtId="0" fontId="0" fillId="6" borderId="21" xfId="0" applyFill="1" applyBorder="1" applyAlignment="1" applyProtection="1">
      <alignment horizontal="left"/>
    </xf>
    <xf numFmtId="0" fontId="0" fillId="6" borderId="21" xfId="0" applyFill="1" applyBorder="1" applyProtection="1"/>
    <xf numFmtId="2" fontId="0" fillId="6" borderId="21" xfId="0" applyNumberFormat="1" applyFill="1" applyBorder="1" applyProtection="1"/>
    <xf numFmtId="44" fontId="5" fillId="7" borderId="21" xfId="1" applyFont="1" applyFill="1" applyBorder="1" applyAlignment="1" applyProtection="1">
      <alignment horizontal="center"/>
    </xf>
    <xf numFmtId="0" fontId="0" fillId="6" borderId="26" xfId="0" applyFill="1" applyBorder="1" applyAlignment="1" applyProtection="1">
      <alignment horizontal="left"/>
    </xf>
    <xf numFmtId="0" fontId="0" fillId="6" borderId="27" xfId="0" applyFill="1" applyBorder="1" applyAlignment="1" applyProtection="1">
      <alignment horizontal="left"/>
    </xf>
    <xf numFmtId="0" fontId="0" fillId="6" borderId="27" xfId="0" applyFill="1" applyBorder="1" applyProtection="1"/>
    <xf numFmtId="0" fontId="0" fillId="6" borderId="23" xfId="0" applyFill="1" applyBorder="1" applyAlignment="1" applyProtection="1">
      <alignment horizontal="left"/>
    </xf>
    <xf numFmtId="0" fontId="0" fillId="6" borderId="24" xfId="0" applyFill="1" applyBorder="1" applyAlignment="1" applyProtection="1">
      <alignment horizontal="left"/>
    </xf>
    <xf numFmtId="0" fontId="0" fillId="6" borderId="24" xfId="0" applyFill="1" applyBorder="1" applyProtection="1"/>
    <xf numFmtId="0" fontId="9" fillId="2" borderId="6" xfId="0" applyFont="1" applyFill="1" applyBorder="1" applyProtection="1"/>
    <xf numFmtId="44" fontId="9" fillId="2" borderId="7" xfId="1" applyFont="1" applyFill="1" applyBorder="1" applyProtection="1"/>
    <xf numFmtId="0" fontId="0" fillId="6" borderId="53" xfId="0" applyFill="1" applyBorder="1" applyAlignment="1" applyProtection="1">
      <alignment horizontal="center"/>
    </xf>
    <xf numFmtId="0" fontId="0" fillId="6" borderId="54" xfId="0" applyFill="1" applyBorder="1" applyAlignment="1" applyProtection="1">
      <alignment horizontal="center"/>
    </xf>
    <xf numFmtId="0" fontId="0" fillId="6" borderId="55" xfId="0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0" fontId="0" fillId="6" borderId="56" xfId="0" applyFill="1" applyBorder="1" applyAlignment="1" applyProtection="1">
      <alignment horizontal="center"/>
    </xf>
    <xf numFmtId="0" fontId="0" fillId="6" borderId="30" xfId="0" applyFill="1" applyBorder="1" applyAlignment="1" applyProtection="1">
      <alignment horizontal="center"/>
    </xf>
    <xf numFmtId="0" fontId="0" fillId="6" borderId="57" xfId="0" applyFill="1" applyBorder="1" applyAlignment="1" applyProtection="1">
      <alignment horizontal="center"/>
    </xf>
    <xf numFmtId="0" fontId="0" fillId="6" borderId="31" xfId="0" applyFill="1" applyBorder="1" applyAlignment="1" applyProtection="1">
      <alignment horizontal="center"/>
    </xf>
  </cellXfs>
  <cellStyles count="72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30" xr:uid="{234AEC6B-F160-4FBC-89C4-E7CCAEE5E9EB}"/>
    <cellStyle name="Standaard 4" xfId="28" xr:uid="{581DE061-7B8E-48DD-A8EF-B5F6B7FE665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3" xfId="5" xr:uid="{C449D86C-985F-4625-9D76-AB4F8FBDD297}"/>
    <cellStyle name="Valuta 2 3 2" xfId="38" xr:uid="{85EE4EB4-D060-4298-A4A4-01CDF3789E9C}"/>
    <cellStyle name="Valuta 2 4" xfId="31" xr:uid="{26CBC6E4-EFB0-42A7-84A6-18CAC4D0077F}"/>
    <cellStyle name="Valuta 2 4 2" xfId="69" xr:uid="{ACA65A0D-E037-42AD-AE3B-D49782BD80DB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124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workbookViewId="0">
      <pane ySplit="2" topLeftCell="A3" activePane="bottomLeft" state="frozen"/>
      <selection pane="bottomLeft" activeCell="B26" sqref="B26"/>
    </sheetView>
  </sheetViews>
  <sheetFormatPr defaultRowHeight="14.4"/>
  <cols>
    <col min="1" max="2" width="53.88671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>
      <c r="A2" s="7" t="str">
        <f>CONCATENATE(opdrachtgever," ",Kwaliteitsinspecties!A3)</f>
        <v xml:space="preserve">WMD Drinkwater NV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0" t="s">
        <v>470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5" t="s">
        <v>1</v>
      </c>
      <c r="B5" s="11" t="s">
        <v>270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" t="s">
        <v>2</v>
      </c>
      <c r="B6" s="12" t="s">
        <v>271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16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3" t="s">
        <v>3</v>
      </c>
      <c r="B8" s="10" t="s">
        <v>483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4" t="s">
        <v>4</v>
      </c>
      <c r="B9" s="12" t="s">
        <v>484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16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idden="1">
      <c r="A11" s="3" t="s">
        <v>5</v>
      </c>
      <c r="B11" s="10" t="s">
        <v>482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idden="1">
      <c r="A12" s="5" t="s">
        <v>6</v>
      </c>
      <c r="B12" s="11" t="s">
        <v>486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idden="1">
      <c r="A13" s="5" t="s">
        <v>7</v>
      </c>
      <c r="B13" s="11" t="s">
        <v>485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idden="1">
      <c r="A14" s="4" t="s">
        <v>488</v>
      </c>
      <c r="B14" s="12" t="s">
        <v>487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21" t="s">
        <v>490</v>
      </c>
      <c r="B15" s="159" t="s">
        <v>489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B16" s="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3" t="s">
        <v>8</v>
      </c>
      <c r="B17" s="160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5" t="s">
        <v>9</v>
      </c>
      <c r="B18" s="16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5" t="s">
        <v>10</v>
      </c>
      <c r="B19" s="161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5" t="s">
        <v>267</v>
      </c>
      <c r="B20" s="161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4" t="s">
        <v>4</v>
      </c>
      <c r="B21" s="16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B22" s="16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3" t="s">
        <v>11</v>
      </c>
      <c r="B23" s="160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5" t="s">
        <v>6</v>
      </c>
      <c r="B24" s="16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5" t="s">
        <v>12</v>
      </c>
      <c r="B25" s="16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5" t="s">
        <v>13</v>
      </c>
      <c r="B26" s="16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5" t="s">
        <v>14</v>
      </c>
      <c r="B27" s="16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4" t="s">
        <v>15</v>
      </c>
      <c r="B28" s="16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sheetProtection algorithmName="SHA-512" hashValue="6L+a7vQujn3Mzeh5OEOxOUmLZhNXXJsRc9Ih/gIPku2Vu9D1XvRbHILJb6P48NL9x/t3ILmgVovHGuSxqdq0mw==" saltValue="0HIRLazrHakoqBn8vyV2wA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X529"/>
  <sheetViews>
    <sheetView topLeftCell="B24" workbookViewId="0">
      <selection activeCell="I18" sqref="I18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6" width="11.88671875" customWidth="1"/>
    <col min="7" max="7" width="14.33203125" customWidth="1"/>
    <col min="8" max="10" width="11.88671875" customWidth="1"/>
    <col min="11" max="13" width="11.88671875" hidden="1" customWidth="1"/>
    <col min="14" max="14" width="10.33203125" bestFit="1" customWidth="1"/>
    <col min="15" max="15" width="4.5546875" bestFit="1" customWidth="1"/>
    <col min="16" max="16" width="9.5546875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/>
  </cols>
  <sheetData>
    <row r="1" spans="1:24">
      <c r="A1">
        <f>'3'!H5</f>
        <v>3</v>
      </c>
      <c r="B1" s="240" t="s">
        <v>80</v>
      </c>
      <c r="C1" s="241"/>
      <c r="D1" s="242" t="str">
        <f>VLOOKUP(A1,Kwaliteitsinspecties!A5:J54,3)</f>
        <v xml:space="preserve">WMD Kantoor </v>
      </c>
      <c r="E1" s="243"/>
      <c r="F1" s="243"/>
      <c r="G1" s="243"/>
      <c r="H1" s="243"/>
      <c r="I1" s="243"/>
      <c r="J1" s="244"/>
      <c r="K1" s="52"/>
      <c r="X1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A.H.G. Fokkerstraat 22, 9403 AP  te Assen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50" t="s">
        <v>467</v>
      </c>
      <c r="H3" s="50" t="s">
        <v>468</v>
      </c>
      <c r="I3" s="17" t="s">
        <v>66</v>
      </c>
      <c r="J3" s="17" t="s">
        <v>196</v>
      </c>
      <c r="K3" s="17" t="s">
        <v>466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 t="s">
        <v>345</v>
      </c>
      <c r="B4" s="90"/>
      <c r="C4" s="17" t="s">
        <v>444</v>
      </c>
      <c r="D4" s="17"/>
      <c r="E4" s="17" t="s">
        <v>55</v>
      </c>
      <c r="G4" s="92">
        <v>22.54</v>
      </c>
      <c r="N4" s="92">
        <f t="shared" ref="N4:N33" si="0">SUM(F4:M4)</f>
        <v>22.54</v>
      </c>
      <c r="O4" s="94">
        <f>IF(D4="X",0,IF(E4="X",0,VLOOKUP(E4,'3'!$K$3:$L$16,2,FALSE)))</f>
        <v>255</v>
      </c>
      <c r="P4" s="92">
        <f t="shared" ref="P4:P33" si="1">N4*O4</f>
        <v>5747.7</v>
      </c>
    </row>
    <row r="5" spans="1:24">
      <c r="A5" s="16" t="s">
        <v>345</v>
      </c>
      <c r="B5" s="90"/>
      <c r="C5" s="17" t="s">
        <v>445</v>
      </c>
      <c r="D5" s="17"/>
      <c r="E5" s="17" t="s">
        <v>55</v>
      </c>
      <c r="G5" s="92">
        <v>35.42</v>
      </c>
      <c r="N5" s="92">
        <f t="shared" si="0"/>
        <v>35.42</v>
      </c>
      <c r="O5" s="94">
        <f>IF(D5="X",0,IF(E5="X",0,VLOOKUP(E5,'3'!$K$3:$L$16,2,FALSE)))</f>
        <v>255</v>
      </c>
      <c r="P5" s="92">
        <f t="shared" si="1"/>
        <v>9032.1</v>
      </c>
    </row>
    <row r="6" spans="1:24">
      <c r="A6" s="16" t="s">
        <v>345</v>
      </c>
      <c r="B6" s="90"/>
      <c r="C6" s="17" t="s">
        <v>446</v>
      </c>
      <c r="D6" s="17"/>
      <c r="E6" s="17" t="s">
        <v>55</v>
      </c>
      <c r="G6" s="92">
        <v>20.7</v>
      </c>
      <c r="N6" s="92">
        <f t="shared" si="0"/>
        <v>20.7</v>
      </c>
      <c r="O6" s="94">
        <f>IF(D6="X",0,IF(E6="X",0,VLOOKUP(E6,'3'!$K$3:$L$16,2,FALSE)))</f>
        <v>255</v>
      </c>
      <c r="P6" s="92">
        <f t="shared" si="1"/>
        <v>5278.5</v>
      </c>
    </row>
    <row r="7" spans="1:24">
      <c r="A7" s="16" t="s">
        <v>345</v>
      </c>
      <c r="B7" s="90"/>
      <c r="C7" s="17" t="s">
        <v>447</v>
      </c>
      <c r="D7" s="17"/>
      <c r="E7" s="17" t="s">
        <v>53</v>
      </c>
      <c r="G7" s="92">
        <v>4.8</v>
      </c>
      <c r="N7" s="92">
        <f t="shared" si="0"/>
        <v>4.8</v>
      </c>
      <c r="O7" s="94">
        <f>IF(D7="X",0,IF(E7="X",0,VLOOKUP(E7,'3'!$K$3:$L$16,2,FALSE)))</f>
        <v>255</v>
      </c>
      <c r="P7" s="92">
        <f t="shared" si="1"/>
        <v>1224</v>
      </c>
    </row>
    <row r="8" spans="1:24">
      <c r="A8" s="16" t="s">
        <v>345</v>
      </c>
      <c r="B8" s="90"/>
      <c r="C8" s="17" t="s">
        <v>448</v>
      </c>
      <c r="D8" s="17"/>
      <c r="E8" s="17" t="s">
        <v>56</v>
      </c>
      <c r="I8" s="92">
        <v>62.22</v>
      </c>
      <c r="N8" s="92">
        <f t="shared" si="0"/>
        <v>62.22</v>
      </c>
      <c r="O8" s="94">
        <f>IF(D8="X",0,IF(E8="X",0,VLOOKUP(E8,'3'!$K$3:$L$16,2,FALSE)))</f>
        <v>255</v>
      </c>
      <c r="P8" s="92">
        <f t="shared" si="1"/>
        <v>15866.1</v>
      </c>
    </row>
    <row r="9" spans="1:24">
      <c r="A9" s="16" t="s">
        <v>345</v>
      </c>
      <c r="B9" s="90"/>
      <c r="C9" s="17" t="s">
        <v>449</v>
      </c>
      <c r="D9" s="17"/>
      <c r="E9" s="17" t="s">
        <v>55</v>
      </c>
      <c r="I9" s="92">
        <v>28.274999999999999</v>
      </c>
      <c r="N9" s="92">
        <f t="shared" si="0"/>
        <v>28.274999999999999</v>
      </c>
      <c r="O9" s="94">
        <f>IF(D9="X",0,IF(E9="X",0,VLOOKUP(E9,'3'!$K$3:$L$16,2,FALSE)))</f>
        <v>255</v>
      </c>
      <c r="P9" s="92">
        <f t="shared" si="1"/>
        <v>7210.125</v>
      </c>
    </row>
    <row r="10" spans="1:24">
      <c r="A10" s="16" t="s">
        <v>345</v>
      </c>
      <c r="B10" s="90"/>
      <c r="C10" s="17" t="s">
        <v>450</v>
      </c>
      <c r="D10" s="17"/>
      <c r="E10" s="17" t="s">
        <v>53</v>
      </c>
      <c r="H10" s="92">
        <v>8.99</v>
      </c>
      <c r="N10" s="92">
        <f>SUM(G10:M10)</f>
        <v>8.99</v>
      </c>
      <c r="O10" s="94">
        <f>IF(D10="X",0,IF(E10="X",0,VLOOKUP(E10,'3'!$K$3:$L$16,2,FALSE)))</f>
        <v>255</v>
      </c>
      <c r="P10" s="92">
        <f t="shared" si="1"/>
        <v>2292.4500000000003</v>
      </c>
    </row>
    <row r="11" spans="1:24">
      <c r="A11" s="16" t="s">
        <v>345</v>
      </c>
      <c r="B11" s="90"/>
      <c r="C11" s="17" t="s">
        <v>451</v>
      </c>
      <c r="D11" s="17"/>
      <c r="E11" s="17" t="s">
        <v>53</v>
      </c>
      <c r="H11" s="92">
        <v>2</v>
      </c>
      <c r="N11" s="92">
        <f>SUM(G11:M11)</f>
        <v>2</v>
      </c>
      <c r="O11" s="94">
        <f>IF(D11="X",0,IF(E11="X",0,VLOOKUP(E11,'3'!$K$3:$L$16,2,FALSE)))</f>
        <v>255</v>
      </c>
      <c r="P11" s="92">
        <f t="shared" si="1"/>
        <v>510</v>
      </c>
    </row>
    <row r="12" spans="1:24">
      <c r="A12" s="16" t="s">
        <v>345</v>
      </c>
      <c r="B12" s="90"/>
      <c r="C12" s="17" t="s">
        <v>452</v>
      </c>
      <c r="D12" s="17"/>
      <c r="E12" s="17" t="s">
        <v>53</v>
      </c>
      <c r="H12" s="92">
        <v>25.25</v>
      </c>
      <c r="N12" s="92">
        <f>SUM(G12:M12)</f>
        <v>25.25</v>
      </c>
      <c r="O12" s="94">
        <f>IF(D12="X",0,IF(E12="X",0,VLOOKUP(E12,'3'!$K$3:$L$16,2,FALSE)))</f>
        <v>255</v>
      </c>
      <c r="P12" s="92">
        <f t="shared" si="1"/>
        <v>6438.75</v>
      </c>
    </row>
    <row r="13" spans="1:24">
      <c r="A13" s="16" t="s">
        <v>345</v>
      </c>
      <c r="B13" s="90"/>
      <c r="C13" s="17" t="s">
        <v>453</v>
      </c>
      <c r="D13" s="17"/>
      <c r="E13" s="17" t="s">
        <v>53</v>
      </c>
      <c r="I13">
        <v>26.55</v>
      </c>
      <c r="N13" s="92">
        <f t="shared" si="0"/>
        <v>26.55</v>
      </c>
      <c r="O13" s="94">
        <f>IF(D13="X",0,IF(E13="X",0,VLOOKUP(E13,'3'!$K$3:$L$16,2,FALSE)))</f>
        <v>255</v>
      </c>
      <c r="P13" s="92">
        <f t="shared" si="1"/>
        <v>6770.25</v>
      </c>
    </row>
    <row r="14" spans="1:24">
      <c r="A14" s="16" t="s">
        <v>345</v>
      </c>
      <c r="B14" s="90"/>
      <c r="C14" s="17" t="s">
        <v>454</v>
      </c>
      <c r="D14" s="17"/>
      <c r="E14" s="17" t="s">
        <v>56</v>
      </c>
      <c r="I14">
        <v>34.81</v>
      </c>
      <c r="N14" s="92">
        <f t="shared" si="0"/>
        <v>34.81</v>
      </c>
      <c r="O14" s="94">
        <f>IF(D14="X",0,IF(E14="X",0,VLOOKUP(E14,'3'!$K$3:$L$16,2,FALSE)))</f>
        <v>255</v>
      </c>
      <c r="P14" s="92">
        <f t="shared" si="1"/>
        <v>8876.5500000000011</v>
      </c>
    </row>
    <row r="15" spans="1:24">
      <c r="A15" s="16" t="s">
        <v>345</v>
      </c>
      <c r="B15" s="90"/>
      <c r="C15" s="17" t="s">
        <v>455</v>
      </c>
      <c r="D15" s="17"/>
      <c r="E15" s="17" t="s">
        <v>55</v>
      </c>
      <c r="I15" s="92">
        <v>11.2</v>
      </c>
      <c r="N15" s="92">
        <f t="shared" si="0"/>
        <v>11.2</v>
      </c>
      <c r="O15" s="94">
        <f>IF(D15="X",0,IF(E15="X",0,VLOOKUP(E15,'3'!$K$3:$L$16,2,FALSE)))</f>
        <v>255</v>
      </c>
      <c r="P15" s="92">
        <f t="shared" si="1"/>
        <v>2856</v>
      </c>
    </row>
    <row r="16" spans="1:24">
      <c r="A16" s="16"/>
      <c r="B16" s="90"/>
      <c r="C16" s="17" t="s">
        <v>476</v>
      </c>
      <c r="D16" s="17"/>
      <c r="E16" s="17" t="s">
        <v>192</v>
      </c>
      <c r="I16" s="92"/>
      <c r="J16" s="92">
        <v>39.799999999999997</v>
      </c>
      <c r="N16" s="92">
        <f t="shared" ref="N16:N21" si="2">SUM(F16:M16)</f>
        <v>39.799999999999997</v>
      </c>
      <c r="O16" s="94">
        <f>IF(D16="X",0,IF(E16="X",0,VLOOKUP(E16,'3'!$K$3:$L$16,2,FALSE)))</f>
        <v>255</v>
      </c>
      <c r="P16" s="92">
        <f t="shared" ref="P16:P21" si="3">N16*O16</f>
        <v>10149</v>
      </c>
    </row>
    <row r="17" spans="1:16">
      <c r="A17" s="16"/>
      <c r="B17" s="90"/>
      <c r="C17" s="17" t="s">
        <v>477</v>
      </c>
      <c r="D17" s="17"/>
      <c r="E17" s="17" t="s">
        <v>192</v>
      </c>
      <c r="I17" s="92"/>
      <c r="J17" s="92">
        <v>3</v>
      </c>
      <c r="N17" s="92">
        <f t="shared" si="2"/>
        <v>3</v>
      </c>
      <c r="O17" s="94">
        <f>IF(D17="X",0,IF(E17="X",0,VLOOKUP(E17,'3'!$K$3:$L$16,2,FALSE)))</f>
        <v>255</v>
      </c>
      <c r="P17" s="92">
        <f t="shared" si="3"/>
        <v>765</v>
      </c>
    </row>
    <row r="18" spans="1:16">
      <c r="A18" s="16"/>
      <c r="B18" s="90"/>
      <c r="C18" s="17" t="s">
        <v>478</v>
      </c>
      <c r="D18" s="17"/>
      <c r="E18" s="17" t="s">
        <v>192</v>
      </c>
      <c r="I18" s="92"/>
      <c r="J18" s="92">
        <v>5.35</v>
      </c>
      <c r="N18" s="92">
        <f t="shared" si="2"/>
        <v>5.35</v>
      </c>
      <c r="O18" s="94">
        <f>IF(D18="X",0,IF(E18="X",0,VLOOKUP(E18,'3'!$K$3:$L$16,2,FALSE)))</f>
        <v>255</v>
      </c>
      <c r="P18" s="92">
        <f t="shared" si="3"/>
        <v>1364.25</v>
      </c>
    </row>
    <row r="19" spans="1:16">
      <c r="A19" s="16"/>
      <c r="B19" s="90"/>
      <c r="C19" s="17" t="s">
        <v>479</v>
      </c>
      <c r="D19" s="17"/>
      <c r="E19" s="17" t="s">
        <v>192</v>
      </c>
      <c r="I19" s="92"/>
      <c r="J19" s="92">
        <v>3.6749999999999998</v>
      </c>
      <c r="N19" s="92">
        <f t="shared" si="2"/>
        <v>3.6749999999999998</v>
      </c>
      <c r="O19" s="94">
        <f>IF(D19="X",0,IF(E19="X",0,VLOOKUP(E19,'3'!$K$3:$L$16,2,FALSE)))</f>
        <v>255</v>
      </c>
      <c r="P19" s="92">
        <f t="shared" si="3"/>
        <v>937.125</v>
      </c>
    </row>
    <row r="20" spans="1:16">
      <c r="A20" s="16"/>
      <c r="B20" s="90"/>
      <c r="C20" s="17" t="s">
        <v>480</v>
      </c>
      <c r="D20" s="17"/>
      <c r="E20" s="17" t="s">
        <v>192</v>
      </c>
      <c r="I20" s="92"/>
      <c r="J20" s="92">
        <v>4</v>
      </c>
      <c r="N20" s="92">
        <f t="shared" si="2"/>
        <v>4</v>
      </c>
      <c r="O20" s="94">
        <f>IF(D20="X",0,IF(E20="X",0,VLOOKUP(E20,'3'!$K$3:$L$16,2,FALSE)))</f>
        <v>255</v>
      </c>
      <c r="P20" s="92">
        <f t="shared" si="3"/>
        <v>1020</v>
      </c>
    </row>
    <row r="21" spans="1:16">
      <c r="A21" s="16"/>
      <c r="B21" s="90"/>
      <c r="C21" s="17" t="s">
        <v>481</v>
      </c>
      <c r="D21" s="17"/>
      <c r="E21" s="17" t="s">
        <v>192</v>
      </c>
      <c r="I21" s="92"/>
      <c r="J21" s="92">
        <v>5.98</v>
      </c>
      <c r="N21" s="92">
        <f t="shared" si="2"/>
        <v>5.98</v>
      </c>
      <c r="O21" s="94">
        <f>IF(D21="X",0,IF(E21="X",0,VLOOKUP(E21,'3'!$K$3:$L$16,2,FALSE)))</f>
        <v>255</v>
      </c>
      <c r="P21" s="92">
        <f t="shared" si="3"/>
        <v>1524.9</v>
      </c>
    </row>
    <row r="22" spans="1:16">
      <c r="A22" s="16" t="s">
        <v>345</v>
      </c>
      <c r="B22" s="90"/>
      <c r="C22" s="17" t="s">
        <v>456</v>
      </c>
      <c r="D22" s="17"/>
      <c r="E22" s="17" t="s">
        <v>55</v>
      </c>
      <c r="F22" s="92">
        <v>25.68</v>
      </c>
      <c r="N22" s="92">
        <f t="shared" si="0"/>
        <v>25.68</v>
      </c>
      <c r="O22" s="94">
        <f>IF(D22="X",0,IF(E22="X",0,VLOOKUP(E22,'3'!$K$3:$L$16,2,FALSE)))</f>
        <v>255</v>
      </c>
      <c r="P22" s="92">
        <f t="shared" si="1"/>
        <v>6548.4</v>
      </c>
    </row>
    <row r="23" spans="1:16">
      <c r="A23" s="16" t="s">
        <v>345</v>
      </c>
      <c r="B23" s="90"/>
      <c r="C23" s="17" t="s">
        <v>457</v>
      </c>
      <c r="D23" s="17"/>
      <c r="E23" s="17" t="s">
        <v>55</v>
      </c>
      <c r="F23" s="92">
        <v>33.6</v>
      </c>
      <c r="N23" s="92">
        <f t="shared" si="0"/>
        <v>33.6</v>
      </c>
      <c r="O23" s="94">
        <f>IF(D23="X",0,IF(E23="X",0,VLOOKUP(E23,'3'!$K$3:$L$16,2,FALSE)))</f>
        <v>255</v>
      </c>
      <c r="P23" s="92">
        <f t="shared" si="1"/>
        <v>8568</v>
      </c>
    </row>
    <row r="24" spans="1:16">
      <c r="A24" s="16" t="s">
        <v>345</v>
      </c>
      <c r="B24" s="90"/>
      <c r="C24" s="17" t="s">
        <v>458</v>
      </c>
      <c r="D24" s="17"/>
      <c r="E24" s="17" t="s">
        <v>55</v>
      </c>
      <c r="F24" s="92">
        <v>19.88</v>
      </c>
      <c r="N24" s="92">
        <f t="shared" si="0"/>
        <v>19.88</v>
      </c>
      <c r="O24" s="94">
        <f>IF(D24="X",0,IF(E24="X",0,VLOOKUP(E24,'3'!$K$3:$L$16,2,FALSE)))</f>
        <v>255</v>
      </c>
      <c r="P24" s="92">
        <f t="shared" si="1"/>
        <v>5069.3999999999996</v>
      </c>
    </row>
    <row r="25" spans="1:16">
      <c r="A25" s="16" t="s">
        <v>345</v>
      </c>
      <c r="B25" s="90"/>
      <c r="C25" s="17" t="s">
        <v>459</v>
      </c>
      <c r="D25" s="17"/>
      <c r="E25" s="17" t="s">
        <v>55</v>
      </c>
      <c r="F25" s="92">
        <v>10.119999999999999</v>
      </c>
      <c r="N25" s="92">
        <f t="shared" si="0"/>
        <v>10.119999999999999</v>
      </c>
      <c r="O25" s="94">
        <f>IF(D25="X",0,IF(E25="X",0,VLOOKUP(E25,'3'!$K$3:$L$16,2,FALSE)))</f>
        <v>255</v>
      </c>
      <c r="P25" s="92">
        <f t="shared" si="1"/>
        <v>2580.6</v>
      </c>
    </row>
    <row r="26" spans="1:16">
      <c r="A26" s="16" t="s">
        <v>345</v>
      </c>
      <c r="B26" s="90"/>
      <c r="C26" s="17" t="s">
        <v>460</v>
      </c>
      <c r="D26" s="17"/>
      <c r="E26" s="17" t="s">
        <v>55</v>
      </c>
      <c r="F26" s="92">
        <v>63</v>
      </c>
      <c r="N26" s="92">
        <f t="shared" si="0"/>
        <v>63</v>
      </c>
      <c r="O26" s="94">
        <f>IF(D26="X",0,IF(E26="X",0,VLOOKUP(E26,'3'!$K$3:$L$16,2,FALSE)))</f>
        <v>255</v>
      </c>
      <c r="P26" s="92">
        <f t="shared" si="1"/>
        <v>16065</v>
      </c>
    </row>
    <row r="27" spans="1:16">
      <c r="A27" s="16" t="s">
        <v>345</v>
      </c>
      <c r="B27" s="90"/>
      <c r="C27" s="17" t="s">
        <v>461</v>
      </c>
      <c r="D27" s="17"/>
      <c r="E27" s="17" t="s">
        <v>58</v>
      </c>
      <c r="F27" s="92">
        <v>40.69</v>
      </c>
      <c r="N27" s="92">
        <f t="shared" si="0"/>
        <v>40.69</v>
      </c>
      <c r="O27" s="94">
        <f>IF(D27="X",0,IF(E27="X",0,VLOOKUP(E27,'3'!$K$3:$L$16,2,FALSE)))</f>
        <v>0</v>
      </c>
      <c r="P27" s="92">
        <f t="shared" si="1"/>
        <v>0</v>
      </c>
    </row>
    <row r="28" spans="1:16">
      <c r="A28" s="16" t="s">
        <v>345</v>
      </c>
      <c r="B28" s="90"/>
      <c r="C28" s="17" t="s">
        <v>461</v>
      </c>
      <c r="D28" s="17"/>
      <c r="E28" s="17" t="s">
        <v>58</v>
      </c>
      <c r="F28" s="92">
        <v>7.25</v>
      </c>
      <c r="N28" s="92">
        <f t="shared" si="0"/>
        <v>7.25</v>
      </c>
      <c r="O28" s="94">
        <f>IF(D28="X",0,IF(E28="X",0,VLOOKUP(E28,'3'!$K$3:$L$16,2,FALSE)))</f>
        <v>0</v>
      </c>
      <c r="P28" s="92">
        <f t="shared" si="1"/>
        <v>0</v>
      </c>
    </row>
    <row r="29" spans="1:16">
      <c r="A29" s="16" t="s">
        <v>345</v>
      </c>
      <c r="B29" s="90"/>
      <c r="C29" s="17" t="s">
        <v>461</v>
      </c>
      <c r="D29" s="17"/>
      <c r="E29" s="17" t="s">
        <v>58</v>
      </c>
      <c r="F29" s="92">
        <v>130.18</v>
      </c>
      <c r="N29" s="92">
        <f t="shared" si="0"/>
        <v>130.18</v>
      </c>
      <c r="O29" s="94">
        <f>IF(D29="X",0,IF(E29="X",0,VLOOKUP(E29,'3'!$K$3:$L$16,2,FALSE)))</f>
        <v>0</v>
      </c>
      <c r="P29" s="92">
        <f t="shared" si="1"/>
        <v>0</v>
      </c>
    </row>
    <row r="30" spans="1:16">
      <c r="A30" s="16" t="s">
        <v>345</v>
      </c>
      <c r="B30" s="90"/>
      <c r="C30" s="17" t="s">
        <v>462</v>
      </c>
      <c r="D30" s="17"/>
      <c r="E30" s="17" t="s">
        <v>55</v>
      </c>
      <c r="F30" s="92">
        <v>10.3</v>
      </c>
      <c r="N30" s="92">
        <f t="shared" si="0"/>
        <v>10.3</v>
      </c>
      <c r="O30" s="94">
        <f>IF(D30="X",0,IF(E30="X",0,VLOOKUP(E30,'3'!$K$3:$L$16,2,FALSE)))</f>
        <v>255</v>
      </c>
      <c r="P30" s="92">
        <f t="shared" si="1"/>
        <v>2626.5</v>
      </c>
    </row>
    <row r="31" spans="1:16">
      <c r="A31" s="16" t="s">
        <v>345</v>
      </c>
      <c r="B31" s="90"/>
      <c r="C31" s="17" t="s">
        <v>463</v>
      </c>
      <c r="D31" s="17"/>
      <c r="E31" s="17" t="s">
        <v>55</v>
      </c>
      <c r="F31" s="92">
        <v>10.3</v>
      </c>
      <c r="N31" s="92">
        <f t="shared" si="0"/>
        <v>10.3</v>
      </c>
      <c r="O31" s="94">
        <f>IF(D31="X",0,IF(E31="X",0,VLOOKUP(E31,'3'!$K$3:$L$16,2,FALSE)))</f>
        <v>255</v>
      </c>
      <c r="P31" s="92">
        <f t="shared" si="1"/>
        <v>2626.5</v>
      </c>
    </row>
    <row r="32" spans="1:16">
      <c r="A32" s="16" t="s">
        <v>345</v>
      </c>
      <c r="B32" s="90"/>
      <c r="C32" s="17" t="s">
        <v>464</v>
      </c>
      <c r="D32" s="17"/>
      <c r="E32" s="17" t="s">
        <v>55</v>
      </c>
      <c r="F32" s="92">
        <v>10.3</v>
      </c>
      <c r="N32" s="92">
        <f t="shared" si="0"/>
        <v>10.3</v>
      </c>
      <c r="O32" s="94">
        <f>IF(D32="X",0,IF(E32="X",0,VLOOKUP(E32,'3'!$K$3:$L$16,2,FALSE)))</f>
        <v>255</v>
      </c>
      <c r="P32" s="92">
        <f t="shared" si="1"/>
        <v>2626.5</v>
      </c>
    </row>
    <row r="33" spans="1:20">
      <c r="A33" s="16" t="s">
        <v>345</v>
      </c>
      <c r="B33" s="90"/>
      <c r="C33" s="17" t="s">
        <v>465</v>
      </c>
      <c r="D33" s="17"/>
      <c r="E33" s="17" t="s">
        <v>55</v>
      </c>
      <c r="F33" s="92">
        <v>10.3</v>
      </c>
      <c r="N33" s="92">
        <f t="shared" si="0"/>
        <v>10.3</v>
      </c>
      <c r="O33" s="94">
        <f>IF(D33="X",0,IF(E33="X",0,VLOOKUP(E33,'3'!$K$3:$L$16,2,FALSE)))</f>
        <v>255</v>
      </c>
      <c r="P33" s="92">
        <f t="shared" si="1"/>
        <v>2626.5</v>
      </c>
      <c r="R33">
        <v>230.1</v>
      </c>
      <c r="S33">
        <v>230.1</v>
      </c>
      <c r="T33">
        <v>411.8</v>
      </c>
    </row>
    <row r="34" spans="1:20" hidden="1">
      <c r="A34" s="16"/>
      <c r="B34" s="90"/>
      <c r="C34" s="17"/>
      <c r="D34" s="17"/>
      <c r="E34" s="90" t="s">
        <v>55</v>
      </c>
      <c r="F34" s="92"/>
      <c r="G34" s="92"/>
      <c r="H34" s="92"/>
      <c r="I34" s="92"/>
      <c r="J34" s="92"/>
      <c r="N34" s="92"/>
      <c r="O34" s="92"/>
      <c r="P34" s="92"/>
    </row>
    <row r="35" spans="1:20" hidden="1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/>
      <c r="O35" s="92"/>
      <c r="P35" s="92"/>
    </row>
    <row r="36" spans="1:20" hidden="1">
      <c r="A36" s="16"/>
      <c r="B36" s="90"/>
      <c r="D36" s="17"/>
      <c r="E36" s="90"/>
      <c r="F36" s="92"/>
      <c r="G36" s="92"/>
      <c r="H36" s="92"/>
      <c r="I36" s="92"/>
      <c r="J36" s="92"/>
      <c r="N36" s="92"/>
      <c r="O36" s="92"/>
      <c r="P36" s="92"/>
    </row>
    <row r="37" spans="1:20" hidden="1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/>
      <c r="O37" s="92"/>
      <c r="P37" s="92"/>
    </row>
    <row r="38" spans="1:20" hidden="1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/>
      <c r="O38" s="92"/>
      <c r="P38" s="92"/>
    </row>
    <row r="39" spans="1:20" hidden="1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/>
      <c r="O39" s="92"/>
      <c r="P39" s="92"/>
    </row>
    <row r="40" spans="1:20" hidden="1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/>
      <c r="O40" s="92"/>
      <c r="P40" s="92"/>
    </row>
    <row r="41" spans="1:20" hidden="1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/>
      <c r="O41" s="92"/>
      <c r="P41" s="92"/>
    </row>
    <row r="42" spans="1:20" hidden="1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/>
      <c r="O42" s="92"/>
      <c r="P42" s="92"/>
    </row>
    <row r="43" spans="1:20" hidden="1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/>
      <c r="O43" s="92"/>
      <c r="P43" s="92"/>
    </row>
    <row r="44" spans="1:20" hidden="1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/>
      <c r="O44" s="92"/>
      <c r="P44" s="92"/>
    </row>
    <row r="45" spans="1:20" hidden="1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/>
      <c r="O45" s="92"/>
      <c r="P45" s="92"/>
    </row>
    <row r="46" spans="1:20" hidden="1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/>
      <c r="O46" s="92"/>
      <c r="P46" s="92"/>
    </row>
    <row r="47" spans="1:20" hidden="1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/>
      <c r="O47" s="92"/>
      <c r="P47" s="92"/>
    </row>
    <row r="48" spans="1:20" hidden="1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/>
      <c r="O48" s="92"/>
      <c r="P48" s="92"/>
    </row>
    <row r="49" spans="1:16" hidden="1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/>
      <c r="O49" s="92"/>
      <c r="P49" s="92"/>
    </row>
    <row r="50" spans="1:16" hidden="1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/>
      <c r="O50" s="92"/>
      <c r="P50" s="92"/>
    </row>
    <row r="51" spans="1:16" hidden="1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/>
      <c r="O51" s="92"/>
      <c r="P51" s="92"/>
    </row>
    <row r="52" spans="1:16" hidden="1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/>
      <c r="O52" s="92"/>
      <c r="P52" s="92"/>
    </row>
    <row r="53" spans="1:16" hidden="1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/>
      <c r="O53" s="92"/>
      <c r="P53" s="92"/>
    </row>
    <row r="54" spans="1:16" hidden="1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/>
      <c r="O54" s="92"/>
      <c r="P54" s="92"/>
    </row>
    <row r="55" spans="1:16" hidden="1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/>
      <c r="O55" s="92"/>
      <c r="P55" s="92"/>
    </row>
    <row r="56" spans="1:16" hidden="1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/>
      <c r="O56" s="92"/>
      <c r="P56" s="92"/>
    </row>
    <row r="57" spans="1:16" hidden="1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/>
      <c r="O57" s="92"/>
      <c r="P57" s="92"/>
    </row>
    <row r="58" spans="1:16" hidden="1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/>
      <c r="O58" s="92"/>
      <c r="P58" s="92"/>
    </row>
    <row r="59" spans="1:16" hidden="1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/>
      <c r="O59" s="92"/>
      <c r="P59" s="92"/>
    </row>
    <row r="60" spans="1:16" hidden="1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/>
      <c r="O60" s="92"/>
      <c r="P60" s="92"/>
    </row>
    <row r="61" spans="1:16" hidden="1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/>
      <c r="O61" s="92"/>
      <c r="P61" s="92"/>
    </row>
    <row r="62" spans="1:16" hidden="1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/>
      <c r="O62" s="92"/>
      <c r="P62" s="92"/>
    </row>
    <row r="63" spans="1:16" hidden="1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/>
      <c r="O63" s="92"/>
      <c r="P63" s="92"/>
    </row>
    <row r="64" spans="1:16" hidden="1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/>
      <c r="O64" s="92"/>
      <c r="P64" s="92"/>
    </row>
    <row r="65" spans="1:16" hidden="1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/>
      <c r="O65" s="92"/>
      <c r="P65" s="92"/>
    </row>
    <row r="66" spans="1:16" hidden="1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/>
      <c r="O66" s="92"/>
      <c r="P66" s="92"/>
    </row>
    <row r="67" spans="1:16" hidden="1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/>
      <c r="O67" s="92"/>
      <c r="P67" s="92"/>
    </row>
    <row r="68" spans="1:16" hidden="1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/>
      <c r="O68" s="92"/>
      <c r="P68" s="92"/>
    </row>
    <row r="69" spans="1:16" hidden="1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/>
      <c r="O69" s="92"/>
      <c r="P69" s="92"/>
    </row>
    <row r="70" spans="1:16" hidden="1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/>
      <c r="O70" s="92"/>
      <c r="P70" s="92"/>
    </row>
    <row r="71" spans="1:16" hidden="1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/>
      <c r="O71" s="92"/>
      <c r="P71" s="92"/>
    </row>
    <row r="72" spans="1:16" hidden="1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/>
      <c r="O72" s="92"/>
      <c r="P72" s="92"/>
    </row>
    <row r="73" spans="1:16" hidden="1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/>
      <c r="O73" s="92"/>
      <c r="P73" s="92"/>
    </row>
    <row r="74" spans="1:16" hidden="1">
      <c r="A74" s="16"/>
      <c r="B74" s="90"/>
      <c r="C74" s="17"/>
      <c r="D74" s="17"/>
      <c r="E74" s="90"/>
      <c r="F74" s="92"/>
      <c r="G74" s="92"/>
      <c r="H74" s="92"/>
      <c r="I74" s="92"/>
      <c r="J74" s="92"/>
      <c r="N74" s="92"/>
      <c r="O74" s="92"/>
      <c r="P74" s="92"/>
    </row>
    <row r="75" spans="1:16" hidden="1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/>
      <c r="O75" s="92"/>
      <c r="P75" s="92"/>
    </row>
    <row r="76" spans="1:16" hidden="1">
      <c r="A76" s="16"/>
      <c r="B76" s="90"/>
      <c r="C76" s="17"/>
      <c r="D76" s="17"/>
      <c r="E76" s="90"/>
      <c r="F76" s="92"/>
      <c r="G76" s="92"/>
      <c r="H76" s="92"/>
      <c r="I76" s="92"/>
      <c r="J76" s="92"/>
      <c r="N76" s="92"/>
      <c r="O76" s="92"/>
      <c r="P76" s="92"/>
    </row>
    <row r="77" spans="1:16" hidden="1">
      <c r="A77" s="16"/>
      <c r="B77" s="90"/>
      <c r="C77" s="100"/>
      <c r="D77" s="100"/>
      <c r="E77" s="101"/>
      <c r="F77" s="102"/>
      <c r="G77" s="102"/>
      <c r="H77" s="102"/>
      <c r="I77" s="102"/>
      <c r="J77" s="102"/>
      <c r="K77" s="102"/>
      <c r="L77" s="102"/>
      <c r="M77" s="102"/>
      <c r="N77" s="92"/>
      <c r="O77" s="92"/>
      <c r="P77" s="92"/>
    </row>
    <row r="78" spans="1:16" hidden="1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/>
      <c r="O78" s="92"/>
      <c r="P78" s="92"/>
    </row>
    <row r="79" spans="1:16" hidden="1">
      <c r="A79" s="16"/>
      <c r="B79" s="90"/>
      <c r="C79" s="91"/>
      <c r="D79" s="17"/>
      <c r="E79" s="90"/>
      <c r="F79" s="92"/>
      <c r="G79" s="92"/>
      <c r="H79" s="92"/>
      <c r="I79" s="92"/>
      <c r="J79" s="92"/>
      <c r="N79" s="92"/>
      <c r="O79" s="92"/>
      <c r="P79" s="92"/>
    </row>
    <row r="80" spans="1:16" hidden="1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/>
      <c r="O80" s="92"/>
      <c r="P80" s="92"/>
    </row>
    <row r="81" spans="1:16" hidden="1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/>
      <c r="O81" s="92"/>
      <c r="P81" s="92"/>
    </row>
    <row r="82" spans="1:16" hidden="1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/>
      <c r="O82" s="92"/>
      <c r="P82" s="92"/>
    </row>
    <row r="83" spans="1:16" hidden="1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/>
      <c r="O83" s="92"/>
      <c r="P83" s="92"/>
    </row>
    <row r="84" spans="1:16" hidden="1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/>
      <c r="O84" s="92"/>
      <c r="P84" s="92"/>
    </row>
    <row r="85" spans="1:16" hidden="1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/>
      <c r="O85" s="92"/>
      <c r="P85" s="92"/>
    </row>
    <row r="86" spans="1:16" hidden="1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/>
      <c r="O86" s="92"/>
      <c r="P86" s="92"/>
    </row>
    <row r="87" spans="1:16" hidden="1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/>
      <c r="O87" s="92"/>
      <c r="P87" s="92"/>
    </row>
    <row r="88" spans="1:16" hidden="1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/>
      <c r="O88" s="92"/>
      <c r="P88" s="92"/>
    </row>
    <row r="89" spans="1:16" hidden="1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/>
      <c r="O89" s="92"/>
      <c r="P89" s="92"/>
    </row>
    <row r="90" spans="1:16" hidden="1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/>
      <c r="O90" s="92"/>
      <c r="P90" s="92"/>
    </row>
    <row r="91" spans="1:16" hidden="1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/>
      <c r="O91" s="92"/>
      <c r="P91" s="92"/>
    </row>
    <row r="92" spans="1:16" hidden="1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/>
      <c r="O92" s="92"/>
      <c r="P92" s="92"/>
    </row>
    <row r="93" spans="1:16" hidden="1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/>
      <c r="O93" s="92"/>
      <c r="P93" s="92"/>
    </row>
    <row r="94" spans="1:16" hidden="1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/>
      <c r="O94" s="92"/>
      <c r="P94" s="92"/>
    </row>
    <row r="95" spans="1:16" hidden="1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/>
      <c r="O95" s="92"/>
      <c r="P95" s="92"/>
    </row>
    <row r="96" spans="1:16" hidden="1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/>
      <c r="O96" s="92"/>
      <c r="P96" s="92"/>
    </row>
    <row r="97" spans="1:16" hidden="1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/>
      <c r="O97" s="92"/>
      <c r="P97" s="92"/>
    </row>
    <row r="98" spans="1:16" hidden="1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/>
      <c r="O98" s="92"/>
      <c r="P98" s="92"/>
    </row>
    <row r="99" spans="1:16" hidden="1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/>
      <c r="O99" s="92"/>
      <c r="P99" s="92"/>
    </row>
    <row r="100" spans="1:16" hidden="1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/>
      <c r="O100" s="92"/>
      <c r="P100" s="92"/>
    </row>
    <row r="101" spans="1:16" hidden="1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/>
      <c r="O101" s="92"/>
      <c r="P101" s="92"/>
    </row>
    <row r="102" spans="1:16" hidden="1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/>
      <c r="O102" s="92"/>
      <c r="P102" s="92"/>
    </row>
    <row r="103" spans="1:16" hidden="1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/>
      <c r="O103" s="92"/>
      <c r="P103" s="92"/>
    </row>
    <row r="104" spans="1:16" hidden="1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/>
      <c r="O104" s="92"/>
      <c r="P104" s="92"/>
    </row>
    <row r="105" spans="1:16" hidden="1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/>
      <c r="O105" s="92"/>
      <c r="P105" s="92"/>
    </row>
    <row r="106" spans="1:16" hidden="1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/>
      <c r="O106" s="92"/>
      <c r="P106" s="92"/>
    </row>
    <row r="107" spans="1:16" hidden="1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/>
      <c r="O107" s="92"/>
      <c r="P107" s="92"/>
    </row>
    <row r="108" spans="1:16" hidden="1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/>
      <c r="O108" s="92"/>
      <c r="P108" s="92"/>
    </row>
    <row r="109" spans="1:16" hidden="1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/>
      <c r="O109" s="92"/>
      <c r="P109" s="92"/>
    </row>
    <row r="110" spans="1:16" hidden="1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/>
      <c r="O110" s="92"/>
      <c r="P110" s="92"/>
    </row>
    <row r="111" spans="1:16" hidden="1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/>
      <c r="O111" s="92"/>
      <c r="P111" s="92"/>
    </row>
    <row r="112" spans="1:16" hidden="1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/>
      <c r="O112" s="92"/>
      <c r="P112" s="92"/>
    </row>
    <row r="113" spans="1:16" hidden="1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/>
      <c r="O113" s="92"/>
      <c r="P113" s="92"/>
    </row>
    <row r="114" spans="1:16" hidden="1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/>
      <c r="O114" s="92"/>
      <c r="P114" s="92"/>
    </row>
    <row r="115" spans="1:16" hidden="1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/>
      <c r="O115" s="92"/>
      <c r="P115" s="92"/>
    </row>
    <row r="116" spans="1:16" hidden="1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/>
      <c r="O116" s="92"/>
      <c r="P116" s="92"/>
    </row>
    <row r="117" spans="1:16" hidden="1">
      <c r="A117" s="16"/>
      <c r="B117" s="90"/>
      <c r="C117" s="17"/>
      <c r="D117" s="17"/>
      <c r="E117" s="90"/>
      <c r="F117" s="92"/>
      <c r="G117" s="92"/>
      <c r="H117" s="92"/>
      <c r="I117" s="92"/>
      <c r="J117" s="92"/>
      <c r="N117" s="92"/>
      <c r="O117" s="92"/>
      <c r="P117" s="92"/>
    </row>
    <row r="118" spans="1:16" hidden="1">
      <c r="A118" s="16"/>
      <c r="B118" s="90"/>
      <c r="C118" s="17"/>
      <c r="D118" s="17"/>
      <c r="E118" s="90"/>
      <c r="F118" s="92"/>
      <c r="G118" s="92"/>
      <c r="H118" s="92"/>
      <c r="I118" s="92"/>
      <c r="J118" s="92"/>
      <c r="N118" s="92"/>
      <c r="O118" s="92"/>
      <c r="P118" s="92"/>
    </row>
    <row r="119" spans="1:16" hidden="1">
      <c r="A119" s="16"/>
      <c r="B119" s="90"/>
      <c r="C119" s="17"/>
      <c r="D119" s="17"/>
      <c r="E119" s="90"/>
      <c r="F119" s="92"/>
      <c r="G119" s="92"/>
      <c r="H119" s="92"/>
      <c r="I119" s="92"/>
      <c r="J119" s="92"/>
      <c r="N119" s="92"/>
      <c r="O119" s="92"/>
      <c r="P119" s="92"/>
    </row>
    <row r="120" spans="1:16" hidden="1">
      <c r="A120" s="16"/>
      <c r="B120" s="90"/>
      <c r="C120" s="100"/>
      <c r="D120" s="100"/>
      <c r="E120" s="101"/>
      <c r="F120" s="102"/>
      <c r="G120" s="102"/>
      <c r="H120" s="102"/>
      <c r="I120" s="102"/>
      <c r="J120" s="102"/>
      <c r="K120" s="102"/>
      <c r="L120" s="102"/>
      <c r="M120" s="102"/>
      <c r="N120" s="92"/>
      <c r="O120" s="92"/>
      <c r="P120" s="92"/>
    </row>
    <row r="121" spans="1:16" hidden="1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/>
      <c r="O121" s="92"/>
      <c r="P121" s="92"/>
    </row>
    <row r="122" spans="1:16" hidden="1">
      <c r="A122" s="94"/>
      <c r="B122" s="90"/>
      <c r="C122" s="91"/>
      <c r="D122" s="17"/>
      <c r="E122" s="90"/>
      <c r="F122" s="92"/>
      <c r="G122" s="92"/>
      <c r="H122" s="92"/>
      <c r="I122" s="92"/>
      <c r="J122" s="92"/>
      <c r="N122" s="92"/>
      <c r="O122" s="92"/>
      <c r="P122" s="92"/>
    </row>
    <row r="123" spans="1:16" hidden="1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/>
      <c r="O123" s="92"/>
      <c r="P123" s="92"/>
    </row>
    <row r="124" spans="1:16" hidden="1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/>
      <c r="O124" s="92"/>
      <c r="P124" s="92"/>
    </row>
    <row r="125" spans="1:16" hidden="1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/>
      <c r="O125" s="92"/>
      <c r="P125" s="92"/>
    </row>
    <row r="126" spans="1:16" hidden="1">
      <c r="A126" s="94"/>
      <c r="B126" s="90"/>
      <c r="C126" s="17"/>
      <c r="D126" s="17"/>
      <c r="E126" s="90"/>
      <c r="F126" s="92"/>
      <c r="G126" s="92"/>
      <c r="H126" s="92"/>
      <c r="I126" s="92"/>
      <c r="J126" s="92"/>
      <c r="N126" s="92"/>
      <c r="O126" s="92"/>
      <c r="P126" s="92"/>
    </row>
    <row r="127" spans="1:16" hidden="1">
      <c r="A127" s="94"/>
      <c r="B127" s="90"/>
      <c r="C127" s="17"/>
      <c r="D127" s="17"/>
      <c r="E127" s="90"/>
      <c r="F127" s="92"/>
      <c r="G127" s="92"/>
      <c r="H127" s="92"/>
      <c r="I127" s="92"/>
      <c r="J127" s="92"/>
      <c r="N127" s="92"/>
      <c r="O127" s="92"/>
      <c r="P127" s="92"/>
    </row>
    <row r="128" spans="1:16" hidden="1">
      <c r="A128" s="94"/>
      <c r="B128" s="90"/>
      <c r="C128" s="17"/>
      <c r="D128" s="17"/>
      <c r="E128" s="90"/>
      <c r="F128" s="92"/>
      <c r="G128" s="92"/>
      <c r="H128" s="92"/>
      <c r="I128" s="92"/>
      <c r="J128" s="92"/>
      <c r="N128" s="92"/>
      <c r="O128" s="92"/>
      <c r="P128" s="92"/>
    </row>
    <row r="129" spans="1:16" hidden="1">
      <c r="A129" s="94"/>
      <c r="B129" s="90"/>
      <c r="C129" s="100"/>
      <c r="D129" s="100"/>
      <c r="E129" s="100"/>
      <c r="F129" s="102"/>
      <c r="G129" s="102"/>
      <c r="H129" s="102"/>
      <c r="I129" s="102"/>
      <c r="J129" s="102"/>
      <c r="K129" s="102"/>
      <c r="L129" s="102"/>
      <c r="M129" s="102"/>
      <c r="N129" s="92"/>
      <c r="O129" s="92"/>
      <c r="P129" s="92"/>
    </row>
    <row r="130" spans="1:16" hidden="1">
      <c r="N130" s="92"/>
      <c r="O130" s="92"/>
      <c r="P130" s="92"/>
    </row>
    <row r="131" spans="1:16" hidden="1">
      <c r="N131" s="92"/>
      <c r="O131" s="92"/>
      <c r="P131" s="92"/>
    </row>
    <row r="132" spans="1:16" hidden="1">
      <c r="N132" s="92"/>
      <c r="O132" s="92"/>
      <c r="P132" s="92"/>
    </row>
    <row r="133" spans="1:16" hidden="1">
      <c r="N133" s="92"/>
      <c r="O133" s="92"/>
      <c r="P133" s="92"/>
    </row>
    <row r="134" spans="1:16" hidden="1">
      <c r="N134" s="92"/>
      <c r="O134" s="92"/>
      <c r="P134" s="92"/>
    </row>
    <row r="135" spans="1:16" hidden="1">
      <c r="N135" s="92"/>
      <c r="O135" s="92"/>
      <c r="P135" s="92"/>
    </row>
    <row r="136" spans="1:16" hidden="1">
      <c r="N136" s="92"/>
      <c r="O136" s="92"/>
      <c r="P136" s="92"/>
    </row>
    <row r="137" spans="1:16" hidden="1">
      <c r="N137" s="92"/>
      <c r="O137" s="92"/>
      <c r="P137" s="92"/>
    </row>
    <row r="138" spans="1:16" hidden="1">
      <c r="N138" s="92"/>
      <c r="O138" s="92"/>
      <c r="P138" s="92"/>
    </row>
    <row r="139" spans="1:16" hidden="1">
      <c r="N139" s="92"/>
      <c r="O139" s="92"/>
      <c r="P139" s="92"/>
    </row>
    <row r="140" spans="1:16" hidden="1">
      <c r="N140" s="92"/>
      <c r="O140" s="92"/>
      <c r="P140" s="92"/>
    </row>
    <row r="141" spans="1:16" hidden="1">
      <c r="N141" s="92"/>
      <c r="O141" s="92"/>
      <c r="P141" s="92"/>
    </row>
    <row r="142" spans="1:16" hidden="1">
      <c r="N142" s="92"/>
      <c r="O142" s="92"/>
      <c r="P142" s="92"/>
    </row>
    <row r="143" spans="1:16" hidden="1">
      <c r="N143" s="92"/>
      <c r="O143" s="92"/>
      <c r="P143" s="92"/>
    </row>
    <row r="144" spans="1:16" hidden="1">
      <c r="N144" s="92"/>
      <c r="O144" s="92"/>
      <c r="P144" s="92"/>
    </row>
    <row r="145" spans="14:16" hidden="1">
      <c r="N145" s="92"/>
      <c r="O145" s="92"/>
      <c r="P145" s="92"/>
    </row>
    <row r="146" spans="14:16" hidden="1">
      <c r="N146" s="92"/>
      <c r="O146" s="92"/>
      <c r="P146" s="92"/>
    </row>
    <row r="147" spans="14:16" hidden="1">
      <c r="N147" s="92"/>
      <c r="O147" s="92"/>
      <c r="P147" s="92"/>
    </row>
    <row r="148" spans="14:16" hidden="1">
      <c r="N148" s="92"/>
      <c r="O148" s="92"/>
      <c r="P148" s="92"/>
    </row>
    <row r="149" spans="14:16" hidden="1">
      <c r="N149" s="92"/>
      <c r="O149" s="92"/>
      <c r="P149" s="92"/>
    </row>
    <row r="150" spans="14:16" hidden="1">
      <c r="N150" s="92"/>
      <c r="O150" s="92"/>
      <c r="P150" s="92"/>
    </row>
    <row r="151" spans="14:16" hidden="1">
      <c r="N151" s="92"/>
      <c r="O151" s="92"/>
      <c r="P151" s="92"/>
    </row>
    <row r="152" spans="14:16" hidden="1">
      <c r="N152" s="92"/>
      <c r="O152" s="92"/>
      <c r="P152" s="92"/>
    </row>
    <row r="153" spans="14:16" hidden="1">
      <c r="N153" s="92"/>
      <c r="O153" s="92"/>
      <c r="P153" s="92"/>
    </row>
    <row r="154" spans="14:16" hidden="1">
      <c r="N154" s="92"/>
      <c r="O154" s="92"/>
      <c r="P154" s="92"/>
    </row>
    <row r="155" spans="14:16" hidden="1">
      <c r="N155" s="92"/>
      <c r="O155" s="92"/>
      <c r="P155" s="92"/>
    </row>
    <row r="156" spans="14:16" hidden="1">
      <c r="N156" s="92"/>
      <c r="O156" s="92"/>
      <c r="P156" s="92"/>
    </row>
    <row r="157" spans="14:16" hidden="1">
      <c r="N157" s="92"/>
      <c r="O157" s="92"/>
      <c r="P157" s="92"/>
    </row>
    <row r="158" spans="14:16" hidden="1">
      <c r="N158" s="92"/>
      <c r="O158" s="92"/>
      <c r="P158" s="92"/>
    </row>
    <row r="159" spans="14:16" hidden="1">
      <c r="N159" s="92"/>
      <c r="O159" s="92"/>
      <c r="P159" s="92"/>
    </row>
    <row r="160" spans="14:16" hidden="1">
      <c r="N160" s="92"/>
      <c r="O160" s="92"/>
      <c r="P160" s="92"/>
    </row>
    <row r="161" spans="14:16" hidden="1">
      <c r="N161" s="92"/>
      <c r="O161" s="92"/>
      <c r="P161" s="92"/>
    </row>
    <row r="162" spans="14:16" hidden="1">
      <c r="N162" s="92"/>
      <c r="O162" s="92"/>
      <c r="P162" s="92"/>
    </row>
    <row r="163" spans="14:16" hidden="1">
      <c r="N163" s="92"/>
      <c r="O163" s="92"/>
      <c r="P163" s="92"/>
    </row>
    <row r="164" spans="14:16" hidden="1">
      <c r="N164" s="92"/>
      <c r="O164" s="92"/>
      <c r="P164" s="92"/>
    </row>
    <row r="165" spans="14:16" hidden="1">
      <c r="N165" s="92"/>
      <c r="O165" s="92"/>
      <c r="P165" s="92"/>
    </row>
    <row r="166" spans="14:16" hidden="1">
      <c r="N166" s="92"/>
      <c r="O166" s="92"/>
      <c r="P166" s="92"/>
    </row>
    <row r="167" spans="14:16" hidden="1">
      <c r="N167" s="92"/>
      <c r="O167" s="92"/>
      <c r="P167" s="92"/>
    </row>
    <row r="168" spans="14:16" hidden="1">
      <c r="N168" s="92"/>
      <c r="O168" s="92"/>
      <c r="P168" s="92"/>
    </row>
    <row r="169" spans="14:16" hidden="1">
      <c r="N169" s="92"/>
      <c r="O169" s="92"/>
      <c r="P169" s="92"/>
    </row>
    <row r="170" spans="14:16" hidden="1">
      <c r="N170" s="92"/>
      <c r="O170" s="92"/>
      <c r="P170" s="92"/>
    </row>
    <row r="171" spans="14:16" hidden="1">
      <c r="N171" s="92"/>
      <c r="O171" s="92"/>
      <c r="P171" s="92"/>
    </row>
    <row r="172" spans="14:16" hidden="1">
      <c r="N172" s="92"/>
      <c r="O172" s="92"/>
      <c r="P172" s="92"/>
    </row>
    <row r="173" spans="14:16" hidden="1">
      <c r="N173" s="92"/>
      <c r="O173" s="92"/>
      <c r="P173" s="92"/>
    </row>
    <row r="174" spans="14:16" hidden="1">
      <c r="N174" s="92"/>
      <c r="O174" s="92"/>
      <c r="P174" s="92"/>
    </row>
    <row r="175" spans="14:16" hidden="1">
      <c r="N175" s="92"/>
      <c r="O175" s="92"/>
      <c r="P175" s="92"/>
    </row>
    <row r="176" spans="14:16" hidden="1">
      <c r="N176" s="92"/>
      <c r="O176" s="92"/>
      <c r="P176" s="92"/>
    </row>
    <row r="177" spans="14:16" hidden="1">
      <c r="N177" s="92"/>
      <c r="O177" s="92"/>
      <c r="P177" s="92"/>
    </row>
    <row r="178" spans="14:16" hidden="1">
      <c r="N178" s="92"/>
      <c r="O178" s="92"/>
      <c r="P178" s="92"/>
    </row>
    <row r="179" spans="14:16" hidden="1">
      <c r="N179" s="92"/>
      <c r="O179" s="92"/>
      <c r="P179" s="92"/>
    </row>
    <row r="180" spans="14:16" hidden="1">
      <c r="N180" s="92"/>
      <c r="O180" s="92"/>
      <c r="P180" s="92"/>
    </row>
    <row r="181" spans="14:16" hidden="1">
      <c r="N181" s="92"/>
      <c r="O181" s="92"/>
      <c r="P181" s="92"/>
    </row>
    <row r="182" spans="14:16" hidden="1">
      <c r="N182" s="92"/>
      <c r="O182" s="92"/>
      <c r="P182" s="92"/>
    </row>
    <row r="183" spans="14:16" hidden="1">
      <c r="N183" s="92"/>
      <c r="O183" s="92"/>
      <c r="P183" s="92"/>
    </row>
    <row r="184" spans="14:16" hidden="1">
      <c r="N184" s="92"/>
      <c r="O184" s="92"/>
      <c r="P184" s="92"/>
    </row>
    <row r="185" spans="14:16" hidden="1">
      <c r="N185" s="92"/>
      <c r="O185" s="92"/>
      <c r="P185" s="92"/>
    </row>
    <row r="186" spans="14:16" hidden="1">
      <c r="N186" s="92"/>
      <c r="O186" s="92"/>
      <c r="P186" s="92"/>
    </row>
    <row r="187" spans="14:16" hidden="1">
      <c r="N187" s="92"/>
      <c r="O187" s="92"/>
      <c r="P187" s="92"/>
    </row>
    <row r="188" spans="14:16" hidden="1">
      <c r="N188" s="92"/>
      <c r="O188" s="92"/>
      <c r="P188" s="92"/>
    </row>
    <row r="189" spans="14:16" hidden="1">
      <c r="N189" s="92"/>
      <c r="O189" s="92"/>
      <c r="P189" s="92"/>
    </row>
    <row r="190" spans="14:16" hidden="1">
      <c r="N190" s="92"/>
      <c r="O190" s="92"/>
      <c r="P190" s="92"/>
    </row>
    <row r="191" spans="14:16" hidden="1">
      <c r="N191" s="92"/>
      <c r="O191" s="92"/>
      <c r="P191" s="92"/>
    </row>
    <row r="192" spans="14:16" hidden="1">
      <c r="N192" s="92"/>
      <c r="O192" s="92"/>
      <c r="P192" s="92"/>
    </row>
    <row r="193" spans="14:16" hidden="1">
      <c r="N193" s="92"/>
      <c r="O193" s="92"/>
      <c r="P193" s="92"/>
    </row>
    <row r="194" spans="14:16" hidden="1">
      <c r="N194" s="92"/>
      <c r="O194" s="92"/>
      <c r="P194" s="92"/>
    </row>
    <row r="195" spans="14:16" hidden="1">
      <c r="N195" s="92"/>
      <c r="O195" s="92"/>
      <c r="P195" s="92"/>
    </row>
    <row r="196" spans="14:16" hidden="1">
      <c r="N196" s="92"/>
      <c r="O196" s="92"/>
      <c r="P196" s="92"/>
    </row>
    <row r="197" spans="14:16" hidden="1">
      <c r="N197" s="92"/>
      <c r="O197" s="92"/>
      <c r="P197" s="92"/>
    </row>
    <row r="198" spans="14:16" hidden="1">
      <c r="N198" s="92"/>
      <c r="O198" s="92"/>
      <c r="P198" s="92"/>
    </row>
    <row r="199" spans="14:16" hidden="1">
      <c r="N199" s="92"/>
      <c r="O199" s="92"/>
      <c r="P199" s="92"/>
    </row>
    <row r="200" spans="14:16" hidden="1">
      <c r="N200" s="92"/>
      <c r="O200" s="92"/>
      <c r="P200" s="92"/>
    </row>
    <row r="201" spans="14:16" hidden="1">
      <c r="N201" s="92"/>
      <c r="O201" s="92"/>
      <c r="P201" s="92"/>
    </row>
    <row r="202" spans="14:16" hidden="1">
      <c r="N202" s="92"/>
      <c r="O202" s="92"/>
      <c r="P202" s="92"/>
    </row>
    <row r="203" spans="14:16" hidden="1">
      <c r="N203" s="92"/>
      <c r="O203" s="92"/>
      <c r="P203" s="92"/>
    </row>
    <row r="204" spans="14:16" hidden="1">
      <c r="N204" s="92"/>
      <c r="O204" s="92"/>
      <c r="P204" s="92"/>
    </row>
    <row r="205" spans="14:16" hidden="1">
      <c r="N205" s="92"/>
      <c r="O205" s="92"/>
      <c r="P205" s="92"/>
    </row>
    <row r="206" spans="14:16" hidden="1">
      <c r="N206" s="92"/>
      <c r="O206" s="92"/>
      <c r="P206" s="92"/>
    </row>
    <row r="207" spans="14:16" hidden="1">
      <c r="N207" s="92"/>
      <c r="O207" s="92"/>
      <c r="P207" s="92"/>
    </row>
    <row r="208" spans="14:16" hidden="1">
      <c r="N208" s="92"/>
      <c r="O208" s="92"/>
      <c r="P208" s="92"/>
    </row>
    <row r="209" spans="14:16" hidden="1">
      <c r="N209" s="92"/>
      <c r="O209" s="92"/>
      <c r="P209" s="92"/>
    </row>
    <row r="210" spans="14:16" hidden="1">
      <c r="N210" s="92"/>
      <c r="O210" s="92"/>
      <c r="P210" s="92"/>
    </row>
    <row r="211" spans="14:16" hidden="1">
      <c r="N211" s="92"/>
      <c r="O211" s="92"/>
      <c r="P211" s="92"/>
    </row>
    <row r="212" spans="14:16" hidden="1">
      <c r="N212" s="92"/>
      <c r="O212" s="92"/>
      <c r="P212" s="92"/>
    </row>
    <row r="213" spans="14:16" hidden="1">
      <c r="N213" s="92"/>
      <c r="O213" s="92"/>
      <c r="P213" s="92"/>
    </row>
    <row r="214" spans="14:16" hidden="1">
      <c r="N214" s="92"/>
      <c r="O214" s="92"/>
      <c r="P214" s="92"/>
    </row>
    <row r="215" spans="14:16" hidden="1">
      <c r="N215" s="92"/>
      <c r="O215" s="92"/>
      <c r="P215" s="92"/>
    </row>
    <row r="216" spans="14:16" hidden="1">
      <c r="N216" s="92"/>
      <c r="O216" s="92"/>
      <c r="P216" s="92"/>
    </row>
    <row r="217" spans="14:16" hidden="1">
      <c r="N217" s="92"/>
      <c r="O217" s="92"/>
      <c r="P217" s="92"/>
    </row>
    <row r="218" spans="14:16" hidden="1">
      <c r="N218" s="92"/>
      <c r="O218" s="92"/>
      <c r="P218" s="92"/>
    </row>
    <row r="219" spans="14:16" hidden="1">
      <c r="N219" s="92"/>
      <c r="O219" s="92"/>
      <c r="P219" s="92"/>
    </row>
    <row r="220" spans="14:16" hidden="1">
      <c r="N220" s="92"/>
      <c r="O220" s="92"/>
      <c r="P220" s="92"/>
    </row>
    <row r="221" spans="14:16" hidden="1">
      <c r="N221" s="92"/>
      <c r="O221" s="92"/>
      <c r="P221" s="92"/>
    </row>
    <row r="222" spans="14:16" hidden="1">
      <c r="N222" s="92"/>
      <c r="O222" s="92"/>
      <c r="P222" s="92"/>
    </row>
    <row r="223" spans="14:16" hidden="1">
      <c r="N223" s="92"/>
      <c r="O223" s="92"/>
      <c r="P223" s="92"/>
    </row>
    <row r="224" spans="14:16" hidden="1">
      <c r="N224" s="92"/>
      <c r="O224" s="92"/>
      <c r="P224" s="92"/>
    </row>
    <row r="225" spans="14:16" hidden="1">
      <c r="N225" s="92"/>
      <c r="O225" s="92"/>
      <c r="P225" s="92"/>
    </row>
    <row r="226" spans="14:16" hidden="1">
      <c r="N226" s="92"/>
      <c r="O226" s="92"/>
      <c r="P226" s="92"/>
    </row>
    <row r="227" spans="14:16" hidden="1">
      <c r="N227" s="92"/>
      <c r="O227" s="92"/>
      <c r="P227" s="92"/>
    </row>
    <row r="228" spans="14:16" hidden="1">
      <c r="N228" s="92"/>
      <c r="O228" s="92"/>
      <c r="P228" s="92"/>
    </row>
    <row r="229" spans="14:16" hidden="1">
      <c r="N229" s="92"/>
      <c r="O229" s="92"/>
      <c r="P229" s="92"/>
    </row>
    <row r="230" spans="14:16" hidden="1">
      <c r="N230" s="92"/>
      <c r="O230" s="92"/>
      <c r="P230" s="92"/>
    </row>
    <row r="231" spans="14:16" hidden="1">
      <c r="N231" s="92"/>
      <c r="O231" s="92"/>
      <c r="P231" s="92"/>
    </row>
    <row r="232" spans="14:16" hidden="1">
      <c r="N232" s="92"/>
      <c r="O232" s="92"/>
      <c r="P232" s="92"/>
    </row>
    <row r="233" spans="14:16" hidden="1">
      <c r="N233" s="92"/>
      <c r="O233" s="92"/>
      <c r="P233" s="92"/>
    </row>
    <row r="234" spans="14:16" hidden="1">
      <c r="N234" s="92"/>
      <c r="O234" s="92"/>
      <c r="P234" s="92"/>
    </row>
    <row r="235" spans="14:16" hidden="1">
      <c r="N235" s="92"/>
      <c r="O235" s="92"/>
      <c r="P235" s="92"/>
    </row>
    <row r="236" spans="14:16" hidden="1">
      <c r="N236" s="92"/>
      <c r="O236" s="92"/>
      <c r="P236" s="92"/>
    </row>
    <row r="237" spans="14:16" hidden="1">
      <c r="N237" s="92"/>
      <c r="O237" s="92"/>
      <c r="P237" s="92"/>
    </row>
    <row r="238" spans="14:16" hidden="1">
      <c r="N238" s="92"/>
      <c r="O238" s="92"/>
      <c r="P238" s="92"/>
    </row>
    <row r="239" spans="14:16" hidden="1">
      <c r="N239" s="92"/>
      <c r="O239" s="92"/>
      <c r="P239" s="92"/>
    </row>
    <row r="240" spans="14:16" hidden="1">
      <c r="N240" s="92"/>
      <c r="O240" s="92"/>
      <c r="P240" s="92"/>
    </row>
    <row r="241" spans="14:16" hidden="1">
      <c r="N241" s="92"/>
      <c r="O241" s="92"/>
      <c r="P241" s="92"/>
    </row>
    <row r="242" spans="14:16" hidden="1">
      <c r="N242" s="92"/>
      <c r="O242" s="92"/>
      <c r="P242" s="92"/>
    </row>
    <row r="243" spans="14:16" hidden="1">
      <c r="N243" s="92"/>
      <c r="O243" s="92"/>
      <c r="P243" s="92"/>
    </row>
    <row r="244" spans="14:16" hidden="1">
      <c r="N244" s="92"/>
      <c r="O244" s="92"/>
      <c r="P244" s="92"/>
    </row>
    <row r="245" spans="14:16" hidden="1">
      <c r="N245" s="92"/>
      <c r="O245" s="92"/>
      <c r="P245" s="92"/>
    </row>
    <row r="246" spans="14:16" hidden="1">
      <c r="N246" s="92"/>
      <c r="O246" s="92"/>
      <c r="P246" s="92"/>
    </row>
    <row r="247" spans="14:16" hidden="1">
      <c r="N247" s="92"/>
      <c r="O247" s="92"/>
      <c r="P247" s="92"/>
    </row>
    <row r="248" spans="14:16" hidden="1">
      <c r="N248" s="92"/>
      <c r="O248" s="92"/>
      <c r="P248" s="92"/>
    </row>
    <row r="249" spans="14:16" hidden="1">
      <c r="N249" s="92"/>
      <c r="O249" s="92"/>
      <c r="P249" s="92"/>
    </row>
    <row r="250" spans="14:16" hidden="1">
      <c r="N250" s="92"/>
      <c r="O250" s="92"/>
      <c r="P250" s="92"/>
    </row>
    <row r="251" spans="14:16" hidden="1">
      <c r="N251" s="92"/>
      <c r="O251" s="92"/>
      <c r="P251" s="92"/>
    </row>
    <row r="252" spans="14:16" hidden="1">
      <c r="N252" s="92"/>
      <c r="O252" s="92"/>
      <c r="P252" s="92"/>
    </row>
    <row r="253" spans="14:16" hidden="1">
      <c r="N253" s="92"/>
      <c r="O253" s="92"/>
      <c r="P253" s="92"/>
    </row>
    <row r="254" spans="14:16" hidden="1">
      <c r="N254" s="92"/>
      <c r="O254" s="92"/>
      <c r="P254" s="92"/>
    </row>
    <row r="255" spans="14:16" hidden="1">
      <c r="N255" s="92"/>
      <c r="O255" s="92"/>
      <c r="P255" s="92"/>
    </row>
    <row r="256" spans="14:16" hidden="1">
      <c r="N256" s="92"/>
      <c r="O256" s="92"/>
      <c r="P256" s="92"/>
    </row>
    <row r="257" spans="14:16" hidden="1">
      <c r="N257" s="92"/>
      <c r="O257" s="92"/>
      <c r="P257" s="92"/>
    </row>
    <row r="258" spans="14:16" hidden="1">
      <c r="N258" s="92"/>
      <c r="O258" s="92"/>
      <c r="P258" s="92"/>
    </row>
    <row r="259" spans="14:16" hidden="1">
      <c r="N259" s="92"/>
      <c r="O259" s="92"/>
      <c r="P259" s="92"/>
    </row>
    <row r="260" spans="14:16" hidden="1">
      <c r="N260" s="92"/>
      <c r="O260" s="92"/>
      <c r="P260" s="92"/>
    </row>
    <row r="261" spans="14:16" hidden="1">
      <c r="N261" s="92"/>
      <c r="O261" s="92"/>
      <c r="P261" s="92"/>
    </row>
    <row r="262" spans="14:16" hidden="1">
      <c r="N262" s="92"/>
      <c r="O262" s="92"/>
      <c r="P262" s="92"/>
    </row>
    <row r="263" spans="14:16" hidden="1">
      <c r="N263" s="92"/>
      <c r="O263" s="92"/>
      <c r="P263" s="92"/>
    </row>
    <row r="264" spans="14:16" hidden="1">
      <c r="N264" s="92"/>
      <c r="O264" s="92"/>
      <c r="P264" s="92"/>
    </row>
    <row r="265" spans="14:16" hidden="1">
      <c r="N265" s="92"/>
      <c r="O265" s="92"/>
      <c r="P265" s="92"/>
    </row>
    <row r="266" spans="14:16" hidden="1">
      <c r="N266" s="92"/>
      <c r="O266" s="92"/>
      <c r="P266" s="92"/>
    </row>
    <row r="267" spans="14:16" hidden="1">
      <c r="N267" s="92"/>
      <c r="O267" s="92"/>
      <c r="P267" s="92"/>
    </row>
    <row r="268" spans="14:16" hidden="1">
      <c r="N268" s="92"/>
      <c r="O268" s="92"/>
      <c r="P268" s="92"/>
    </row>
    <row r="269" spans="14:16" hidden="1">
      <c r="N269" s="92"/>
      <c r="O269" s="92"/>
      <c r="P269" s="92"/>
    </row>
    <row r="270" spans="14:16" hidden="1">
      <c r="N270" s="92"/>
      <c r="O270" s="92"/>
      <c r="P270" s="92"/>
    </row>
    <row r="271" spans="14:16" hidden="1">
      <c r="N271" s="92"/>
      <c r="O271" s="92"/>
      <c r="P271" s="92"/>
    </row>
    <row r="272" spans="14:16" hidden="1">
      <c r="N272" s="92"/>
      <c r="O272" s="92"/>
      <c r="P272" s="92"/>
    </row>
    <row r="273" spans="14:16" hidden="1">
      <c r="N273" s="92"/>
      <c r="O273" s="92"/>
      <c r="P273" s="92"/>
    </row>
    <row r="274" spans="14:16" hidden="1">
      <c r="N274" s="92"/>
      <c r="O274" s="92"/>
      <c r="P274" s="92"/>
    </row>
    <row r="275" spans="14:16" hidden="1">
      <c r="N275" s="92"/>
      <c r="O275" s="92"/>
      <c r="P275" s="92"/>
    </row>
    <row r="276" spans="14:16" hidden="1">
      <c r="N276" s="92"/>
      <c r="O276" s="92"/>
      <c r="P276" s="92"/>
    </row>
    <row r="277" spans="14:16" hidden="1">
      <c r="N277" s="92"/>
      <c r="O277" s="92"/>
      <c r="P277" s="92"/>
    </row>
    <row r="278" spans="14:16" hidden="1">
      <c r="N278" s="92"/>
      <c r="O278" s="92"/>
      <c r="P278" s="92"/>
    </row>
    <row r="279" spans="14:16" hidden="1">
      <c r="N279" s="92"/>
      <c r="O279" s="92"/>
      <c r="P279" s="92"/>
    </row>
    <row r="280" spans="14:16" hidden="1">
      <c r="N280" s="92"/>
      <c r="O280" s="92"/>
      <c r="P280" s="92"/>
    </row>
    <row r="281" spans="14:16" hidden="1">
      <c r="N281" s="92"/>
      <c r="O281" s="92"/>
      <c r="P281" s="92"/>
    </row>
    <row r="282" spans="14:16" hidden="1">
      <c r="N282" s="92"/>
      <c r="O282" s="92"/>
      <c r="P282" s="92"/>
    </row>
    <row r="283" spans="14:16" hidden="1">
      <c r="N283" s="92"/>
      <c r="O283" s="92"/>
      <c r="P283" s="92"/>
    </row>
    <row r="284" spans="14:16" hidden="1">
      <c r="N284" s="92"/>
      <c r="O284" s="92"/>
      <c r="P284" s="92"/>
    </row>
    <row r="285" spans="14:16" hidden="1">
      <c r="N285" s="92"/>
      <c r="O285" s="92"/>
      <c r="P285" s="92"/>
    </row>
    <row r="286" spans="14:16" hidden="1">
      <c r="N286" s="92"/>
      <c r="O286" s="92"/>
      <c r="P286" s="92"/>
    </row>
    <row r="287" spans="14:16" hidden="1">
      <c r="N287" s="92"/>
      <c r="O287" s="92"/>
      <c r="P287" s="92"/>
    </row>
    <row r="288" spans="14:16" hidden="1">
      <c r="N288" s="92"/>
      <c r="O288" s="92"/>
      <c r="P288" s="92"/>
    </row>
    <row r="289" spans="14:16" hidden="1">
      <c r="N289" s="92"/>
      <c r="O289" s="92"/>
      <c r="P289" s="92"/>
    </row>
    <row r="290" spans="14:16" hidden="1">
      <c r="N290" s="92"/>
      <c r="O290" s="92"/>
      <c r="P290" s="92"/>
    </row>
    <row r="291" spans="14:16" hidden="1">
      <c r="N291" s="92"/>
      <c r="O291" s="92"/>
      <c r="P291" s="92"/>
    </row>
    <row r="292" spans="14:16" hidden="1">
      <c r="N292" s="92"/>
      <c r="O292" s="92"/>
      <c r="P292" s="92"/>
    </row>
    <row r="293" spans="14:16" hidden="1">
      <c r="N293" s="92"/>
      <c r="O293" s="92"/>
      <c r="P293" s="92"/>
    </row>
    <row r="294" spans="14:16" hidden="1">
      <c r="N294" s="92"/>
      <c r="O294" s="92"/>
      <c r="P294" s="92"/>
    </row>
    <row r="295" spans="14:16" hidden="1">
      <c r="N295" s="92"/>
      <c r="O295" s="92"/>
      <c r="P295" s="92"/>
    </row>
    <row r="296" spans="14:16" hidden="1">
      <c r="N296" s="92"/>
      <c r="O296" s="92"/>
      <c r="P296" s="92"/>
    </row>
    <row r="297" spans="14:16" hidden="1">
      <c r="N297" s="92"/>
      <c r="O297" s="92"/>
      <c r="P297" s="92"/>
    </row>
    <row r="298" spans="14:16" hidden="1">
      <c r="N298" s="92"/>
      <c r="O298" s="92"/>
      <c r="P298" s="92"/>
    </row>
    <row r="299" spans="14:16" hidden="1">
      <c r="N299" s="92"/>
      <c r="O299" s="92"/>
      <c r="P299" s="92"/>
    </row>
    <row r="300" spans="14:16" hidden="1">
      <c r="N300" s="92"/>
      <c r="O300" s="92"/>
      <c r="P300" s="92"/>
    </row>
    <row r="301" spans="14:16" hidden="1">
      <c r="N301" s="92"/>
      <c r="O301" s="92"/>
      <c r="P301" s="92"/>
    </row>
    <row r="302" spans="14:16" hidden="1">
      <c r="N302" s="92"/>
      <c r="O302" s="92"/>
      <c r="P302" s="92"/>
    </row>
    <row r="303" spans="14:16" hidden="1">
      <c r="N303" s="92"/>
      <c r="O303" s="92"/>
      <c r="P303" s="92"/>
    </row>
    <row r="304" spans="14:16" hidden="1">
      <c r="N304" s="92"/>
      <c r="O304" s="92"/>
      <c r="P304" s="92"/>
    </row>
    <row r="305" spans="14:16" hidden="1">
      <c r="N305" s="92"/>
      <c r="O305" s="92"/>
      <c r="P305" s="92"/>
    </row>
    <row r="306" spans="14:16" hidden="1">
      <c r="N306" s="92"/>
      <c r="O306" s="92"/>
      <c r="P306" s="92"/>
    </row>
    <row r="307" spans="14:16" hidden="1">
      <c r="N307" s="92"/>
      <c r="O307" s="92"/>
      <c r="P307" s="92"/>
    </row>
    <row r="308" spans="14:16" hidden="1">
      <c r="N308" s="92"/>
      <c r="O308" s="92"/>
      <c r="P308" s="92"/>
    </row>
    <row r="309" spans="14:16" hidden="1">
      <c r="N309" s="92"/>
      <c r="O309" s="92"/>
      <c r="P309" s="92"/>
    </row>
    <row r="310" spans="14:16" hidden="1">
      <c r="N310" s="92"/>
      <c r="O310" s="92"/>
      <c r="P310" s="92"/>
    </row>
    <row r="311" spans="14:16" hidden="1">
      <c r="N311" s="92"/>
      <c r="O311" s="92"/>
      <c r="P311" s="92"/>
    </row>
    <row r="312" spans="14:16" hidden="1">
      <c r="N312" s="92"/>
      <c r="O312" s="92"/>
      <c r="P312" s="92"/>
    </row>
    <row r="313" spans="14:16" hidden="1">
      <c r="N313" s="92"/>
      <c r="O313" s="92"/>
      <c r="P313" s="92"/>
    </row>
    <row r="314" spans="14:16" hidden="1">
      <c r="N314" s="92"/>
      <c r="O314" s="92"/>
      <c r="P314" s="92"/>
    </row>
    <row r="315" spans="14:16" hidden="1">
      <c r="N315" s="92"/>
      <c r="O315" s="92"/>
      <c r="P315" s="92"/>
    </row>
    <row r="316" spans="14:16" hidden="1">
      <c r="N316" s="92"/>
      <c r="O316" s="92"/>
      <c r="P316" s="92"/>
    </row>
    <row r="317" spans="14:16" hidden="1">
      <c r="N317" s="92"/>
      <c r="O317" s="92"/>
      <c r="P317" s="92"/>
    </row>
    <row r="318" spans="14:16" hidden="1">
      <c r="N318" s="92"/>
      <c r="O318" s="92"/>
      <c r="P318" s="92"/>
    </row>
    <row r="319" spans="14:16" hidden="1">
      <c r="N319" s="92"/>
      <c r="O319" s="92"/>
      <c r="P319" s="92"/>
    </row>
    <row r="320" spans="14:16" hidden="1">
      <c r="N320" s="92"/>
      <c r="O320" s="92"/>
      <c r="P320" s="92"/>
    </row>
    <row r="321" spans="14:16" hidden="1">
      <c r="N321" s="92"/>
      <c r="O321" s="92"/>
      <c r="P321" s="92"/>
    </row>
    <row r="322" spans="14:16" hidden="1">
      <c r="N322" s="92"/>
      <c r="O322" s="92"/>
      <c r="P322" s="92"/>
    </row>
    <row r="323" spans="14:16" hidden="1">
      <c r="N323" s="92"/>
      <c r="O323" s="92"/>
      <c r="P323" s="92"/>
    </row>
    <row r="324" spans="14:16" hidden="1">
      <c r="N324" s="92"/>
      <c r="O324" s="92"/>
      <c r="P324" s="92"/>
    </row>
    <row r="325" spans="14:16" hidden="1">
      <c r="N325" s="92"/>
      <c r="O325" s="92"/>
      <c r="P325" s="92"/>
    </row>
    <row r="326" spans="14:16" hidden="1">
      <c r="N326" s="92"/>
      <c r="O326" s="92"/>
      <c r="P326" s="92"/>
    </row>
    <row r="327" spans="14:16" hidden="1">
      <c r="N327" s="92"/>
      <c r="O327" s="92"/>
      <c r="P327" s="92"/>
    </row>
    <row r="328" spans="14:16" hidden="1">
      <c r="N328" s="92"/>
      <c r="O328" s="92"/>
      <c r="P328" s="92"/>
    </row>
    <row r="329" spans="14:16" hidden="1">
      <c r="N329" s="92"/>
      <c r="O329" s="92"/>
      <c r="P329" s="92"/>
    </row>
    <row r="330" spans="14:16" hidden="1">
      <c r="N330" s="92"/>
      <c r="O330" s="92"/>
      <c r="P330" s="92"/>
    </row>
    <row r="331" spans="14:16" hidden="1">
      <c r="N331" s="92"/>
      <c r="O331" s="92"/>
      <c r="P331" s="92"/>
    </row>
    <row r="332" spans="14:16" hidden="1">
      <c r="N332" s="92"/>
      <c r="O332" s="92"/>
      <c r="P332" s="92"/>
    </row>
    <row r="333" spans="14:16" hidden="1">
      <c r="N333" s="92"/>
      <c r="O333" s="92"/>
      <c r="P333" s="92"/>
    </row>
    <row r="334" spans="14:16" hidden="1">
      <c r="N334" s="92"/>
      <c r="O334" s="92"/>
      <c r="P334" s="92"/>
    </row>
    <row r="335" spans="14:16" hidden="1">
      <c r="N335" s="92"/>
      <c r="O335" s="92"/>
      <c r="P335" s="92"/>
    </row>
    <row r="336" spans="14:16" hidden="1">
      <c r="N336" s="92"/>
      <c r="O336" s="92"/>
      <c r="P336" s="92"/>
    </row>
    <row r="337" spans="14:16" hidden="1">
      <c r="N337" s="92"/>
      <c r="O337" s="92"/>
      <c r="P337" s="92"/>
    </row>
    <row r="338" spans="14:16" hidden="1">
      <c r="N338" s="92"/>
      <c r="O338" s="92"/>
      <c r="P338" s="92"/>
    </row>
    <row r="339" spans="14:16" hidden="1">
      <c r="N339" s="92"/>
      <c r="O339" s="92"/>
      <c r="P339" s="92"/>
    </row>
    <row r="340" spans="14:16" hidden="1">
      <c r="N340" s="92"/>
      <c r="O340" s="92"/>
      <c r="P340" s="92"/>
    </row>
    <row r="341" spans="14:16" hidden="1">
      <c r="N341" s="92"/>
      <c r="O341" s="92"/>
      <c r="P341" s="92"/>
    </row>
    <row r="342" spans="14:16" hidden="1">
      <c r="N342" s="92"/>
      <c r="O342" s="92"/>
      <c r="P342" s="92"/>
    </row>
    <row r="343" spans="14:16" hidden="1">
      <c r="N343" s="92"/>
      <c r="O343" s="92"/>
      <c r="P343" s="92"/>
    </row>
    <row r="344" spans="14:16" hidden="1">
      <c r="N344" s="92"/>
      <c r="O344" s="92"/>
      <c r="P344" s="92"/>
    </row>
    <row r="345" spans="14:16" hidden="1">
      <c r="N345" s="92"/>
      <c r="O345" s="92"/>
      <c r="P345" s="92"/>
    </row>
    <row r="346" spans="14:16" hidden="1">
      <c r="N346" s="92"/>
      <c r="O346" s="92"/>
      <c r="P346" s="92"/>
    </row>
    <row r="347" spans="14:16" hidden="1">
      <c r="N347" s="92"/>
      <c r="O347" s="92"/>
      <c r="P347" s="92"/>
    </row>
    <row r="348" spans="14:16" hidden="1">
      <c r="N348" s="92"/>
      <c r="O348" s="92"/>
      <c r="P348" s="92"/>
    </row>
    <row r="349" spans="14:16" hidden="1">
      <c r="N349" s="92"/>
      <c r="O349" s="92"/>
      <c r="P349" s="92"/>
    </row>
    <row r="350" spans="14:16" hidden="1">
      <c r="N350" s="92"/>
      <c r="O350" s="92"/>
      <c r="P350" s="92"/>
    </row>
    <row r="351" spans="14:16" hidden="1">
      <c r="N351" s="92"/>
      <c r="O351" s="92"/>
      <c r="P351" s="92"/>
    </row>
    <row r="352" spans="14:16" hidden="1">
      <c r="N352" s="92"/>
      <c r="O352" s="92"/>
      <c r="P352" s="92"/>
    </row>
    <row r="353" spans="14:16" hidden="1">
      <c r="N353" s="92"/>
      <c r="O353" s="92"/>
      <c r="P353" s="92"/>
    </row>
    <row r="354" spans="14:16" hidden="1">
      <c r="N354" s="92"/>
      <c r="O354" s="92"/>
      <c r="P354" s="92"/>
    </row>
    <row r="355" spans="14:16" hidden="1">
      <c r="N355" s="92"/>
      <c r="O355" s="92"/>
      <c r="P355" s="92"/>
    </row>
    <row r="356" spans="14:16" hidden="1">
      <c r="N356" s="92"/>
      <c r="O356" s="92"/>
      <c r="P356" s="92"/>
    </row>
    <row r="357" spans="14:16" hidden="1">
      <c r="N357" s="92"/>
      <c r="O357" s="92"/>
      <c r="P357" s="92"/>
    </row>
    <row r="358" spans="14:16" hidden="1">
      <c r="N358" s="92"/>
      <c r="O358" s="92"/>
      <c r="P358" s="92"/>
    </row>
    <row r="359" spans="14:16" hidden="1">
      <c r="N359" s="92"/>
      <c r="O359" s="92"/>
      <c r="P359" s="92"/>
    </row>
    <row r="360" spans="14:16" hidden="1">
      <c r="N360" s="92"/>
      <c r="O360" s="92"/>
      <c r="P360" s="92"/>
    </row>
    <row r="361" spans="14:16" hidden="1">
      <c r="N361" s="92"/>
      <c r="O361" s="92"/>
      <c r="P361" s="92"/>
    </row>
    <row r="362" spans="14:16" hidden="1">
      <c r="N362" s="92"/>
      <c r="O362" s="92"/>
      <c r="P362" s="92"/>
    </row>
    <row r="363" spans="14:16" hidden="1">
      <c r="N363" s="92"/>
      <c r="O363" s="92"/>
      <c r="P363" s="92"/>
    </row>
    <row r="364" spans="14:16" hidden="1">
      <c r="N364" s="92"/>
      <c r="O364" s="92"/>
      <c r="P364" s="92"/>
    </row>
    <row r="365" spans="14:16" hidden="1">
      <c r="N365" s="92"/>
      <c r="O365" s="92"/>
      <c r="P365" s="92"/>
    </row>
    <row r="366" spans="14:16" hidden="1">
      <c r="N366" s="92"/>
      <c r="O366" s="92"/>
      <c r="P366" s="92"/>
    </row>
    <row r="367" spans="14:16" hidden="1">
      <c r="N367" s="92"/>
      <c r="O367" s="92"/>
      <c r="P367" s="92"/>
    </row>
    <row r="368" spans="14:16" hidden="1">
      <c r="N368" s="92"/>
      <c r="O368" s="92"/>
      <c r="P368" s="92"/>
    </row>
    <row r="369" spans="14:16" hidden="1">
      <c r="N369" s="92"/>
      <c r="O369" s="92"/>
      <c r="P369" s="92"/>
    </row>
    <row r="370" spans="14:16" hidden="1">
      <c r="N370" s="92"/>
      <c r="O370" s="92"/>
      <c r="P370" s="92"/>
    </row>
    <row r="371" spans="14:16" hidden="1">
      <c r="N371" s="92"/>
      <c r="O371" s="92"/>
      <c r="P371" s="92"/>
    </row>
    <row r="372" spans="14:16" hidden="1">
      <c r="N372" s="92"/>
      <c r="O372" s="92"/>
      <c r="P372" s="92"/>
    </row>
    <row r="373" spans="14:16" hidden="1">
      <c r="N373" s="92"/>
      <c r="O373" s="92"/>
      <c r="P373" s="92"/>
    </row>
    <row r="374" spans="14:16" hidden="1">
      <c r="N374" s="92"/>
      <c r="O374" s="92"/>
      <c r="P374" s="92"/>
    </row>
    <row r="375" spans="14:16" hidden="1">
      <c r="N375" s="92"/>
      <c r="O375" s="92"/>
      <c r="P375" s="92"/>
    </row>
    <row r="376" spans="14:16" hidden="1">
      <c r="N376" s="92"/>
      <c r="O376" s="92"/>
      <c r="P376" s="92"/>
    </row>
    <row r="377" spans="14:16" hidden="1">
      <c r="N377" s="92"/>
      <c r="O377" s="92"/>
      <c r="P377" s="92"/>
    </row>
    <row r="378" spans="14:16" hidden="1">
      <c r="N378" s="92"/>
      <c r="O378" s="92"/>
      <c r="P378" s="92"/>
    </row>
    <row r="379" spans="14:16" hidden="1">
      <c r="N379" s="92"/>
      <c r="O379" s="92"/>
      <c r="P379" s="92"/>
    </row>
    <row r="380" spans="14:16" hidden="1">
      <c r="N380" s="92"/>
      <c r="O380" s="92"/>
      <c r="P380" s="92"/>
    </row>
    <row r="381" spans="14:16" hidden="1">
      <c r="N381" s="92"/>
      <c r="O381" s="92"/>
      <c r="P381" s="92"/>
    </row>
    <row r="382" spans="14:16" hidden="1">
      <c r="N382" s="92"/>
      <c r="O382" s="92"/>
      <c r="P382" s="92"/>
    </row>
    <row r="383" spans="14:16" hidden="1">
      <c r="N383" s="92"/>
      <c r="O383" s="92"/>
      <c r="P383" s="92"/>
    </row>
    <row r="384" spans="14:16" hidden="1">
      <c r="N384" s="92"/>
      <c r="O384" s="92"/>
      <c r="P384" s="92"/>
    </row>
    <row r="385" spans="14:16" hidden="1">
      <c r="N385" s="92"/>
      <c r="O385" s="92"/>
      <c r="P385" s="92"/>
    </row>
    <row r="386" spans="14:16" hidden="1">
      <c r="N386" s="92"/>
      <c r="O386" s="92"/>
      <c r="P386" s="92"/>
    </row>
    <row r="387" spans="14:16" hidden="1">
      <c r="N387" s="92"/>
      <c r="O387" s="92"/>
      <c r="P387" s="92"/>
    </row>
    <row r="388" spans="14:16" hidden="1">
      <c r="N388" s="92"/>
      <c r="O388" s="92"/>
      <c r="P388" s="92"/>
    </row>
    <row r="389" spans="14:16" hidden="1">
      <c r="N389" s="92"/>
      <c r="O389" s="92"/>
      <c r="P389" s="92"/>
    </row>
    <row r="390" spans="14:16" hidden="1">
      <c r="N390" s="92"/>
      <c r="O390" s="92"/>
      <c r="P390" s="92"/>
    </row>
    <row r="391" spans="14:16" hidden="1">
      <c r="N391" s="92"/>
      <c r="O391" s="92"/>
      <c r="P391" s="92"/>
    </row>
    <row r="392" spans="14:16" hidden="1">
      <c r="N392" s="92"/>
      <c r="O392" s="92"/>
      <c r="P392" s="92"/>
    </row>
    <row r="393" spans="14:16" hidden="1">
      <c r="N393" s="92"/>
      <c r="O393" s="92"/>
      <c r="P393" s="92"/>
    </row>
    <row r="394" spans="14:16" hidden="1">
      <c r="N394" s="92"/>
      <c r="O394" s="92"/>
      <c r="P394" s="92"/>
    </row>
    <row r="395" spans="14:16" hidden="1">
      <c r="N395" s="92"/>
      <c r="O395" s="92"/>
      <c r="P395" s="92"/>
    </row>
    <row r="396" spans="14:16" hidden="1">
      <c r="N396" s="92"/>
      <c r="O396" s="92"/>
      <c r="P396" s="92"/>
    </row>
    <row r="397" spans="14:16" hidden="1">
      <c r="N397" s="92"/>
      <c r="O397" s="92"/>
      <c r="P397" s="92"/>
    </row>
    <row r="398" spans="14:16" hidden="1">
      <c r="N398" s="92"/>
      <c r="O398" s="92"/>
      <c r="P398" s="92"/>
    </row>
    <row r="399" spans="14:16" hidden="1">
      <c r="N399" s="92"/>
      <c r="O399" s="92"/>
      <c r="P399" s="92"/>
    </row>
    <row r="400" spans="14:16" hidden="1">
      <c r="N400" s="92"/>
      <c r="O400" s="92"/>
      <c r="P400" s="92"/>
    </row>
    <row r="401" spans="14:16" hidden="1">
      <c r="N401" s="92"/>
      <c r="O401" s="92"/>
      <c r="P401" s="92"/>
    </row>
    <row r="402" spans="14:16" hidden="1">
      <c r="N402" s="92"/>
      <c r="O402" s="92"/>
      <c r="P402" s="92"/>
    </row>
    <row r="403" spans="14:16" hidden="1">
      <c r="N403" s="92"/>
      <c r="O403" s="92"/>
      <c r="P403" s="92"/>
    </row>
    <row r="404" spans="14:16" hidden="1">
      <c r="N404" s="92"/>
      <c r="O404" s="92"/>
      <c r="P404" s="92"/>
    </row>
    <row r="405" spans="14:16" hidden="1">
      <c r="N405" s="92"/>
      <c r="O405" s="92"/>
      <c r="P405" s="92"/>
    </row>
    <row r="406" spans="14:16" hidden="1">
      <c r="N406" s="92"/>
      <c r="O406" s="92"/>
      <c r="P406" s="92"/>
    </row>
    <row r="407" spans="14:16" hidden="1">
      <c r="N407" s="92"/>
      <c r="O407" s="92"/>
      <c r="P407" s="92"/>
    </row>
    <row r="408" spans="14:16" hidden="1">
      <c r="N408" s="92"/>
      <c r="O408" s="92"/>
      <c r="P408" s="92"/>
    </row>
    <row r="409" spans="14:16" hidden="1">
      <c r="N409" s="92"/>
      <c r="O409" s="92"/>
      <c r="P409" s="92"/>
    </row>
    <row r="410" spans="14:16" hidden="1">
      <c r="N410" s="92"/>
      <c r="O410" s="92"/>
      <c r="P410" s="92"/>
    </row>
    <row r="411" spans="14:16" hidden="1">
      <c r="N411" s="92"/>
      <c r="O411" s="92"/>
      <c r="P411" s="92"/>
    </row>
    <row r="412" spans="14:16" hidden="1">
      <c r="N412" s="92"/>
      <c r="O412" s="92"/>
      <c r="P412" s="92"/>
    </row>
    <row r="413" spans="14:16" hidden="1">
      <c r="N413" s="92"/>
      <c r="O413" s="92"/>
      <c r="P413" s="92"/>
    </row>
    <row r="414" spans="14:16" hidden="1">
      <c r="N414" s="92"/>
      <c r="O414" s="92"/>
      <c r="P414" s="92"/>
    </row>
    <row r="415" spans="14:16" hidden="1">
      <c r="N415" s="92"/>
      <c r="O415" s="92"/>
      <c r="P415" s="92"/>
    </row>
    <row r="416" spans="14:16" hidden="1">
      <c r="N416" s="92"/>
      <c r="O416" s="92"/>
      <c r="P416" s="92"/>
    </row>
    <row r="417" spans="14:16" hidden="1">
      <c r="N417" s="92"/>
      <c r="O417" s="92"/>
      <c r="P417" s="92"/>
    </row>
    <row r="418" spans="14:16" hidden="1">
      <c r="N418" s="92"/>
      <c r="O418" s="92"/>
      <c r="P418" s="92"/>
    </row>
    <row r="419" spans="14:16" hidden="1">
      <c r="N419" s="92"/>
      <c r="O419" s="92"/>
      <c r="P419" s="92"/>
    </row>
    <row r="420" spans="14:16" hidden="1">
      <c r="N420" s="92"/>
      <c r="O420" s="92"/>
      <c r="P420" s="92"/>
    </row>
    <row r="421" spans="14:16" hidden="1">
      <c r="N421" s="92"/>
      <c r="O421" s="92"/>
      <c r="P421" s="92"/>
    </row>
    <row r="422" spans="14:16" hidden="1">
      <c r="N422" s="92"/>
      <c r="O422" s="92"/>
      <c r="P422" s="92"/>
    </row>
    <row r="423" spans="14:16" hidden="1">
      <c r="N423" s="92"/>
      <c r="O423" s="92"/>
      <c r="P423" s="92"/>
    </row>
    <row r="424" spans="14:16" hidden="1">
      <c r="N424" s="92"/>
      <c r="O424" s="92"/>
      <c r="P424" s="92"/>
    </row>
    <row r="425" spans="14:16" hidden="1">
      <c r="N425" s="92"/>
      <c r="O425" s="92"/>
      <c r="P425" s="92"/>
    </row>
    <row r="426" spans="14:16" hidden="1">
      <c r="N426" s="92"/>
      <c r="O426" s="92"/>
      <c r="P426" s="92"/>
    </row>
    <row r="427" spans="14:16" hidden="1">
      <c r="N427" s="92"/>
      <c r="O427" s="92"/>
      <c r="P427" s="92"/>
    </row>
    <row r="428" spans="14:16" hidden="1">
      <c r="N428" s="92"/>
      <c r="O428" s="92"/>
      <c r="P428" s="92"/>
    </row>
    <row r="429" spans="14:16" hidden="1">
      <c r="N429" s="92"/>
      <c r="O429" s="92"/>
      <c r="P429" s="92"/>
    </row>
    <row r="430" spans="14:16" hidden="1">
      <c r="N430" s="92"/>
      <c r="O430" s="92"/>
      <c r="P430" s="92"/>
    </row>
    <row r="431" spans="14:16" hidden="1">
      <c r="N431" s="92"/>
      <c r="O431" s="92"/>
      <c r="P431" s="92"/>
    </row>
    <row r="432" spans="14:16" hidden="1">
      <c r="N432" s="92"/>
      <c r="O432" s="92"/>
      <c r="P432" s="92"/>
    </row>
    <row r="433" spans="14:16" hidden="1">
      <c r="N433" s="92"/>
      <c r="O433" s="92"/>
      <c r="P433" s="92"/>
    </row>
    <row r="434" spans="14:16" hidden="1">
      <c r="N434" s="92"/>
      <c r="O434" s="92"/>
      <c r="P434" s="92"/>
    </row>
    <row r="435" spans="14:16" hidden="1">
      <c r="N435" s="92"/>
      <c r="O435" s="92"/>
      <c r="P435" s="92"/>
    </row>
    <row r="436" spans="14:16" hidden="1">
      <c r="N436" s="92"/>
      <c r="O436" s="92"/>
      <c r="P436" s="92"/>
    </row>
    <row r="437" spans="14:16" hidden="1">
      <c r="N437" s="92"/>
      <c r="O437" s="92"/>
      <c r="P437" s="92"/>
    </row>
    <row r="438" spans="14:16" hidden="1">
      <c r="N438" s="92"/>
      <c r="O438" s="92"/>
      <c r="P438" s="92"/>
    </row>
    <row r="439" spans="14:16" hidden="1">
      <c r="N439" s="92"/>
      <c r="O439" s="92"/>
      <c r="P439" s="92"/>
    </row>
    <row r="440" spans="14:16" hidden="1">
      <c r="N440" s="92"/>
      <c r="O440" s="92"/>
      <c r="P440" s="92"/>
    </row>
    <row r="441" spans="14:16" hidden="1">
      <c r="N441" s="92"/>
      <c r="O441" s="92"/>
      <c r="P441" s="92"/>
    </row>
    <row r="442" spans="14:16" hidden="1">
      <c r="N442" s="92"/>
      <c r="O442" s="92"/>
      <c r="P442" s="92"/>
    </row>
    <row r="443" spans="14:16" hidden="1">
      <c r="N443" s="92"/>
      <c r="O443" s="92"/>
      <c r="P443" s="92"/>
    </row>
    <row r="444" spans="14:16" hidden="1">
      <c r="N444" s="92"/>
      <c r="O444" s="92"/>
      <c r="P444" s="92"/>
    </row>
    <row r="445" spans="14:16" hidden="1">
      <c r="N445" s="92"/>
      <c r="O445" s="92"/>
      <c r="P445" s="92"/>
    </row>
    <row r="446" spans="14:16" hidden="1">
      <c r="N446" s="92"/>
      <c r="O446" s="92"/>
      <c r="P446" s="92"/>
    </row>
    <row r="447" spans="14:16" hidden="1">
      <c r="N447" s="92"/>
      <c r="O447" s="92"/>
      <c r="P447" s="92"/>
    </row>
    <row r="448" spans="14:16" hidden="1">
      <c r="N448" s="92"/>
      <c r="O448" s="92"/>
      <c r="P448" s="92"/>
    </row>
    <row r="449" spans="14:16" hidden="1">
      <c r="N449" s="92"/>
      <c r="O449" s="92"/>
      <c r="P449" s="92"/>
    </row>
    <row r="450" spans="14:16" hidden="1">
      <c r="N450" s="92"/>
      <c r="O450" s="92"/>
      <c r="P450" s="92"/>
    </row>
    <row r="451" spans="14:16" hidden="1">
      <c r="N451" s="92"/>
      <c r="O451" s="92"/>
      <c r="P451" s="92"/>
    </row>
    <row r="452" spans="14:16" hidden="1">
      <c r="N452" s="92"/>
      <c r="O452" s="92"/>
      <c r="P452" s="92"/>
    </row>
    <row r="453" spans="14:16" hidden="1">
      <c r="N453" s="92"/>
      <c r="O453" s="92"/>
      <c r="P453" s="92"/>
    </row>
    <row r="454" spans="14:16" hidden="1">
      <c r="N454" s="92"/>
      <c r="O454" s="92"/>
      <c r="P454" s="92"/>
    </row>
    <row r="455" spans="14:16" hidden="1">
      <c r="N455" s="92"/>
      <c r="O455" s="92"/>
      <c r="P455" s="92"/>
    </row>
    <row r="456" spans="14:16" hidden="1">
      <c r="N456" s="92"/>
      <c r="O456" s="92"/>
      <c r="P456" s="92"/>
    </row>
    <row r="457" spans="14:16" hidden="1">
      <c r="N457" s="92"/>
      <c r="O457" s="92"/>
      <c r="P457" s="92"/>
    </row>
    <row r="458" spans="14:16" hidden="1">
      <c r="N458" s="92"/>
      <c r="O458" s="92"/>
      <c r="P458" s="92"/>
    </row>
    <row r="459" spans="14:16" hidden="1">
      <c r="N459" s="92"/>
      <c r="O459" s="92"/>
      <c r="P459" s="92"/>
    </row>
    <row r="460" spans="14:16" hidden="1">
      <c r="N460" s="92"/>
      <c r="O460" s="92"/>
      <c r="P460" s="92"/>
    </row>
    <row r="461" spans="14:16" hidden="1">
      <c r="N461" s="92"/>
      <c r="O461" s="92"/>
      <c r="P461" s="92"/>
    </row>
    <row r="462" spans="14:16" hidden="1">
      <c r="N462" s="92"/>
      <c r="O462" s="92"/>
      <c r="P462" s="92"/>
    </row>
    <row r="463" spans="14:16" hidden="1">
      <c r="N463" s="92"/>
      <c r="O463" s="92"/>
      <c r="P463" s="92"/>
    </row>
    <row r="464" spans="14:16" hidden="1">
      <c r="N464" s="92"/>
      <c r="O464" s="92"/>
      <c r="P464" s="92"/>
    </row>
    <row r="465" spans="14:16" hidden="1">
      <c r="N465" s="92"/>
      <c r="O465" s="92"/>
      <c r="P465" s="92"/>
    </row>
    <row r="466" spans="14:16" hidden="1">
      <c r="N466" s="92"/>
      <c r="O466" s="92"/>
      <c r="P466" s="92"/>
    </row>
    <row r="467" spans="14:16" hidden="1">
      <c r="N467" s="92"/>
      <c r="O467" s="92"/>
      <c r="P467" s="92"/>
    </row>
    <row r="468" spans="14:16" hidden="1">
      <c r="N468" s="92"/>
      <c r="O468" s="92"/>
      <c r="P468" s="92"/>
    </row>
    <row r="469" spans="14:16" hidden="1">
      <c r="N469" s="92"/>
      <c r="O469" s="92"/>
      <c r="P469" s="92"/>
    </row>
    <row r="470" spans="14:16" hidden="1">
      <c r="N470" s="92"/>
      <c r="O470" s="92"/>
      <c r="P470" s="92"/>
    </row>
    <row r="471" spans="14:16" hidden="1">
      <c r="N471" s="92"/>
      <c r="O471" s="92"/>
      <c r="P471" s="92"/>
    </row>
    <row r="472" spans="14:16" hidden="1">
      <c r="N472" s="92"/>
      <c r="O472" s="92"/>
      <c r="P472" s="92"/>
    </row>
    <row r="473" spans="14:16" hidden="1">
      <c r="N473" s="92"/>
      <c r="O473" s="92"/>
      <c r="P473" s="92"/>
    </row>
    <row r="474" spans="14:16" hidden="1">
      <c r="N474" s="92"/>
      <c r="O474" s="92"/>
      <c r="P474" s="92"/>
    </row>
    <row r="475" spans="14:16" hidden="1">
      <c r="N475" s="92"/>
      <c r="O475" s="92"/>
      <c r="P475" s="92"/>
    </row>
    <row r="476" spans="14:16" hidden="1">
      <c r="N476" s="92"/>
      <c r="O476" s="92"/>
      <c r="P476" s="92"/>
    </row>
    <row r="477" spans="14:16" hidden="1">
      <c r="N477" s="92"/>
      <c r="O477" s="92"/>
      <c r="P477" s="92"/>
    </row>
    <row r="478" spans="14:16" hidden="1">
      <c r="N478" s="92"/>
      <c r="O478" s="92"/>
      <c r="P478" s="92"/>
    </row>
    <row r="479" spans="14:16" hidden="1">
      <c r="N479" s="92"/>
      <c r="O479" s="92"/>
      <c r="P479" s="92"/>
    </row>
    <row r="480" spans="14:16" hidden="1">
      <c r="N480" s="92"/>
      <c r="O480" s="92"/>
      <c r="P480" s="92"/>
    </row>
    <row r="481" spans="3:23" hidden="1">
      <c r="N481" s="92"/>
      <c r="O481" s="92"/>
      <c r="P481" s="92"/>
    </row>
    <row r="482" spans="3:23" hidden="1">
      <c r="N482" s="92"/>
      <c r="O482" s="92"/>
      <c r="P482" s="92"/>
    </row>
    <row r="483" spans="3:23" hidden="1">
      <c r="N483" s="92"/>
      <c r="O483" s="92"/>
      <c r="P483" s="92"/>
    </row>
    <row r="484" spans="3:23" hidden="1">
      <c r="N484" s="92"/>
      <c r="O484" s="92"/>
      <c r="P484" s="92"/>
    </row>
    <row r="485" spans="3:23" hidden="1">
      <c r="N485" s="92"/>
      <c r="O485" s="92"/>
      <c r="P485" s="92"/>
    </row>
    <row r="486" spans="3:23" hidden="1">
      <c r="N486" s="92"/>
      <c r="O486" s="92"/>
      <c r="P486" s="92"/>
    </row>
    <row r="487" spans="3:23" hidden="1">
      <c r="N487" s="92"/>
      <c r="O487" s="92"/>
      <c r="P487" s="92"/>
    </row>
    <row r="488" spans="3:23" hidden="1">
      <c r="N488" s="92"/>
      <c r="O488" s="92"/>
      <c r="P488" s="92"/>
    </row>
    <row r="489" spans="3:23" hidden="1">
      <c r="N489" s="92"/>
      <c r="O489" s="92"/>
      <c r="P489" s="92"/>
    </row>
    <row r="490" spans="3:23" hidden="1">
      <c r="N490" s="92"/>
      <c r="O490" s="92"/>
      <c r="P490" s="92"/>
    </row>
    <row r="491" spans="3:23" hidden="1">
      <c r="N491" s="92"/>
      <c r="O491" s="92"/>
      <c r="P491" s="92"/>
    </row>
    <row r="492" spans="3:23" ht="15" thickBot="1">
      <c r="C492" s="93" t="s">
        <v>180</v>
      </c>
      <c r="D492" s="63"/>
      <c r="E492" s="63"/>
      <c r="F492" s="75">
        <f t="shared" ref="F492:M492" si="4">SUM(F4:F491)</f>
        <v>371.6</v>
      </c>
      <c r="G492" s="75">
        <f t="shared" si="4"/>
        <v>83.46</v>
      </c>
      <c r="H492" s="75">
        <f t="shared" si="4"/>
        <v>36.24</v>
      </c>
      <c r="I492" s="75">
        <f t="shared" si="4"/>
        <v>163.05500000000001</v>
      </c>
      <c r="J492" s="75">
        <f t="shared" si="4"/>
        <v>61.804999999999993</v>
      </c>
      <c r="K492" s="75">
        <f t="shared" si="4"/>
        <v>0</v>
      </c>
      <c r="L492" s="75">
        <f t="shared" si="4"/>
        <v>0</v>
      </c>
      <c r="M492" s="75">
        <f t="shared" si="4"/>
        <v>0</v>
      </c>
      <c r="Q492" s="63" t="s">
        <v>181</v>
      </c>
      <c r="R492" s="75">
        <f t="shared" ref="R492:W492" si="5">SUM(R4:R491)</f>
        <v>230.1</v>
      </c>
      <c r="S492" s="75">
        <f t="shared" si="5"/>
        <v>230.1</v>
      </c>
      <c r="T492" s="75">
        <f t="shared" si="5"/>
        <v>411.8</v>
      </c>
      <c r="U492" s="75">
        <f t="shared" si="5"/>
        <v>0</v>
      </c>
      <c r="V492" s="75">
        <f t="shared" si="5"/>
        <v>0</v>
      </c>
      <c r="W492" s="75">
        <f t="shared" si="5"/>
        <v>0</v>
      </c>
    </row>
    <row r="493" spans="3:23" ht="15" thickTop="1"/>
    <row r="495" spans="3:23">
      <c r="C495" s="64" t="s">
        <v>179</v>
      </c>
      <c r="F495" s="17"/>
      <c r="G495" s="17"/>
      <c r="H495" s="17"/>
      <c r="I495" s="17"/>
      <c r="J495" s="17"/>
      <c r="K495" s="17"/>
      <c r="L495" s="17"/>
      <c r="M495" s="17"/>
      <c r="N495" s="65" t="s">
        <v>193</v>
      </c>
      <c r="O495" s="17"/>
      <c r="P495" s="65" t="s">
        <v>184</v>
      </c>
    </row>
    <row r="496" spans="3:23">
      <c r="C496" s="65" t="str">
        <f>IF('3'!K3="", "Vrije categorie",'3'!K3)</f>
        <v>A</v>
      </c>
      <c r="F496" s="76" cm="1">
        <f t="array" ref="F496">SUMPRODUCT(--($E$4:$E$491=C496),--($D$4:$D$491=""),$F$4:$F$491)</f>
        <v>0</v>
      </c>
      <c r="G496" s="76" cm="1">
        <f t="array" ref="G496">SUMPRODUCT(--($E$4:$E$491=C496),--($D$4:$D$491=""),$G$4:$G$491)</f>
        <v>0</v>
      </c>
      <c r="H496" s="76" cm="1">
        <f t="array" ref="H496">SUMPRODUCT(--($E$4:$E$491=C496),--($D$4:$D$491=""),$H$4:$H$491)</f>
        <v>0</v>
      </c>
      <c r="I496" s="76" cm="1">
        <f t="array" ref="I496">SUMPRODUCT(--($E$4:$E$491=C496),--($D$4:$D$491=""),$I$4:$I$491)</f>
        <v>0</v>
      </c>
      <c r="J496" s="76" cm="1">
        <f t="array" ref="J496">SUMPRODUCT(--($E$4:$E$491=C496),--($D$4:$D$491=""),$J$4:$J$491)</f>
        <v>0</v>
      </c>
      <c r="K496" s="76" cm="1">
        <f t="array" ref="K496">SUMPRODUCT(--($E$4:$E$491=C496),--($D$4:$D$491=""),$K$4:$K$491)</f>
        <v>0</v>
      </c>
      <c r="L496" s="76" cm="1">
        <f t="array" ref="L496">SUMPRODUCT(--($E$4:$E$491=C496),--($D$4:$D$491=""),$L$4:$L$491)</f>
        <v>0</v>
      </c>
      <c r="M496" s="76" cm="1">
        <f t="array" ref="M496">SUMPRODUCT(--($E$4:$E$491=C496),--($D$4:$D$491=""),$M$4:$M$491)</f>
        <v>0</v>
      </c>
      <c r="N496" s="76">
        <f>SUM(F496:M496)</f>
        <v>0</v>
      </c>
      <c r="O496" s="65"/>
      <c r="P496" s="76" cm="1">
        <f t="array" ref="P496">SUMPRODUCT(--($E$4:$E$491=C496),--($D$4:$D$491=""),$P$4:$P$491)</f>
        <v>0</v>
      </c>
    </row>
    <row r="497" spans="3:16">
      <c r="C497" s="65" t="str">
        <f>IF('3'!K4="", "Vrije categorie",'3'!K4)</f>
        <v>B</v>
      </c>
      <c r="F497" s="76" cm="1">
        <f t="array" ref="F497">SUMPRODUCT(--($E$4:$E$491=C497),--($D$4:$D$491=""),$F$4:$F$491)</f>
        <v>193.48000000000005</v>
      </c>
      <c r="G497" s="76" cm="1">
        <f t="array" ref="G497">SUMPRODUCT(--($E$4:$E$491=C497),--($D$4:$D$491=""),$G$4:$G$491)</f>
        <v>78.66</v>
      </c>
      <c r="H497" s="76" cm="1">
        <f t="array" ref="H497">SUMPRODUCT(--($E$4:$E$491=C497),--($D$4:$D$491=""),$H$4:$H$491)</f>
        <v>0</v>
      </c>
      <c r="I497" s="76" cm="1">
        <f t="array" ref="I497">SUMPRODUCT(--($E$4:$E$491=C497),--($D$4:$D$491=""),$I$4:$I$491)</f>
        <v>39.474999999999994</v>
      </c>
      <c r="J497" s="76" cm="1">
        <f t="array" ref="J497">SUMPRODUCT(--($E$4:$E$491=C497),--($D$4:$D$491=""),$J$4:$J$491)</f>
        <v>0</v>
      </c>
      <c r="K497" s="76" cm="1">
        <f t="array" ref="K497">SUMPRODUCT(--($E$4:$E$491=C497),--($D$4:$D$491=""),$K$4:$K$491)</f>
        <v>0</v>
      </c>
      <c r="L497" s="76" cm="1">
        <f t="array" ref="L497">SUMPRODUCT(--($E$4:$E$491=C497),--($D$4:$D$491=""),$L$4:$L$491)</f>
        <v>0</v>
      </c>
      <c r="M497" s="76" cm="1">
        <f t="array" ref="M497">SUMPRODUCT(--($E$4:$E$491=C497),--($D$4:$D$491=""),$M$4:$M$491)</f>
        <v>0</v>
      </c>
      <c r="N497" s="76">
        <f t="shared" ref="N497:N509" si="6">SUM(F497:M497)</f>
        <v>311.61500000000001</v>
      </c>
      <c r="O497" s="65"/>
      <c r="P497" s="76" cm="1">
        <f t="array" ref="P497">SUMPRODUCT(--($E$4:$E$491=C497),--($D$4:$D$491=""),$P$4:$P$491)</f>
        <v>79461.824999999997</v>
      </c>
    </row>
    <row r="498" spans="3:16">
      <c r="C498" s="65" t="str">
        <f>IF('3'!K5="", "Vrije categorie",'3'!K5)</f>
        <v>C</v>
      </c>
      <c r="F498" s="76" cm="1">
        <f t="array" ref="F498">SUMPRODUCT(--($E$4:$E$491=C498),--($D$4:$D$491=""),$F$4:$F$491)</f>
        <v>0</v>
      </c>
      <c r="G498" s="76" cm="1">
        <f t="array" ref="G498">SUMPRODUCT(--($E$4:$E$491=C498),--($D$4:$D$491=""),$G$4:$G$491)</f>
        <v>0</v>
      </c>
      <c r="H498" s="76" cm="1">
        <f t="array" ref="H498">SUMPRODUCT(--($E$4:$E$491=C498),--($D$4:$D$491=""),$H$4:$H$491)</f>
        <v>0</v>
      </c>
      <c r="I498" s="76" cm="1">
        <f t="array" ref="I498">SUMPRODUCT(--($E$4:$E$491=C498),--($D$4:$D$491=""),$I$4:$I$491)</f>
        <v>97.03</v>
      </c>
      <c r="J498" s="76" cm="1">
        <f t="array" ref="J498">SUMPRODUCT(--($E$4:$E$491=C498),--($D$4:$D$491=""),$J$4:$J$491)</f>
        <v>0</v>
      </c>
      <c r="K498" s="76" cm="1">
        <f t="array" ref="K498">SUMPRODUCT(--($E$4:$E$491=C498),--($D$4:$D$491=""),$K$4:$K$491)</f>
        <v>0</v>
      </c>
      <c r="L498" s="76" cm="1">
        <f t="array" ref="L498">SUMPRODUCT(--($E$4:$E$491=C498),--($D$4:$D$491=""),$L$4:$L$491)</f>
        <v>0</v>
      </c>
      <c r="M498" s="76" cm="1">
        <f t="array" ref="M498">SUMPRODUCT(--($E$4:$E$491=C498),--($D$4:$D$491=""),$M$4:$M$491)</f>
        <v>0</v>
      </c>
      <c r="N498" s="76">
        <f t="shared" si="6"/>
        <v>97.03</v>
      </c>
      <c r="O498" s="65"/>
      <c r="P498" s="76" cm="1">
        <f t="array" ref="P498">SUMPRODUCT(--($E$4:$E$491=C498),--($D$4:$D$491=""),$P$4:$P$491)</f>
        <v>24742.65</v>
      </c>
    </row>
    <row r="499" spans="3:16">
      <c r="C499" s="65" t="str">
        <f>IF('3'!K6="", "Vrije categorie",'3'!K6)</f>
        <v>D</v>
      </c>
      <c r="F499" s="76" cm="1">
        <f t="array" ref="F499">SUMPRODUCT(--($E$4:$E$491=C499),--($D$4:$D$491=""),$F$4:$F$491)</f>
        <v>0</v>
      </c>
      <c r="G499" s="76" cm="1">
        <f t="array" ref="G499">SUMPRODUCT(--($E$4:$E$491=C499),--($D$4:$D$491=""),$G$4:$G$491)</f>
        <v>0</v>
      </c>
      <c r="H499" s="76" cm="1">
        <f t="array" ref="H499">SUMPRODUCT(--($E$4:$E$491=C499),--($D$4:$D$491=""),$H$4:$H$491)</f>
        <v>0</v>
      </c>
      <c r="I499" s="76" cm="1">
        <f t="array" ref="I499">SUMPRODUCT(--($E$4:$E$491=C499),--($D$4:$D$491=""),$I$4:$I$491)</f>
        <v>0</v>
      </c>
      <c r="J499" s="76" cm="1">
        <f t="array" ref="J499">SUMPRODUCT(--($E$4:$E$491=C499),--($D$4:$D$491=""),$J$4:$J$491)</f>
        <v>0</v>
      </c>
      <c r="K499" s="76" cm="1">
        <f t="array" ref="K499">SUMPRODUCT(--($E$4:$E$491=C499),--($D$4:$D$491=""),$K$4:$K$491)</f>
        <v>0</v>
      </c>
      <c r="L499" s="76" cm="1">
        <f t="array" ref="L499">SUMPRODUCT(--($E$4:$E$491=C499),--($D$4:$D$491=""),$L$4:$L$491)</f>
        <v>0</v>
      </c>
      <c r="M499" s="76" cm="1">
        <f t="array" ref="M499">SUMPRODUCT(--($E$4:$E$491=C499),--($D$4:$D$491=""),$M$4:$M$491)</f>
        <v>0</v>
      </c>
      <c r="N499" s="76">
        <f t="shared" si="6"/>
        <v>0</v>
      </c>
      <c r="O499" s="65"/>
      <c r="P499" s="76" cm="1">
        <f t="array" ref="P499">SUMPRODUCT(--($E$4:$E$491=C499),--($D$4:$D$491=""),$P$4:$P$491)</f>
        <v>0</v>
      </c>
    </row>
    <row r="500" spans="3:16">
      <c r="C500" s="65" t="str">
        <f>IF('3'!K7="", "Vrije categorie",'3'!K7)</f>
        <v>E</v>
      </c>
      <c r="F500" s="76" cm="1">
        <f t="array" ref="F500">SUMPRODUCT(--($E$4:$E$491=C500),--($D$4:$D$491=""),$F$4:$F$491)</f>
        <v>0</v>
      </c>
      <c r="G500" s="76" cm="1">
        <f t="array" ref="G500">SUMPRODUCT(--($E$4:$E$491=C500),--($D$4:$D$491=""),$G$4:$G$491)</f>
        <v>4.8</v>
      </c>
      <c r="H500" s="76" cm="1">
        <f t="array" ref="H500">SUMPRODUCT(--($E$4:$E$491=C500),--($D$4:$D$491=""),$H$4:$H$491)</f>
        <v>36.24</v>
      </c>
      <c r="I500" s="76" cm="1">
        <f t="array" ref="I500">SUMPRODUCT(--($E$4:$E$491=C500),--($D$4:$D$491=""),$I$4:$I$491)</f>
        <v>26.55</v>
      </c>
      <c r="J500" s="76" cm="1">
        <f t="array" ref="J500">SUMPRODUCT(--($E$4:$E$491=C500),--($D$4:$D$491=""),$J$4:$J$491)</f>
        <v>0</v>
      </c>
      <c r="K500" s="76" cm="1">
        <f t="array" ref="K500">SUMPRODUCT(--($E$4:$E$491=C500),--($D$4:$D$491=""),$K$4:$K$491)</f>
        <v>0</v>
      </c>
      <c r="L500" s="76" cm="1">
        <f t="array" ref="L500">SUMPRODUCT(--($E$4:$E$491=C500),--($D$4:$D$491=""),$L$4:$L$491)</f>
        <v>0</v>
      </c>
      <c r="M500" s="76" cm="1">
        <f t="array" ref="M500">SUMPRODUCT(--($E$4:$E$491=C500),--($D$4:$D$491=""),$M$4:$M$491)</f>
        <v>0</v>
      </c>
      <c r="N500" s="76">
        <f t="shared" si="6"/>
        <v>67.59</v>
      </c>
      <c r="O500" s="65"/>
      <c r="P500" s="76" cm="1">
        <f t="array" ref="P500">SUMPRODUCT(--($E$4:$E$491=C500),--($D$4:$D$491=""),$P$4:$P$491)</f>
        <v>17235.45</v>
      </c>
    </row>
    <row r="501" spans="3:16">
      <c r="C501" s="65" t="str">
        <f>IF('3'!K8="", "Vrije categorie",'3'!K8)</f>
        <v>F</v>
      </c>
      <c r="F501" s="76" cm="1">
        <f t="array" ref="F501">SUMPRODUCT(--($E$4:$E$491=C501),--($D$4:$D$491=""),$F$4:$F$491)</f>
        <v>178.12</v>
      </c>
      <c r="G501" s="76" cm="1">
        <f t="array" ref="G501">SUMPRODUCT(--($E$4:$E$491=C501),--($D$4:$D$491=""),$G$4:$G$491)</f>
        <v>0</v>
      </c>
      <c r="H501" s="76" cm="1">
        <f t="array" ref="H501">SUMPRODUCT(--($E$4:$E$491=C501),--($D$4:$D$491=""),$H$4:$H$491)</f>
        <v>0</v>
      </c>
      <c r="I501" s="76" cm="1">
        <f t="array" ref="I501">SUMPRODUCT(--($E$4:$E$491=C501),--($D$4:$D$491=""),$I$4:$I$491)</f>
        <v>0</v>
      </c>
      <c r="J501" s="76" cm="1">
        <f t="array" ref="J501">SUMPRODUCT(--($E$4:$E$491=C501),--($D$4:$D$491=""),$J$4:$J$491)</f>
        <v>0</v>
      </c>
      <c r="K501" s="76" cm="1">
        <f t="array" ref="K501">SUMPRODUCT(--($E$4:$E$491=C501),--($D$4:$D$491=""),$K$4:$K$491)</f>
        <v>0</v>
      </c>
      <c r="L501" s="76" cm="1">
        <f t="array" ref="L501">SUMPRODUCT(--($E$4:$E$491=C501),--($D$4:$D$491=""),$L$4:$L$491)</f>
        <v>0</v>
      </c>
      <c r="M501" s="76" cm="1">
        <f t="array" ref="M501">SUMPRODUCT(--($E$4:$E$491=C501),--($D$4:$D$491=""),$M$4:$M$491)</f>
        <v>0</v>
      </c>
      <c r="N501" s="76">
        <f t="shared" si="6"/>
        <v>178.12</v>
      </c>
      <c r="O501" s="65"/>
      <c r="P501" s="76" cm="1">
        <f t="array" ref="P501">SUMPRODUCT(--($E$4:$E$491=C501),--($D$4:$D$491=""),$P$4:$P$491)</f>
        <v>0</v>
      </c>
    </row>
    <row r="502" spans="3:16">
      <c r="C502" s="65" t="str">
        <f>IF('3'!K9="", "Vrije categorie",'3'!K9)</f>
        <v>G</v>
      </c>
      <c r="F502" s="76" cm="1">
        <f t="array" ref="F502">SUMPRODUCT(--($E$4:$E$491=C502),--($D$4:$D$491=""),$F$4:$F$491)</f>
        <v>0</v>
      </c>
      <c r="G502" s="76" cm="1">
        <f t="array" ref="G502">SUMPRODUCT(--($E$4:$E$491=C502),--($D$4:$D$491=""),$G$4:$G$491)</f>
        <v>0</v>
      </c>
      <c r="H502" s="76" cm="1">
        <f t="array" ref="H502">SUMPRODUCT(--($E$4:$E$491=C502),--($D$4:$D$491=""),$H$4:$H$491)</f>
        <v>0</v>
      </c>
      <c r="I502" s="76" cm="1">
        <f t="array" ref="I502">SUMPRODUCT(--($E$4:$E$491=C502),--($D$4:$D$491=""),$I$4:$I$491)</f>
        <v>0</v>
      </c>
      <c r="J502" s="76" cm="1">
        <f t="array" ref="J502">SUMPRODUCT(--($E$4:$E$491=C502),--($D$4:$D$491=""),$J$4:$J$491)</f>
        <v>61.804999999999993</v>
      </c>
      <c r="K502" s="76" cm="1">
        <f t="array" ref="K502">SUMPRODUCT(--($E$4:$E$491=C502),--($D$4:$D$491=""),$K$4:$K$491)</f>
        <v>0</v>
      </c>
      <c r="L502" s="76" cm="1">
        <f t="array" ref="L502">SUMPRODUCT(--($E$4:$E$491=C502),--($D$4:$D$491=""),$L$4:$L$491)</f>
        <v>0</v>
      </c>
      <c r="M502" s="76" cm="1">
        <f t="array" ref="M502">SUMPRODUCT(--($E$4:$E$491=C502),--($D$4:$D$491=""),$M$4:$M$491)</f>
        <v>0</v>
      </c>
      <c r="N502" s="76">
        <f t="shared" si="6"/>
        <v>61.804999999999993</v>
      </c>
      <c r="O502" s="65"/>
      <c r="P502" s="76" cm="1">
        <f t="array" ref="P502">SUMPRODUCT(--($E$4:$E$491=C502),--($D$4:$D$491=""),$P$4:$P$491)</f>
        <v>15760.275</v>
      </c>
    </row>
    <row r="503" spans="3:16">
      <c r="C503" s="65" t="str">
        <f>IF('3'!K10="", "Vrije categorie",'3'!K10)</f>
        <v>H</v>
      </c>
      <c r="F503" s="76" cm="1">
        <f t="array" ref="F503">SUMPRODUCT(--($E$4:$E$491=C503),--($D$4:$D$491=""),$F$4:$F$491)</f>
        <v>0</v>
      </c>
      <c r="G503" s="76" cm="1">
        <f t="array" ref="G503">SUMPRODUCT(--($E$4:$E$491=C503),--($D$4:$D$491=""),$G$4:$G$491)</f>
        <v>0</v>
      </c>
      <c r="H503" s="76" cm="1">
        <f t="array" ref="H503">SUMPRODUCT(--($E$4:$E$491=C503),--($D$4:$D$491=""),$H$4:$H$491)</f>
        <v>0</v>
      </c>
      <c r="I503" s="76" cm="1">
        <f t="array" ref="I503">SUMPRODUCT(--($E$4:$E$491=C503),--($D$4:$D$491=""),$I$4:$I$491)</f>
        <v>0</v>
      </c>
      <c r="J503" s="76" cm="1">
        <f t="array" ref="J503">SUMPRODUCT(--($E$4:$E$491=C503),--($D$4:$D$491=""),$J$4:$J$491)</f>
        <v>0</v>
      </c>
      <c r="K503" s="76" cm="1">
        <f t="array" ref="K503">SUMPRODUCT(--($E$4:$E$491=C503),--($D$4:$D$491=""),$K$4:$K$491)</f>
        <v>0</v>
      </c>
      <c r="L503" s="76" cm="1">
        <f t="array" ref="L503">SUMPRODUCT(--($E$4:$E$491=C503),--($D$4:$D$491=""),$L$4:$L$491)</f>
        <v>0</v>
      </c>
      <c r="M503" s="76" cm="1">
        <f t="array" ref="M503">SUMPRODUCT(--($E$4:$E$491=C503),--($D$4:$D$491=""),$M$4:$M$491)</f>
        <v>0</v>
      </c>
      <c r="N503" s="76">
        <f t="shared" si="6"/>
        <v>0</v>
      </c>
      <c r="O503" s="65"/>
      <c r="P503" s="76" cm="1">
        <f t="array" ref="P503">SUMPRODUCT(--($E$4:$E$491=C503),--($D$4:$D$491=""),$P$4:$P$491)</f>
        <v>0</v>
      </c>
    </row>
    <row r="504" spans="3:16">
      <c r="C504" s="65" t="str">
        <f>IF('3'!K11="", "Vrije categorie",'3'!K11)</f>
        <v>I</v>
      </c>
      <c r="F504" s="76" cm="1">
        <f t="array" ref="F504">SUMPRODUCT(--($E$4:$E$491=C504),--($D$4:$D$491=""),$F$4:$F$491)</f>
        <v>0</v>
      </c>
      <c r="G504" s="76" cm="1">
        <f t="array" ref="G504">SUMPRODUCT(--($E$4:$E$491=C504),--($D$4:$D$491=""),$G$4:$G$491)</f>
        <v>0</v>
      </c>
      <c r="H504" s="76" cm="1">
        <f t="array" ref="H504">SUMPRODUCT(--($E$4:$E$491=C504),--($D$4:$D$491=""),$H$4:$H$491)</f>
        <v>0</v>
      </c>
      <c r="I504" s="76" cm="1">
        <f t="array" ref="I504">SUMPRODUCT(--($E$4:$E$491=C504),--($D$4:$D$491=""),$I$4:$I$491)</f>
        <v>0</v>
      </c>
      <c r="J504" s="76" cm="1">
        <f t="array" ref="J504">SUMPRODUCT(--($E$4:$E$491=C504),--($D$4:$D$491=""),$J$4:$J$491)</f>
        <v>0</v>
      </c>
      <c r="K504" s="76" cm="1">
        <f t="array" ref="K504">SUMPRODUCT(--($E$4:$E$491=C504),--($D$4:$D$491=""),$K$4:$K$491)</f>
        <v>0</v>
      </c>
      <c r="L504" s="76" cm="1">
        <f t="array" ref="L504">SUMPRODUCT(--($E$4:$E$491=C504),--($D$4:$D$491=""),$L$4:$L$491)</f>
        <v>0</v>
      </c>
      <c r="M504" s="76" cm="1">
        <f t="array" ref="M504">SUMPRODUCT(--($E$4:$E$491=C504),--($D$4:$D$491=""),$M$4:$M$491)</f>
        <v>0</v>
      </c>
      <c r="N504" s="76">
        <f t="shared" si="6"/>
        <v>0</v>
      </c>
      <c r="O504" s="65"/>
      <c r="P504" s="76" cm="1">
        <f t="array" ref="P504">SUMPRODUCT(--($E$4:$E$491=C504),--($D$4:$D$491=""),$P$4:$P$491)</f>
        <v>0</v>
      </c>
    </row>
    <row r="505" spans="3:16">
      <c r="C505" s="65" t="str">
        <f>IF('3'!K12="", "Vrije categorie",'3'!K12)</f>
        <v>J</v>
      </c>
      <c r="F505" s="76" cm="1">
        <f t="array" ref="F505">SUMPRODUCT(--($E$4:$E$491=C505),--($D$4:$D$491=""),$F$4:$F$491)</f>
        <v>0</v>
      </c>
      <c r="G505" s="76" cm="1">
        <f t="array" ref="G505">SUMPRODUCT(--($E$4:$E$491=C505),--($D$4:$D$491=""),$G$4:$G$491)</f>
        <v>0</v>
      </c>
      <c r="H505" s="76" cm="1">
        <f t="array" ref="H505">SUMPRODUCT(--($E$4:$E$491=C505),--($D$4:$D$491=""),$H$4:$H$491)</f>
        <v>0</v>
      </c>
      <c r="I505" s="76" cm="1">
        <f t="array" ref="I505">SUMPRODUCT(--($E$4:$E$491=C505),--($D$4:$D$491=""),$I$4:$I$491)</f>
        <v>0</v>
      </c>
      <c r="J505" s="76" cm="1">
        <f t="array" ref="J505">SUMPRODUCT(--($E$4:$E$491=C505),--($D$4:$D$491=""),$J$4:$J$491)</f>
        <v>0</v>
      </c>
      <c r="K505" s="76" cm="1">
        <f t="array" ref="K505">SUMPRODUCT(--($E$4:$E$491=C505),--($D$4:$D$491=""),$K$4:$K$491)</f>
        <v>0</v>
      </c>
      <c r="L505" s="76" cm="1">
        <f t="array" ref="L505">SUMPRODUCT(--($E$4:$E$491=C505),--($D$4:$D$491=""),$L$4:$L$491)</f>
        <v>0</v>
      </c>
      <c r="M505" s="76" cm="1">
        <f t="array" ref="M505">SUMPRODUCT(--($E$4:$E$491=C505),--($D$4:$D$491=""),$M$4:$M$491)</f>
        <v>0</v>
      </c>
      <c r="N505" s="76">
        <f t="shared" si="6"/>
        <v>0</v>
      </c>
      <c r="O505" s="65"/>
      <c r="P505" s="76" cm="1">
        <f t="array" ref="P505">SUMPRODUCT(--($E$4:$E$491=C505),--($D$4:$D$491=""),$P$4:$P$491)</f>
        <v>0</v>
      </c>
    </row>
    <row r="506" spans="3:16">
      <c r="C506" s="65" t="str">
        <f>IF('3'!K13="", "Vrije categorie",'3'!K13)</f>
        <v>K</v>
      </c>
      <c r="F506" s="76" cm="1">
        <f t="array" ref="F506">SUMPRODUCT(--($E$4:$E$491=C506),--($D$4:$D$491=""),$F$4:$F$491)</f>
        <v>0</v>
      </c>
      <c r="G506" s="76" cm="1">
        <f t="array" ref="G506">SUMPRODUCT(--($E$4:$E$491=C506),--($D$4:$D$491=""),$G$4:$G$491)</f>
        <v>0</v>
      </c>
      <c r="H506" s="76" cm="1">
        <f t="array" ref="H506">SUMPRODUCT(--($E$4:$E$491=C506),--($D$4:$D$491=""),$H$4:$H$491)</f>
        <v>0</v>
      </c>
      <c r="I506" s="76" cm="1">
        <f t="array" ref="I506">SUMPRODUCT(--($E$4:$E$491=C506),--($D$4:$D$491=""),$I$4:$I$491)</f>
        <v>0</v>
      </c>
      <c r="J506" s="76" cm="1">
        <f t="array" ref="J506">SUMPRODUCT(--($E$4:$E$491=C506),--($D$4:$D$491=""),$J$4:$J$491)</f>
        <v>0</v>
      </c>
      <c r="K506" s="76" cm="1">
        <f t="array" ref="K506">SUMPRODUCT(--($E$4:$E$491=C506),--($D$4:$D$491=""),$K$4:$K$491)</f>
        <v>0</v>
      </c>
      <c r="L506" s="76" cm="1">
        <f t="array" ref="L506">SUMPRODUCT(--($E$4:$E$491=C506),--($D$4:$D$491=""),$L$4:$L$491)</f>
        <v>0</v>
      </c>
      <c r="M506" s="76" cm="1">
        <f t="array" ref="M506">SUMPRODUCT(--($E$4:$E$491=C506),--($D$4:$D$491=""),$M$4:$M$491)</f>
        <v>0</v>
      </c>
      <c r="N506" s="76">
        <f t="shared" si="6"/>
        <v>0</v>
      </c>
      <c r="O506" s="65"/>
      <c r="P506" s="76" cm="1">
        <f t="array" ref="P506">SUMPRODUCT(--($E$4:$E$491=C506),--($D$4:$D$491=""),$P$4:$P$491)</f>
        <v>0</v>
      </c>
    </row>
    <row r="507" spans="3:16">
      <c r="C507" s="65" t="str">
        <f>IF('3'!K14="", "Vrije categorie",'3'!K14)</f>
        <v>Vrije categorie</v>
      </c>
      <c r="F507" s="76" cm="1">
        <f t="array" ref="F507">SUMPRODUCT(--($E$4:$E$491=C507),--($D$4:$D$491=""),$F$4:$F$491)</f>
        <v>0</v>
      </c>
      <c r="G507" s="76" cm="1">
        <f t="array" ref="G507">SUMPRODUCT(--($E$4:$E$491=C507),--($D$4:$D$491=""),$G$4:$G$491)</f>
        <v>0</v>
      </c>
      <c r="H507" s="76" cm="1">
        <f t="array" ref="H507">SUMPRODUCT(--($E$4:$E$491=C507),--($D$4:$D$491=""),$H$4:$H$491)</f>
        <v>0</v>
      </c>
      <c r="I507" s="76" cm="1">
        <f t="array" ref="I507">SUMPRODUCT(--($E$4:$E$491=C507),--($D$4:$D$491=""),$I$4:$I$491)</f>
        <v>0</v>
      </c>
      <c r="J507" s="76" cm="1">
        <f t="array" ref="J507">SUMPRODUCT(--($E$4:$E$491=C507),--($D$4:$D$491=""),$J$4:$J$491)</f>
        <v>0</v>
      </c>
      <c r="K507" s="76" cm="1">
        <f t="array" ref="K507">SUMPRODUCT(--($E$4:$E$491=C507),--($D$4:$D$491=""),$K$4:$K$491)</f>
        <v>0</v>
      </c>
      <c r="L507" s="76" cm="1">
        <f t="array" ref="L507">SUMPRODUCT(--($E$4:$E$491=C507),--($D$4:$D$491=""),$L$4:$L$491)</f>
        <v>0</v>
      </c>
      <c r="M507" s="76" cm="1">
        <f t="array" ref="M507">SUMPRODUCT(--($E$4:$E$491=C507),--($D$4:$D$491=""),$M$4:$M$491)</f>
        <v>0</v>
      </c>
      <c r="N507" s="76">
        <f t="shared" si="6"/>
        <v>0</v>
      </c>
      <c r="O507" s="65"/>
      <c r="P507" s="76" cm="1">
        <f t="array" ref="P507">SUMPRODUCT(--($E$4:$E$491=C507),--($D$4:$D$491=""),$P$4:$P$491)</f>
        <v>0</v>
      </c>
    </row>
    <row r="508" spans="3:16">
      <c r="C508" s="65" t="str">
        <f>IF('3'!K15="", "Vrije categorie",'3'!K15)</f>
        <v>Vrije categorie</v>
      </c>
      <c r="F508" s="76" cm="1">
        <f t="array" ref="F508">SUMPRODUCT(--($E$4:$E$491=C508),--($D$4:$D$491=""),$F$4:$F$491)</f>
        <v>0</v>
      </c>
      <c r="G508" s="76" cm="1">
        <f t="array" ref="G508">SUMPRODUCT(--($E$4:$E$491=C508),--($D$4:$D$491=""),$G$4:$G$491)</f>
        <v>0</v>
      </c>
      <c r="H508" s="76" cm="1">
        <f t="array" ref="H508">SUMPRODUCT(--($E$4:$E$491=C508),--($D$4:$D$491=""),$H$4:$H$491)</f>
        <v>0</v>
      </c>
      <c r="I508" s="76" cm="1">
        <f t="array" ref="I508">SUMPRODUCT(--($E$4:$E$491=C508),--($D$4:$D$491=""),$I$4:$I$491)</f>
        <v>0</v>
      </c>
      <c r="J508" s="76" cm="1">
        <f t="array" ref="J508">SUMPRODUCT(--($E$4:$E$491=C508),--($D$4:$D$491=""),$J$4:$J$491)</f>
        <v>0</v>
      </c>
      <c r="K508" s="76" cm="1">
        <f t="array" ref="K508">SUMPRODUCT(--($E$4:$E$491=C508),--($D$4:$D$491=""),$K$4:$K$491)</f>
        <v>0</v>
      </c>
      <c r="L508" s="76" cm="1">
        <f t="array" ref="L508">SUMPRODUCT(--($E$4:$E$491=C508),--($D$4:$D$491=""),$L$4:$L$491)</f>
        <v>0</v>
      </c>
      <c r="M508" s="76" cm="1">
        <f t="array" ref="M508">SUMPRODUCT(--($E$4:$E$491=C508),--($D$4:$D$491=""),$M$4:$M$491)</f>
        <v>0</v>
      </c>
      <c r="N508" s="76">
        <f t="shared" si="6"/>
        <v>0</v>
      </c>
      <c r="O508" s="65"/>
      <c r="P508" s="76" cm="1">
        <f t="array" ref="P508">SUMPRODUCT(--($E$4:$E$491=C508),--($D$4:$D$491=""),$P$4:$P$491)</f>
        <v>0</v>
      </c>
    </row>
    <row r="509" spans="3:16" ht="15" thickBot="1">
      <c r="C509" s="78" t="s">
        <v>183</v>
      </c>
      <c r="D509" s="74"/>
      <c r="E509" s="74"/>
      <c r="F509" s="77">
        <f>SUM(F496:F508)</f>
        <v>371.6</v>
      </c>
      <c r="G509" s="77">
        <f t="shared" ref="G509:M509" si="7">SUM(G496:G508)</f>
        <v>83.46</v>
      </c>
      <c r="H509" s="77">
        <f t="shared" si="7"/>
        <v>36.24</v>
      </c>
      <c r="I509" s="77">
        <f t="shared" si="7"/>
        <v>163.05500000000001</v>
      </c>
      <c r="J509" s="77">
        <f t="shared" si="7"/>
        <v>61.804999999999993</v>
      </c>
      <c r="K509" s="77">
        <f t="shared" si="7"/>
        <v>0</v>
      </c>
      <c r="L509" s="77">
        <f t="shared" si="7"/>
        <v>0</v>
      </c>
      <c r="M509" s="77">
        <f t="shared" si="7"/>
        <v>0</v>
      </c>
      <c r="N509" s="77">
        <f t="shared" si="6"/>
        <v>716.16</v>
      </c>
      <c r="O509" s="77"/>
      <c r="P509" s="77">
        <f>SUM(P496:P508)</f>
        <v>137200.20000000001</v>
      </c>
    </row>
    <row r="510" spans="3:16" ht="15" thickTop="1">
      <c r="C510" s="64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</row>
    <row r="511" spans="3:16" ht="15" thickBot="1">
      <c r="C511" s="78" t="s">
        <v>182</v>
      </c>
      <c r="D511" s="74"/>
      <c r="E511" s="74"/>
      <c r="F511" s="77" cm="1">
        <f t="array" ref="F511">SUMPRODUCT(--($E$4:$E$491="X"),F4:F491)</f>
        <v>0</v>
      </c>
      <c r="G511" s="77" cm="1">
        <f t="array" ref="G511">SUMPRODUCT(--($E$4:$E$491="X"),G4:G491)</f>
        <v>0</v>
      </c>
      <c r="H511" s="77" cm="1">
        <f t="array" ref="H511">SUMPRODUCT(--($E$4:$E$491="X"),H4:H491)</f>
        <v>0</v>
      </c>
      <c r="I511" s="77" cm="1">
        <f t="array" ref="I511">SUMPRODUCT(--($E$4:$E$491="X"),I4:I491)</f>
        <v>0</v>
      </c>
      <c r="J511" s="77" cm="1">
        <f t="array" ref="J511">SUMPRODUCT(--($E$4:$E$491="X"),J4:J491)</f>
        <v>0</v>
      </c>
      <c r="K511" s="77" cm="1">
        <f t="array" ref="K511">SUMPRODUCT(--($E$4:$E$491="X"),K4:K491)</f>
        <v>0</v>
      </c>
      <c r="L511" s="77" cm="1">
        <f t="array" ref="L511">SUMPRODUCT(--($E$4:$E$491="X"),L4:L491)</f>
        <v>0</v>
      </c>
      <c r="M511" s="77" cm="1">
        <f t="array" ref="M511">SUMPRODUCT(--($E$4:$E$491="X"),M4:M491)</f>
        <v>0</v>
      </c>
      <c r="N511" s="17"/>
      <c r="O511" s="17"/>
      <c r="P511" s="17"/>
    </row>
    <row r="512" spans="3:16" ht="15" thickTop="1"/>
    <row r="514" spans="3:14">
      <c r="C514" s="79" t="s">
        <v>185</v>
      </c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79" t="s">
        <v>193</v>
      </c>
    </row>
    <row r="515" spans="3:14">
      <c r="C515" s="79" t="str">
        <f>C496</f>
        <v>A</v>
      </c>
      <c r="D515" s="80"/>
      <c r="E515" s="80"/>
      <c r="F515" s="83" cm="1">
        <f t="array" ref="F515">SUMPRODUCT(--($E$4:$E$491=C515),--($D$4:$D$491="X"),$F$4:$F$491)</f>
        <v>0</v>
      </c>
      <c r="G515" s="83" cm="1">
        <f t="array" ref="G515">SUMPRODUCT(--($E$4:$E$491=C515),--($D$4:$D$491="X"),$G$4:$G$491)</f>
        <v>0</v>
      </c>
      <c r="H515" s="83" cm="1">
        <f t="array" ref="H515">SUMPRODUCT(--($E$4:$E$491=C515),--($D$4:$D$491="X"),$H$4:$H$491)</f>
        <v>0</v>
      </c>
      <c r="I515" s="83" cm="1">
        <f t="array" ref="I515">SUMPRODUCT(--($E$4:$E$491=C515),--($D$4:$D$491="X"),$I$4:$I$491)</f>
        <v>0</v>
      </c>
      <c r="J515" s="83" cm="1">
        <f t="array" ref="J515">SUMPRODUCT(--($E$4:$E$491=C515),--($D$4:$D$491="X"),$J$4:$J$491)</f>
        <v>0</v>
      </c>
      <c r="K515" s="83" cm="1">
        <f t="array" ref="K515">SUMPRODUCT(--($E$4:$E$491=C515),--($D$4:$D$491="X"),$K$4:$K$491)</f>
        <v>0</v>
      </c>
      <c r="L515" s="83" cm="1">
        <f t="array" ref="L515">SUMPRODUCT(--($E$4:$E$491=C515),--($D$4:$D$491="X"),$L$4:$L$491)</f>
        <v>0</v>
      </c>
      <c r="M515" s="83" cm="1">
        <f t="array" ref="M515">SUMPRODUCT(--($E$4:$E$491=C515),--($D$4:$D$491="X"),$M$4:$M$491)</f>
        <v>0</v>
      </c>
      <c r="N515" s="83">
        <f>SUM(F515:M515)</f>
        <v>0</v>
      </c>
    </row>
    <row r="516" spans="3:14">
      <c r="C516" s="79" t="str">
        <f t="shared" ref="C516:C527" si="8">C497</f>
        <v>B</v>
      </c>
      <c r="D516" s="80"/>
      <c r="E516" s="80"/>
      <c r="F516" s="83" cm="1">
        <f t="array" ref="F516">SUMPRODUCT(--($E$4:$E$491=C516),--($D$4:$D$491="X"),$F$4:$F$491)</f>
        <v>0</v>
      </c>
      <c r="G516" s="83" cm="1">
        <f t="array" ref="G516">SUMPRODUCT(--($E$4:$E$491=C516),--($D$4:$D$491="X"),$G$4:$G$491)</f>
        <v>0</v>
      </c>
      <c r="H516" s="83" cm="1">
        <f t="array" ref="H516">SUMPRODUCT(--($E$4:$E$491=C516),--($D$4:$D$491="X"),$H$4:$H$491)</f>
        <v>0</v>
      </c>
      <c r="I516" s="83" cm="1">
        <f t="array" ref="I516">SUMPRODUCT(--($E$4:$E$491=C516),--($D$4:$D$491="X"),$I$4:$I$491)</f>
        <v>0</v>
      </c>
      <c r="J516" s="83" cm="1">
        <f t="array" ref="J516">SUMPRODUCT(--($E$4:$E$491=C516),--($D$4:$D$491="X"),$J$4:$J$491)</f>
        <v>0</v>
      </c>
      <c r="K516" s="83" cm="1">
        <f t="array" ref="K516">SUMPRODUCT(--($E$4:$E$491=C516),--($D$4:$D$491="X"),$K$4:$K$491)</f>
        <v>0</v>
      </c>
      <c r="L516" s="83" cm="1">
        <f t="array" ref="L516">SUMPRODUCT(--($E$4:$E$491=C516),--($D$4:$D$491="X"),$L$4:$L$491)</f>
        <v>0</v>
      </c>
      <c r="M516" s="83" cm="1">
        <f t="array" ref="M516">SUMPRODUCT(--($E$4:$E$491=C516),--($D$4:$D$491="X"),$M$4:$M$491)</f>
        <v>0</v>
      </c>
      <c r="N516" s="83">
        <f t="shared" ref="N516:N527" si="9">SUM(F516:M516)</f>
        <v>0</v>
      </c>
    </row>
    <row r="517" spans="3:14">
      <c r="C517" s="79" t="str">
        <f t="shared" si="8"/>
        <v>C</v>
      </c>
      <c r="D517" s="80"/>
      <c r="E517" s="80"/>
      <c r="F517" s="83" cm="1">
        <f t="array" ref="F517">SUMPRODUCT(--($E$4:$E$491=C517),--($D$4:$D$491="X"),$F$4:$F$491)</f>
        <v>0</v>
      </c>
      <c r="G517" s="83" cm="1">
        <f t="array" ref="G517">SUMPRODUCT(--($E$4:$E$491=C517),--($D$4:$D$491="X"),$G$4:$G$491)</f>
        <v>0</v>
      </c>
      <c r="H517" s="83" cm="1">
        <f t="array" ref="H517">SUMPRODUCT(--($E$4:$E$491=C517),--($D$4:$D$491="X"),$H$4:$H$491)</f>
        <v>0</v>
      </c>
      <c r="I517" s="83" cm="1">
        <f t="array" ref="I517">SUMPRODUCT(--($E$4:$E$491=C517),--($D$4:$D$491="X"),$I$4:$I$491)</f>
        <v>0</v>
      </c>
      <c r="J517" s="83" cm="1">
        <f t="array" ref="J517">SUMPRODUCT(--($E$4:$E$491=C517),--($D$4:$D$491="X"),$J$4:$J$491)</f>
        <v>0</v>
      </c>
      <c r="K517" s="83" cm="1">
        <f t="array" ref="K517">SUMPRODUCT(--($E$4:$E$491=C517),--($D$4:$D$491="X"),$K$4:$K$491)</f>
        <v>0</v>
      </c>
      <c r="L517" s="83" cm="1">
        <f t="array" ref="L517">SUMPRODUCT(--($E$4:$E$491=C517),--($D$4:$D$491="X"),$L$4:$L$491)</f>
        <v>0</v>
      </c>
      <c r="M517" s="83" cm="1">
        <f t="array" ref="M517">SUMPRODUCT(--($E$4:$E$491=C517),--($D$4:$D$491="X"),$M$4:$M$491)</f>
        <v>0</v>
      </c>
      <c r="N517" s="83">
        <f t="shared" si="9"/>
        <v>0</v>
      </c>
    </row>
    <row r="518" spans="3:14">
      <c r="C518" s="79" t="str">
        <f t="shared" si="8"/>
        <v>D</v>
      </c>
      <c r="D518" s="80"/>
      <c r="E518" s="80"/>
      <c r="F518" s="83" cm="1">
        <f t="array" ref="F518">SUMPRODUCT(--($E$4:$E$491=C518),--($D$4:$D$491="X"),$F$4:$F$491)</f>
        <v>0</v>
      </c>
      <c r="G518" s="83" cm="1">
        <f t="array" ref="G518">SUMPRODUCT(--($E$4:$E$491=C518),--($D$4:$D$491="X"),$G$4:$G$491)</f>
        <v>0</v>
      </c>
      <c r="H518" s="83" cm="1">
        <f t="array" ref="H518">SUMPRODUCT(--($E$4:$E$491=C518),--($D$4:$D$491="X"),$H$4:$H$491)</f>
        <v>0</v>
      </c>
      <c r="I518" s="83" cm="1">
        <f t="array" ref="I518">SUMPRODUCT(--($E$4:$E$491=C518),--($D$4:$D$491="X"),$I$4:$I$491)</f>
        <v>0</v>
      </c>
      <c r="J518" s="83" cm="1">
        <f t="array" ref="J518">SUMPRODUCT(--($E$4:$E$491=C518),--($D$4:$D$491="X"),$J$4:$J$491)</f>
        <v>0</v>
      </c>
      <c r="K518" s="83" cm="1">
        <f t="array" ref="K518">SUMPRODUCT(--($E$4:$E$491=C518),--($D$4:$D$491="X"),$K$4:$K$491)</f>
        <v>0</v>
      </c>
      <c r="L518" s="83" cm="1">
        <f t="array" ref="L518">SUMPRODUCT(--($E$4:$E$491=C518),--($D$4:$D$491="X"),$L$4:$L$491)</f>
        <v>0</v>
      </c>
      <c r="M518" s="83" cm="1">
        <f t="array" ref="M518">SUMPRODUCT(--($E$4:$E$491=C518),--($D$4:$D$491="X"),$M$4:$M$491)</f>
        <v>0</v>
      </c>
      <c r="N518" s="83">
        <f t="shared" si="9"/>
        <v>0</v>
      </c>
    </row>
    <row r="519" spans="3:14">
      <c r="C519" s="79" t="str">
        <f t="shared" si="8"/>
        <v>E</v>
      </c>
      <c r="D519" s="80"/>
      <c r="E519" s="80"/>
      <c r="F519" s="83" cm="1">
        <f t="array" ref="F519">SUMPRODUCT(--($E$4:$E$491=C519),--($D$4:$D$491="X"),$F$4:$F$491)</f>
        <v>0</v>
      </c>
      <c r="G519" s="83" cm="1">
        <f t="array" ref="G519">SUMPRODUCT(--($E$4:$E$491=C519),--($D$4:$D$491="X"),$G$4:$G$491)</f>
        <v>0</v>
      </c>
      <c r="H519" s="83" cm="1">
        <f t="array" ref="H519">SUMPRODUCT(--($E$4:$E$491=C519),--($D$4:$D$491="X"),$H$4:$H$491)</f>
        <v>0</v>
      </c>
      <c r="I519" s="83" cm="1">
        <f t="array" ref="I519">SUMPRODUCT(--($E$4:$E$491=C519),--($D$4:$D$491="X"),$I$4:$I$491)</f>
        <v>0</v>
      </c>
      <c r="J519" s="83" cm="1">
        <f t="array" ref="J519">SUMPRODUCT(--($E$4:$E$491=C519),--($D$4:$D$491="X"),$J$4:$J$491)</f>
        <v>0</v>
      </c>
      <c r="K519" s="83" cm="1">
        <f t="array" ref="K519">SUMPRODUCT(--($E$4:$E$491=C519),--($D$4:$D$491="X"),$K$4:$K$491)</f>
        <v>0</v>
      </c>
      <c r="L519" s="83" cm="1">
        <f t="array" ref="L519">SUMPRODUCT(--($E$4:$E$491=C519),--($D$4:$D$491="X"),$L$4:$L$491)</f>
        <v>0</v>
      </c>
      <c r="M519" s="83" cm="1">
        <f t="array" ref="M519">SUMPRODUCT(--($E$4:$E$491=C519),--($D$4:$D$491="X"),$M$4:$M$491)</f>
        <v>0</v>
      </c>
      <c r="N519" s="83">
        <f t="shared" si="9"/>
        <v>0</v>
      </c>
    </row>
    <row r="520" spans="3:14">
      <c r="C520" s="79" t="str">
        <f t="shared" si="8"/>
        <v>F</v>
      </c>
      <c r="D520" s="80"/>
      <c r="E520" s="80"/>
      <c r="F520" s="83" cm="1">
        <f t="array" ref="F520">SUMPRODUCT(--($E$4:$E$491=C520),--($D$4:$D$491="X"),$F$4:$F$491)</f>
        <v>0</v>
      </c>
      <c r="G520" s="83" cm="1">
        <f t="array" ref="G520">SUMPRODUCT(--($E$4:$E$491=C520),--($D$4:$D$491="X"),$G$4:$G$491)</f>
        <v>0</v>
      </c>
      <c r="H520" s="83" cm="1">
        <f t="array" ref="H520">SUMPRODUCT(--($E$4:$E$491=C520),--($D$4:$D$491="X"),$H$4:$H$491)</f>
        <v>0</v>
      </c>
      <c r="I520" s="83" cm="1">
        <f t="array" ref="I520">SUMPRODUCT(--($E$4:$E$491=C520),--($D$4:$D$491="X"),$I$4:$I$491)</f>
        <v>0</v>
      </c>
      <c r="J520" s="83" cm="1">
        <f t="array" ref="J520">SUMPRODUCT(--($E$4:$E$491=C520),--($D$4:$D$491="X"),$J$4:$J$491)</f>
        <v>0</v>
      </c>
      <c r="K520" s="83" cm="1">
        <f t="array" ref="K520">SUMPRODUCT(--($E$4:$E$491=C520),--($D$4:$D$491="X"),$K$4:$K$491)</f>
        <v>0</v>
      </c>
      <c r="L520" s="83" cm="1">
        <f t="array" ref="L520">SUMPRODUCT(--($E$4:$E$491=C520),--($D$4:$D$491="X"),$L$4:$L$491)</f>
        <v>0</v>
      </c>
      <c r="M520" s="83" cm="1">
        <f t="array" ref="M520">SUMPRODUCT(--($E$4:$E$491=C520),--($D$4:$D$491="X"),$M$4:$M$491)</f>
        <v>0</v>
      </c>
      <c r="N520" s="83">
        <f t="shared" si="9"/>
        <v>0</v>
      </c>
    </row>
    <row r="521" spans="3:14">
      <c r="C521" s="79" t="str">
        <f t="shared" si="8"/>
        <v>G</v>
      </c>
      <c r="D521" s="80"/>
      <c r="E521" s="80"/>
      <c r="F521" s="83" cm="1">
        <f t="array" ref="F521">SUMPRODUCT(--($E$4:$E$491=C521),--($D$4:$D$491="X"),$F$4:$F$491)</f>
        <v>0</v>
      </c>
      <c r="G521" s="83" cm="1">
        <f t="array" ref="G521">SUMPRODUCT(--($E$4:$E$491=C521),--($D$4:$D$491="X"),$G$4:$G$491)</f>
        <v>0</v>
      </c>
      <c r="H521" s="83" cm="1">
        <f t="array" ref="H521">SUMPRODUCT(--($E$4:$E$491=C521),--($D$4:$D$491="X"),$H$4:$H$491)</f>
        <v>0</v>
      </c>
      <c r="I521" s="83" cm="1">
        <f t="array" ref="I521">SUMPRODUCT(--($E$4:$E$491=C521),--($D$4:$D$491="X"),$I$4:$I$491)</f>
        <v>0</v>
      </c>
      <c r="J521" s="83" cm="1">
        <f t="array" ref="J521">SUMPRODUCT(--($E$4:$E$491=C521),--($D$4:$D$491="X"),$J$4:$J$491)</f>
        <v>0</v>
      </c>
      <c r="K521" s="83" cm="1">
        <f t="array" ref="K521">SUMPRODUCT(--($E$4:$E$491=C521),--($D$4:$D$491="X"),$K$4:$K$491)</f>
        <v>0</v>
      </c>
      <c r="L521" s="83" cm="1">
        <f t="array" ref="L521">SUMPRODUCT(--($E$4:$E$491=C521),--($D$4:$D$491="X"),$L$4:$L$491)</f>
        <v>0</v>
      </c>
      <c r="M521" s="83" cm="1">
        <f t="array" ref="M521">SUMPRODUCT(--($E$4:$E$491=C521),--($D$4:$D$491="X"),$M$4:$M$491)</f>
        <v>0</v>
      </c>
      <c r="N521" s="83">
        <f t="shared" si="9"/>
        <v>0</v>
      </c>
    </row>
    <row r="522" spans="3:14">
      <c r="C522" s="79" t="str">
        <f t="shared" si="8"/>
        <v>H</v>
      </c>
      <c r="D522" s="80"/>
      <c r="E522" s="80"/>
      <c r="F522" s="83" cm="1">
        <f t="array" ref="F522">SUMPRODUCT(--($E$4:$E$491=C522),--($D$4:$D$491="X"),$F$4:$F$491)</f>
        <v>0</v>
      </c>
      <c r="G522" s="83" cm="1">
        <f t="array" ref="G522">SUMPRODUCT(--($E$4:$E$491=C522),--($D$4:$D$491="X"),$G$4:$G$491)</f>
        <v>0</v>
      </c>
      <c r="H522" s="83" cm="1">
        <f t="array" ref="H522">SUMPRODUCT(--($E$4:$E$491=C522),--($D$4:$D$491="X"),$H$4:$H$491)</f>
        <v>0</v>
      </c>
      <c r="I522" s="83" cm="1">
        <f t="array" ref="I522">SUMPRODUCT(--($E$4:$E$491=C522),--($D$4:$D$491="X"),$I$4:$I$491)</f>
        <v>0</v>
      </c>
      <c r="J522" s="83" cm="1">
        <f t="array" ref="J522">SUMPRODUCT(--($E$4:$E$491=C522),--($D$4:$D$491="X"),$J$4:$J$491)</f>
        <v>0</v>
      </c>
      <c r="K522" s="83" cm="1">
        <f t="array" ref="K522">SUMPRODUCT(--($E$4:$E$491=C522),--($D$4:$D$491="X"),$K$4:$K$491)</f>
        <v>0</v>
      </c>
      <c r="L522" s="83" cm="1">
        <f t="array" ref="L522">SUMPRODUCT(--($E$4:$E$491=C522),--($D$4:$D$491="X"),$L$4:$L$491)</f>
        <v>0</v>
      </c>
      <c r="M522" s="83" cm="1">
        <f t="array" ref="M522">SUMPRODUCT(--($E$4:$E$491=C522),--($D$4:$D$491="X"),$M$4:$M$491)</f>
        <v>0</v>
      </c>
      <c r="N522" s="83">
        <f t="shared" si="9"/>
        <v>0</v>
      </c>
    </row>
    <row r="523" spans="3:14">
      <c r="C523" s="79" t="str">
        <f t="shared" si="8"/>
        <v>I</v>
      </c>
      <c r="D523" s="80"/>
      <c r="E523" s="80"/>
      <c r="F523" s="83" cm="1">
        <f t="array" ref="F523">SUMPRODUCT(--($E$4:$E$491=C523),--($D$4:$D$491="X"),$F$4:$F$491)</f>
        <v>0</v>
      </c>
      <c r="G523" s="83" cm="1">
        <f t="array" ref="G523">SUMPRODUCT(--($E$4:$E$491=C523),--($D$4:$D$491="X"),$G$4:$G$491)</f>
        <v>0</v>
      </c>
      <c r="H523" s="83" cm="1">
        <f t="array" ref="H523">SUMPRODUCT(--($E$4:$E$491=C523),--($D$4:$D$491="X"),$H$4:$H$491)</f>
        <v>0</v>
      </c>
      <c r="I523" s="83" cm="1">
        <f t="array" ref="I523">SUMPRODUCT(--($E$4:$E$491=C523),--($D$4:$D$491="X"),$I$4:$I$491)</f>
        <v>0</v>
      </c>
      <c r="J523" s="83" cm="1">
        <f t="array" ref="J523">SUMPRODUCT(--($E$4:$E$491=C523),--($D$4:$D$491="X"),$J$4:$J$491)</f>
        <v>0</v>
      </c>
      <c r="K523" s="83" cm="1">
        <f t="array" ref="K523">SUMPRODUCT(--($E$4:$E$491=C523),--($D$4:$D$491="X"),$K$4:$K$491)</f>
        <v>0</v>
      </c>
      <c r="L523" s="83" cm="1">
        <f t="array" ref="L523">SUMPRODUCT(--($E$4:$E$491=C523),--($D$4:$D$491="X"),$L$4:$L$491)</f>
        <v>0</v>
      </c>
      <c r="M523" s="83" cm="1">
        <f t="array" ref="M523">SUMPRODUCT(--($E$4:$E$491=C523),--($D$4:$D$491="X"),$M$4:$M$491)</f>
        <v>0</v>
      </c>
      <c r="N523" s="83">
        <f t="shared" si="9"/>
        <v>0</v>
      </c>
    </row>
    <row r="524" spans="3:14">
      <c r="C524" s="79" t="str">
        <f t="shared" si="8"/>
        <v>J</v>
      </c>
      <c r="D524" s="80"/>
      <c r="E524" s="80"/>
      <c r="F524" s="83" cm="1">
        <f t="array" ref="F524">SUMPRODUCT(--($E$4:$E$491=C524),--($D$4:$D$491="X"),$F$4:$F$491)</f>
        <v>0</v>
      </c>
      <c r="G524" s="83" cm="1">
        <f t="array" ref="G524">SUMPRODUCT(--($E$4:$E$491=C524),--($D$4:$D$491="X"),$G$4:$G$491)</f>
        <v>0</v>
      </c>
      <c r="H524" s="83" cm="1">
        <f t="array" ref="H524">SUMPRODUCT(--($E$4:$E$491=C524),--($D$4:$D$491="X"),$H$4:$H$491)</f>
        <v>0</v>
      </c>
      <c r="I524" s="83" cm="1">
        <f t="array" ref="I524">SUMPRODUCT(--($E$4:$E$491=C524),--($D$4:$D$491="X"),$I$4:$I$491)</f>
        <v>0</v>
      </c>
      <c r="J524" s="83" cm="1">
        <f t="array" ref="J524">SUMPRODUCT(--($E$4:$E$491=C524),--($D$4:$D$491="X"),$J$4:$J$491)</f>
        <v>0</v>
      </c>
      <c r="K524" s="83" cm="1">
        <f t="array" ref="K524">SUMPRODUCT(--($E$4:$E$491=C524),--($D$4:$D$491="X"),$K$4:$K$491)</f>
        <v>0</v>
      </c>
      <c r="L524" s="83" cm="1">
        <f t="array" ref="L524">SUMPRODUCT(--($E$4:$E$491=C524),--($D$4:$D$491="X"),$L$4:$L$491)</f>
        <v>0</v>
      </c>
      <c r="M524" s="83" cm="1">
        <f t="array" ref="M524">SUMPRODUCT(--($E$4:$E$491=C524),--($D$4:$D$491="X"),$M$4:$M$491)</f>
        <v>0</v>
      </c>
      <c r="N524" s="83">
        <f t="shared" si="9"/>
        <v>0</v>
      </c>
    </row>
    <row r="525" spans="3:14">
      <c r="C525" s="79" t="str">
        <f t="shared" si="8"/>
        <v>K</v>
      </c>
      <c r="D525" s="80"/>
      <c r="E525" s="80"/>
      <c r="F525" s="83" cm="1">
        <f t="array" ref="F525">SUMPRODUCT(--($E$4:$E$491=C525),--($D$4:$D$491="X"),$F$4:$F$491)</f>
        <v>0</v>
      </c>
      <c r="G525" s="83" cm="1">
        <f t="array" ref="G525">SUMPRODUCT(--($E$4:$E$491=C525),--($D$4:$D$491="X"),$G$4:$G$491)</f>
        <v>0</v>
      </c>
      <c r="H525" s="83" cm="1">
        <f t="array" ref="H525">SUMPRODUCT(--($E$4:$E$491=C525),--($D$4:$D$491="X"),$H$4:$H$491)</f>
        <v>0</v>
      </c>
      <c r="I525" s="83" cm="1">
        <f t="array" ref="I525">SUMPRODUCT(--($E$4:$E$491=C525),--($D$4:$D$491="X"),$I$4:$I$491)</f>
        <v>0</v>
      </c>
      <c r="J525" s="83" cm="1">
        <f t="array" ref="J525">SUMPRODUCT(--($E$4:$E$491=C525),--($D$4:$D$491="X"),$J$4:$J$491)</f>
        <v>0</v>
      </c>
      <c r="K525" s="83" cm="1">
        <f t="array" ref="K525">SUMPRODUCT(--($E$4:$E$491=C525),--($D$4:$D$491="X"),$K$4:$K$491)</f>
        <v>0</v>
      </c>
      <c r="L525" s="83" cm="1">
        <f t="array" ref="L525">SUMPRODUCT(--($E$4:$E$491=C525),--($D$4:$D$491="X"),$L$4:$L$491)</f>
        <v>0</v>
      </c>
      <c r="M525" s="83" cm="1">
        <f t="array" ref="M525">SUMPRODUCT(--($E$4:$E$491=C525),--($D$4:$D$491="X"),$M$4:$M$491)</f>
        <v>0</v>
      </c>
      <c r="N525" s="83">
        <f t="shared" si="9"/>
        <v>0</v>
      </c>
    </row>
    <row r="526" spans="3:14">
      <c r="C526" s="79" t="str">
        <f t="shared" si="8"/>
        <v>Vrije categorie</v>
      </c>
      <c r="D526" s="80"/>
      <c r="E526" s="80"/>
      <c r="F526" s="83" cm="1">
        <f t="array" ref="F526">SUMPRODUCT(--($E$4:$E$491=C526),--($D$4:$D$491="X"),$F$4:$F$491)</f>
        <v>0</v>
      </c>
      <c r="G526" s="83" cm="1">
        <f t="array" ref="G526">SUMPRODUCT(--($E$4:$E$491=C526),--($D$4:$D$491="X"),$G$4:$G$491)</f>
        <v>0</v>
      </c>
      <c r="H526" s="83" cm="1">
        <f t="array" ref="H526">SUMPRODUCT(--($E$4:$E$491=C526),--($D$4:$D$491="X"),$H$4:$H$491)</f>
        <v>0</v>
      </c>
      <c r="I526" s="83" cm="1">
        <f t="array" ref="I526">SUMPRODUCT(--($E$4:$E$491=C526),--($D$4:$D$491="X"),$I$4:$I$491)</f>
        <v>0</v>
      </c>
      <c r="J526" s="83" cm="1">
        <f t="array" ref="J526">SUMPRODUCT(--($E$4:$E$491=C526),--($D$4:$D$491="X"),$J$4:$J$491)</f>
        <v>0</v>
      </c>
      <c r="K526" s="83" cm="1">
        <f t="array" ref="K526">SUMPRODUCT(--($E$4:$E$491=C526),--($D$4:$D$491="X"),$K$4:$K$491)</f>
        <v>0</v>
      </c>
      <c r="L526" s="83" cm="1">
        <f t="array" ref="L526">SUMPRODUCT(--($E$4:$E$491=C526),--($D$4:$D$491="X"),$L$4:$L$491)</f>
        <v>0</v>
      </c>
      <c r="M526" s="83" cm="1">
        <f t="array" ref="M526">SUMPRODUCT(--($E$4:$E$491=C526),--($D$4:$D$491="X"),$M$4:$M$491)</f>
        <v>0</v>
      </c>
      <c r="N526" s="83">
        <f t="shared" si="9"/>
        <v>0</v>
      </c>
    </row>
    <row r="527" spans="3:14">
      <c r="C527" s="79" t="str">
        <f t="shared" si="8"/>
        <v>Vrije categorie</v>
      </c>
      <c r="D527" s="80"/>
      <c r="E527" s="80"/>
      <c r="F527" s="83" cm="1">
        <f t="array" ref="F527">SUMPRODUCT(--($E$4:$E$491=C527),--($D$4:$D$491="X"),$F$4:$F$491)</f>
        <v>0</v>
      </c>
      <c r="G527" s="83" cm="1">
        <f t="array" ref="G527">SUMPRODUCT(--($E$4:$E$491=C527),--($D$4:$D$491="X"),$G$4:$G$491)</f>
        <v>0</v>
      </c>
      <c r="H527" s="83" cm="1">
        <f t="array" ref="H527">SUMPRODUCT(--($E$4:$E$491=C527),--($D$4:$D$491="X"),$H$4:$H$491)</f>
        <v>0</v>
      </c>
      <c r="I527" s="83" cm="1">
        <f t="array" ref="I527">SUMPRODUCT(--($E$4:$E$491=C527),--($D$4:$D$491="X"),$I$4:$I$491)</f>
        <v>0</v>
      </c>
      <c r="J527" s="83" cm="1">
        <f t="array" ref="J527">SUMPRODUCT(--($E$4:$E$491=C527),--($D$4:$D$491="X"),$J$4:$J$491)</f>
        <v>0</v>
      </c>
      <c r="K527" s="83" cm="1">
        <f t="array" ref="K527">SUMPRODUCT(--($E$4:$E$491=C527),--($D$4:$D$491="X"),$K$4:$K$491)</f>
        <v>0</v>
      </c>
      <c r="L527" s="83" cm="1">
        <f t="array" ref="L527">SUMPRODUCT(--($E$4:$E$491=C527),--($D$4:$D$491="X"),$L$4:$L$491)</f>
        <v>0</v>
      </c>
      <c r="M527" s="83" cm="1">
        <f t="array" ref="M527">SUMPRODUCT(--($E$4:$E$491=C527),--($D$4:$D$491="X"),$M$4:$M$491)</f>
        <v>0</v>
      </c>
      <c r="N527" s="83">
        <f t="shared" si="9"/>
        <v>0</v>
      </c>
    </row>
    <row r="528" spans="3:14" ht="15" thickBot="1">
      <c r="C528" s="81" t="s">
        <v>186</v>
      </c>
      <c r="D528" s="82"/>
      <c r="E528" s="82"/>
      <c r="F528" s="84">
        <f>SUM(F515:F527)</f>
        <v>0</v>
      </c>
      <c r="G528" s="84">
        <f t="shared" ref="G528:M528" si="10">SUM(G515:G527)</f>
        <v>0</v>
      </c>
      <c r="H528" s="84">
        <f t="shared" si="10"/>
        <v>0</v>
      </c>
      <c r="I528" s="84">
        <f t="shared" si="10"/>
        <v>0</v>
      </c>
      <c r="J528" s="84">
        <f t="shared" si="10"/>
        <v>0</v>
      </c>
      <c r="K528" s="84">
        <f t="shared" si="10"/>
        <v>0</v>
      </c>
      <c r="L528" s="84">
        <f t="shared" si="10"/>
        <v>0</v>
      </c>
      <c r="M528" s="84">
        <f t="shared" si="10"/>
        <v>0</v>
      </c>
      <c r="N528" s="84">
        <f>SUM(N515:N527)</f>
        <v>0</v>
      </c>
    </row>
    <row r="529" ht="15" thickTop="1"/>
  </sheetData>
  <sheetProtection algorithmName="SHA-512" hashValue="9locoFtB5/cJHklGbjG6KZhCKOUKrZCmdsxa6G2OaAjisDCctBTuV/YfsCaOIiHvfBiG47sg7en583wMIEdM1A==" saltValue="llrCtw2rnhiQJpZw9rkIM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'48'!H5</f>
        <v>48</v>
      </c>
      <c r="B1" s="240" t="s">
        <v>80</v>
      </c>
      <c r="C1" s="241"/>
      <c r="D1" s="242" t="str">
        <f>VLOOKUP(A1,Kwaliteitsinspecties!A5:J54,3)</f>
        <v>Complex 48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48 te Complex 48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IF(D4="X",0,IF(E4="X",0,VLOOKUP(E4,'48'!$K$3:$L$16,2,FALSE)))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IF(D5="X",0,IF(E5="X",0,VLOOKUP(E5,'48'!$K$3:$L$16,2,FALSE)))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IF(D6="X",0,IF(E6="X",0,VLOOKUP(E6,'48'!$K$3:$L$16,2,FALSE)))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IF(D7="X",0,IF(E7="X",0,VLOOKUP(E7,'48'!$K$3:$L$16,2,FALSE)))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IF(D8="X",0,IF(E8="X",0,VLOOKUP(E8,'48'!$K$3:$L$16,2,FALSE)))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IF(D9="X",0,IF(E9="X",0,VLOOKUP(E9,'48'!$K$3:$L$16,2,FALSE)))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IF(D10="X",0,IF(E10="X",0,VLOOKUP(E10,'48'!$K$3:$L$16,2,FALSE)))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IF(D11="X",0,IF(E11="X",0,VLOOKUP(E11,'48'!$K$3:$L$16,2,FALSE)))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IF(D12="X",0,IF(E12="X",0,VLOOKUP(E12,'48'!$K$3:$L$16,2,FALSE)))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IF(D13="X",0,IF(E13="X",0,VLOOKUP(E13,'48'!$K$3:$L$16,2,FALSE)))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IF(D14="X",0,IF(E14="X",0,VLOOKUP(E14,'48'!$K$3:$L$16,2,FALSE)))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IF(D15="X",0,IF(E15="X",0,VLOOKUP(E15,'48'!$K$3:$L$16,2,FALSE)))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IF(D16="X",0,IF(E16="X",0,VLOOKUP(E16,'48'!$K$3:$L$16,2,FALSE)))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IF(D17="X",0,IF(E17="X",0,VLOOKUP(E17,'48'!$K$3:$L$16,2,FALSE)))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IF(D18="X",0,IF(E18="X",0,VLOOKUP(E18,'48'!$K$3:$L$16,2,FALSE)))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IF(D19="X",0,IF(E19="X",0,VLOOKUP(E19,'48'!$K$3:$L$16,2,FALSE)))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IF(D20="X",0,IF(E20="X",0,VLOOKUP(E20,'48'!$K$3:$L$16,2,FALSE)))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IF(D21="X",0,IF(E21="X",0,VLOOKUP(E21,'48'!$K$3:$L$16,2,FALSE)))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IF(D22="X",0,IF(E22="X",0,VLOOKUP(E22,'48'!$K$3:$L$16,2,FALSE)))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IF(D23="X",0,IF(E23="X",0,VLOOKUP(E23,'48'!$K$3:$L$16,2,FALSE)))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IF(D24="X",0,IF(E24="X",0,VLOOKUP(E24,'48'!$K$3:$L$16,2,FALSE)))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IF(D25="X",0,IF(E25="X",0,VLOOKUP(E25,'48'!$K$3:$L$16,2,FALSE)))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IF(D26="X",0,IF(E26="X",0,VLOOKUP(E26,'48'!$K$3:$L$16,2,FALSE)))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IF(D27="X",0,IF(E27="X",0,VLOOKUP(E27,'48'!$K$3:$L$16,2,FALSE)))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IF(D28="X",0,IF(E28="X",0,VLOOKUP(E28,'48'!$K$3:$L$16,2,FALSE)))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IF(D29="X",0,IF(E29="X",0,VLOOKUP(E29,'48'!$K$3:$L$16,2,FALSE)))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IF(D30="X",0,IF(E30="X",0,VLOOKUP(E30,'48'!$K$3:$L$16,2,FALSE)))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IF(D31="X",0,IF(E31="X",0,VLOOKUP(E31,'48'!$K$3:$L$16,2,FALSE)))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IF(D32="X",0,IF(E32="X",0,VLOOKUP(E32,'48'!$K$3:$L$16,2,FALSE)))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IF(D33="X",0,IF(E33="X",0,VLOOKUP(E33,'48'!$K$3:$L$16,2,FALSE)))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IF(D34="X",0,IF(E34="X",0,VLOOKUP(E34,'48'!$K$3:$L$16,2,FALSE)))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IF(D35="X",0,IF(E35="X",0,VLOOKUP(E35,'48'!$K$3:$L$16,2,FALSE)))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IF(D36="X",0,IF(E36="X",0,VLOOKUP(E36,'48'!$K$3:$L$16,2,FALSE)))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IF(D37="X",0,IF(E37="X",0,VLOOKUP(E37,'48'!$K$3:$L$16,2,FALSE)))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IF(D38="X",0,IF(E38="X",0,VLOOKUP(E38,'48'!$K$3:$L$16,2,FALSE)))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IF(D39="X",0,IF(E39="X",0,VLOOKUP(E39,'48'!$K$3:$L$16,2,FALSE)))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IF(D40="X",0,IF(E40="X",0,VLOOKUP(E40,'48'!$K$3:$L$16,2,FALSE)))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IF(D41="X",0,IF(E41="X",0,VLOOKUP(E41,'48'!$K$3:$L$16,2,FALSE)))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IF(D42="X",0,IF(E42="X",0,VLOOKUP(E42,'48'!$K$3:$L$16,2,FALSE)))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IF(D43="X",0,IF(E43="X",0,VLOOKUP(E43,'48'!$K$3:$L$16,2,FALSE)))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IF(D44="X",0,IF(E44="X",0,VLOOKUP(E44,'48'!$K$3:$L$16,2,FALSE)))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IF(D45="X",0,IF(E45="X",0,VLOOKUP(E45,'48'!$K$3:$L$16,2,FALSE)))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IF(D46="X",0,IF(E46="X",0,VLOOKUP(E46,'48'!$K$3:$L$16,2,FALSE)))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IF(D47="X",0,IF(E47="X",0,VLOOKUP(E47,'48'!$K$3:$L$16,2,FALSE)))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IF(D48="X",0,IF(E48="X",0,VLOOKUP(E48,'48'!$K$3:$L$16,2,FALSE)))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IF(D49="X",0,IF(E49="X",0,VLOOKUP(E49,'48'!$K$3:$L$16,2,FALSE)))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IF(D50="X",0,IF(E50="X",0,VLOOKUP(E50,'48'!$K$3:$L$16,2,FALSE)))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IF(D51="X",0,IF(E51="X",0,VLOOKUP(E51,'48'!$K$3:$L$16,2,FALSE)))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IF(D52="X",0,IF(E52="X",0,VLOOKUP(E52,'48'!$K$3:$L$16,2,FALSE)))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IF(D53="X",0,IF(E53="X",0,VLOOKUP(E53,'48'!$K$3:$L$16,2,FALSE)))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IF(D54="X",0,IF(E54="X",0,VLOOKUP(E54,'48'!$K$3:$L$16,2,FALSE)))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IF(D55="X",0,IF(E55="X",0,VLOOKUP(E55,'48'!$K$3:$L$16,2,FALSE)))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IF(D56="X",0,IF(E56="X",0,VLOOKUP(E56,'48'!$K$3:$L$16,2,FALSE)))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IF(D57="X",0,IF(E57="X",0,VLOOKUP(E57,'48'!$K$3:$L$16,2,FALSE)))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IF(D58="X",0,IF(E58="X",0,VLOOKUP(E58,'48'!$K$3:$L$16,2,FALSE)))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IF(D59="X",0,IF(E59="X",0,VLOOKUP(E59,'48'!$K$3:$L$16,2,FALSE)))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IF(D60="X",0,IF(E60="X",0,VLOOKUP(E60,'48'!$K$3:$L$16,2,FALSE)))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IF(D61="X",0,IF(E61="X",0,VLOOKUP(E61,'48'!$K$3:$L$16,2,FALSE)))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IF(D62="X",0,IF(E62="X",0,VLOOKUP(E62,'48'!$K$3:$L$16,2,FALSE)))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IF(D63="X",0,IF(E63="X",0,VLOOKUP(E63,'48'!$K$3:$L$16,2,FALSE)))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IF(D64="X",0,IF(E64="X",0,VLOOKUP(E64,'48'!$K$3:$L$16,2,FALSE)))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IF(D65="X",0,IF(E65="X",0,VLOOKUP(E65,'48'!$K$3:$L$16,2,FALSE)))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IF(D66="X",0,IF(E66="X",0,VLOOKUP(E66,'48'!$K$3:$L$16,2,FALSE)))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IF(D67="X",0,IF(E67="X",0,VLOOKUP(E67,'48'!$K$3:$L$16,2,FALSE)))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IF(D68="X",0,IF(E68="X",0,VLOOKUP(E68,'48'!$K$3:$L$16,2,FALSE)))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IF(D69="X",0,IF(E69="X",0,VLOOKUP(E69,'48'!$K$3:$L$16,2,FALSE)))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IF(D70="X",0,IF(E70="X",0,VLOOKUP(E70,'48'!$K$3:$L$16,2,FALSE)))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IF(D71="X",0,IF(E71="X",0,VLOOKUP(E71,'48'!$K$3:$L$16,2,FALSE)))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IF(D72="X",0,IF(E72="X",0,VLOOKUP(E72,'48'!$K$3:$L$16,2,FALSE)))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IF(D73="X",0,IF(E73="X",0,VLOOKUP(E73,'48'!$K$3:$L$16,2,FALSE)))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IF(D74="X",0,IF(E74="X",0,VLOOKUP(E74,'48'!$K$3:$L$16,2,FALSE)))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IF(D75="X",0,IF(E75="X",0,VLOOKUP(E75,'48'!$K$3:$L$16,2,FALSE)))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IF(D76="X",0,IF(E76="X",0,VLOOKUP(E76,'48'!$K$3:$L$16,2,FALSE)))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IF(D77="X",0,IF(E77="X",0,VLOOKUP(E77,'48'!$K$3:$L$16,2,FALSE)))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IF(D78="X",0,IF(E78="X",0,VLOOKUP(E78,'48'!$K$3:$L$16,2,FALSE)))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IF(D79="X",0,IF(E79="X",0,VLOOKUP(E79,'48'!$K$3:$L$16,2,FALSE)))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IF(D80="X",0,IF(E80="X",0,VLOOKUP(E80,'48'!$K$3:$L$16,2,FALSE)))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IF(D81="X",0,IF(E81="X",0,VLOOKUP(E81,'48'!$K$3:$L$16,2,FALSE)))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IF(D82="X",0,IF(E82="X",0,VLOOKUP(E82,'48'!$K$3:$L$16,2,FALSE)))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IF(D83="X",0,IF(E83="X",0,VLOOKUP(E83,'48'!$K$3:$L$16,2,FALSE)))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IF(D84="X",0,IF(E84="X",0,VLOOKUP(E84,'48'!$K$3:$L$16,2,FALSE)))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IF(D85="X",0,IF(E85="X",0,VLOOKUP(E85,'48'!$K$3:$L$16,2,FALSE)))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IF(D86="X",0,IF(E86="X",0,VLOOKUP(E86,'48'!$K$3:$L$16,2,FALSE)))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IF(D87="X",0,IF(E87="X",0,VLOOKUP(E87,'48'!$K$3:$L$16,2,FALSE)))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IF(D88="X",0,IF(E88="X",0,VLOOKUP(E88,'48'!$K$3:$L$16,2,FALSE)))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IF(D89="X",0,IF(E89="X",0,VLOOKUP(E89,'48'!$K$3:$L$16,2,FALSE)))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IF(D90="X",0,IF(E90="X",0,VLOOKUP(E90,'48'!$K$3:$L$16,2,FALSE)))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IF(D91="X",0,IF(E91="X",0,VLOOKUP(E91,'48'!$K$3:$L$16,2,FALSE)))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IF(D92="X",0,IF(E92="X",0,VLOOKUP(E92,'48'!$K$3:$L$16,2,FALSE)))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IF(D93="X",0,IF(E93="X",0,VLOOKUP(E93,'48'!$K$3:$L$16,2,FALSE)))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IF(D94="X",0,IF(E94="X",0,VLOOKUP(E94,'48'!$K$3:$L$16,2,FALSE)))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IF(D95="X",0,IF(E95="X",0,VLOOKUP(E95,'48'!$K$3:$L$16,2,FALSE)))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IF(D96="X",0,IF(E96="X",0,VLOOKUP(E96,'48'!$K$3:$L$16,2,FALSE)))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IF(D97="X",0,IF(E97="X",0,VLOOKUP(E97,'48'!$K$3:$L$16,2,FALSE)))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IF(D98="X",0,IF(E98="X",0,VLOOKUP(E98,'48'!$K$3:$L$16,2,FALSE)))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IF(D99="X",0,IF(E99="X",0,VLOOKUP(E99,'48'!$K$3:$L$16,2,FALSE)))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IF(D100="X",0,IF(E100="X",0,VLOOKUP(E100,'48'!$K$3:$L$16,2,FALSE)))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IF(D101="X",0,IF(E101="X",0,VLOOKUP(E101,'48'!$K$3:$L$16,2,FALSE)))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IF(D102="X",0,IF(E102="X",0,VLOOKUP(E102,'48'!$K$3:$L$16,2,FALSE)))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IF(D103="X",0,IF(E103="X",0,VLOOKUP(E103,'48'!$K$3:$L$16,2,FALSE)))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IF(D104="X",0,IF(E104="X",0,VLOOKUP(E104,'48'!$K$3:$L$16,2,FALSE)))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IF(D105="X",0,IF(E105="X",0,VLOOKUP(E105,'48'!$K$3:$L$16,2,FALSE)))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IF(D106="X",0,IF(E106="X",0,VLOOKUP(E106,'48'!$K$3:$L$16,2,FALSE)))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IF(D107="X",0,IF(E107="X",0,VLOOKUP(E107,'48'!$K$3:$L$16,2,FALSE)))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IF(D108="X",0,IF(E108="X",0,VLOOKUP(E108,'48'!$K$3:$L$16,2,FALSE)))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IF(D109="X",0,IF(E109="X",0,VLOOKUP(E109,'48'!$K$3:$L$16,2,FALSE)))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IF(D110="X",0,IF(E110="X",0,VLOOKUP(E110,'48'!$K$3:$L$16,2,FALSE)))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IF(D111="X",0,IF(E111="X",0,VLOOKUP(E111,'48'!$K$3:$L$16,2,FALSE)))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IF(D112="X",0,IF(E112="X",0,VLOOKUP(E112,'48'!$K$3:$L$16,2,FALSE)))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IF(D113="X",0,IF(E113="X",0,VLOOKUP(E113,'48'!$K$3:$L$16,2,FALSE)))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IF(D114="X",0,IF(E114="X",0,VLOOKUP(E114,'48'!$K$3:$L$16,2,FALSE)))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IF(D115="X",0,IF(E115="X",0,VLOOKUP(E115,'48'!$K$3:$L$16,2,FALSE)))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IF(D116="X",0,IF(E116="X",0,VLOOKUP(E116,'48'!$K$3:$L$16,2,FALSE)))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IF(D117="X",0,IF(E117="X",0,VLOOKUP(E117,'48'!$K$3:$L$16,2,FALSE)))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IF(D118="X",0,IF(E118="X",0,VLOOKUP(E118,'48'!$K$3:$L$16,2,FALSE)))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IF(D119="X",0,IF(E119="X",0,VLOOKUP(E119,'48'!$K$3:$L$16,2,FALSE)))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IF(D120="X",0,IF(E120="X",0,VLOOKUP(E120,'48'!$K$3:$L$16,2,FALSE)))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IF(D121="X",0,IF(E121="X",0,VLOOKUP(E121,'48'!$K$3:$L$16,2,FALSE)))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IF(D122="X",0,IF(E122="X",0,VLOOKUP(E122,'48'!$K$3:$L$16,2,FALSE)))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IF(D123="X",0,IF(E123="X",0,VLOOKUP(E123,'48'!$K$3:$L$16,2,FALSE)))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IF(D124="X",0,IF(E124="X",0,VLOOKUP(E124,'48'!$K$3:$L$16,2,FALSE)))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IF(D125="X",0,IF(E125="X",0,VLOOKUP(E125,'48'!$K$3:$L$16,2,FALSE)))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IF(D126="X",0,IF(E126="X",0,VLOOKUP(E126,'48'!$K$3:$L$16,2,FALSE)))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IF(D127="X",0,IF(E127="X",0,VLOOKUP(E127,'48'!$K$3:$L$16,2,FALSE)))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IF(D128="X",0,IF(E128="X",0,VLOOKUP(E128,'48'!$K$3:$L$16,2,FALSE)))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IF(D129="X",0,IF(E129="X",0,VLOOKUP(E129,'48'!$K$3:$L$16,2,FALSE)))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IF(D130="X",0,IF(E130="X",0,VLOOKUP(E130,'48'!$K$3:$L$16,2,FALSE)))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IF(D131="X",0,IF(E131="X",0,VLOOKUP(E131,'48'!$K$3:$L$16,2,FALSE)))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IF(D132="X",0,IF(E132="X",0,VLOOKUP(E132,'48'!$K$3:$L$16,2,FALSE)))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IF(D133="X",0,IF(E133="X",0,VLOOKUP(E133,'48'!$K$3:$L$16,2,FALSE)))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IF(D134="X",0,IF(E134="X",0,VLOOKUP(E134,'48'!$K$3:$L$16,2,FALSE)))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IF(D135="X",0,IF(E135="X",0,VLOOKUP(E135,'48'!$K$3:$L$16,2,FALSE)))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IF(D136="X",0,IF(E136="X",0,VLOOKUP(E136,'48'!$K$3:$L$16,2,FALSE)))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IF(D137="X",0,IF(E137="X",0,VLOOKUP(E137,'48'!$K$3:$L$16,2,FALSE)))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IF(D138="X",0,IF(E138="X",0,VLOOKUP(E138,'48'!$K$3:$L$16,2,FALSE)))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IF(D139="X",0,IF(E139="X",0,VLOOKUP(E139,'48'!$K$3:$L$16,2,FALSE)))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IF(D140="X",0,IF(E140="X",0,VLOOKUP(E140,'48'!$K$3:$L$16,2,FALSE)))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IF(D141="X",0,IF(E141="X",0,VLOOKUP(E141,'48'!$K$3:$L$16,2,FALSE)))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IF(D142="X",0,IF(E142="X",0,VLOOKUP(E142,'48'!$K$3:$L$16,2,FALSE)))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IF(D143="X",0,IF(E143="X",0,VLOOKUP(E143,'48'!$K$3:$L$16,2,FALSE)))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IF(D144="X",0,IF(E144="X",0,VLOOKUP(E144,'48'!$K$3:$L$16,2,FALSE)))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IF(D145="X",0,IF(E145="X",0,VLOOKUP(E145,'48'!$K$3:$L$16,2,FALSE)))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IF(D146="X",0,IF(E146="X",0,VLOOKUP(E146,'48'!$K$3:$L$16,2,FALSE)))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IF(D147="X",0,IF(E147="X",0,VLOOKUP(E147,'48'!$K$3:$L$16,2,FALSE)))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IF(D148="X",0,IF(E148="X",0,VLOOKUP(E148,'48'!$K$3:$L$16,2,FALSE)))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IF(D149="X",0,IF(E149="X",0,VLOOKUP(E149,'48'!$K$3:$L$16,2,FALSE)))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IF(D150="X",0,IF(E150="X",0,VLOOKUP(E150,'48'!$K$3:$L$16,2,FALSE)))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IF(D151="X",0,IF(E151="X",0,VLOOKUP(E151,'48'!$K$3:$L$16,2,FALSE)))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IF(D152="X",0,IF(E152="X",0,VLOOKUP(E152,'48'!$K$3:$L$16,2,FALSE)))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IF(D153="X",0,IF(E153="X",0,VLOOKUP(E153,'48'!$K$3:$L$16,2,FALSE)))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IF(D154="X",0,IF(E154="X",0,VLOOKUP(E154,'48'!$K$3:$L$16,2,FALSE)))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IF(D155="X",0,IF(E155="X",0,VLOOKUP(E155,'48'!$K$3:$L$16,2,FALSE)))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IF(D156="X",0,IF(E156="X",0,VLOOKUP(E156,'48'!$K$3:$L$16,2,FALSE)))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IF(D157="X",0,IF(E157="X",0,VLOOKUP(E157,'48'!$K$3:$L$16,2,FALSE)))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IF(D158="X",0,IF(E158="X",0,VLOOKUP(E158,'48'!$K$3:$L$16,2,FALSE)))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IF(D159="X",0,IF(E159="X",0,VLOOKUP(E159,'48'!$K$3:$L$16,2,FALSE)))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IF(D160="X",0,IF(E160="X",0,VLOOKUP(E160,'48'!$K$3:$L$16,2,FALSE)))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IF(D161="X",0,IF(E161="X",0,VLOOKUP(E161,'48'!$K$3:$L$16,2,FALSE)))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IF(D162="X",0,IF(E162="X",0,VLOOKUP(E162,'48'!$K$3:$L$16,2,FALSE)))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IF(D163="X",0,IF(E163="X",0,VLOOKUP(E163,'48'!$K$3:$L$16,2,FALSE)))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IF(D164="X",0,IF(E164="X",0,VLOOKUP(E164,'48'!$K$3:$L$16,2,FALSE)))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IF(D165="X",0,IF(E165="X",0,VLOOKUP(E165,'48'!$K$3:$L$16,2,FALSE)))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IF(D166="X",0,IF(E166="X",0,VLOOKUP(E166,'48'!$K$3:$L$16,2,FALSE)))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IF(D167="X",0,IF(E167="X",0,VLOOKUP(E167,'48'!$K$3:$L$16,2,FALSE)))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IF(D168="X",0,IF(E168="X",0,VLOOKUP(E168,'48'!$K$3:$L$16,2,FALSE)))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IF(D169="X",0,IF(E169="X",0,VLOOKUP(E169,'48'!$K$3:$L$16,2,FALSE)))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IF(D170="X",0,IF(E170="X",0,VLOOKUP(E170,'48'!$K$3:$L$16,2,FALSE)))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IF(D171="X",0,IF(E171="X",0,VLOOKUP(E171,'48'!$K$3:$L$16,2,FALSE)))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IF(D172="X",0,IF(E172="X",0,VLOOKUP(E172,'48'!$K$3:$L$16,2,FALSE)))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IF(D173="X",0,IF(E173="X",0,VLOOKUP(E173,'48'!$K$3:$L$16,2,FALSE)))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IF(D174="X",0,IF(E174="X",0,VLOOKUP(E174,'48'!$K$3:$L$16,2,FALSE)))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IF(D175="X",0,IF(E175="X",0,VLOOKUP(E175,'48'!$K$3:$L$16,2,FALSE)))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IF(D176="X",0,IF(E176="X",0,VLOOKUP(E176,'48'!$K$3:$L$16,2,FALSE)))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IF(D177="X",0,IF(E177="X",0,VLOOKUP(E177,'48'!$K$3:$L$16,2,FALSE)))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IF(D178="X",0,IF(E178="X",0,VLOOKUP(E178,'48'!$K$3:$L$16,2,FALSE)))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IF(D179="X",0,IF(E179="X",0,VLOOKUP(E179,'48'!$K$3:$L$16,2,FALSE)))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IF(D180="X",0,IF(E180="X",0,VLOOKUP(E180,'48'!$K$3:$L$16,2,FALSE)))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IF(D181="X",0,IF(E181="X",0,VLOOKUP(E181,'48'!$K$3:$L$16,2,FALSE)))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IF(D182="X",0,IF(E182="X",0,VLOOKUP(E182,'48'!$K$3:$L$16,2,FALSE)))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IF(D183="X",0,IF(E183="X",0,VLOOKUP(E183,'48'!$K$3:$L$16,2,FALSE)))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IF(D184="X",0,IF(E184="X",0,VLOOKUP(E184,'48'!$K$3:$L$16,2,FALSE)))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IF(D185="X",0,IF(E185="X",0,VLOOKUP(E185,'48'!$K$3:$L$16,2,FALSE)))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IF(D186="X",0,IF(E186="X",0,VLOOKUP(E186,'48'!$K$3:$L$16,2,FALSE)))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IF(D187="X",0,IF(E187="X",0,VLOOKUP(E187,'48'!$K$3:$L$16,2,FALSE)))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IF(D188="X",0,IF(E188="X",0,VLOOKUP(E188,'48'!$K$3:$L$16,2,FALSE)))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IF(D189="X",0,IF(E189="X",0,VLOOKUP(E189,'48'!$K$3:$L$16,2,FALSE)))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IF(D190="X",0,IF(E190="X",0,VLOOKUP(E190,'48'!$K$3:$L$16,2,FALSE)))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IF(D191="X",0,IF(E191="X",0,VLOOKUP(E191,'48'!$K$3:$L$16,2,FALSE)))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IF(D192="X",0,IF(E192="X",0,VLOOKUP(E192,'48'!$K$3:$L$16,2,FALSE)))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IF(D193="X",0,IF(E193="X",0,VLOOKUP(E193,'48'!$K$3:$L$16,2,FALSE)))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IF(D194="X",0,IF(E194="X",0,VLOOKUP(E194,'48'!$K$3:$L$16,2,FALSE)))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IF(D195="X",0,IF(E195="X",0,VLOOKUP(E195,'48'!$K$3:$L$16,2,FALSE)))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IF(D196="X",0,IF(E196="X",0,VLOOKUP(E196,'48'!$K$3:$L$16,2,FALSE)))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IF(D197="X",0,IF(E197="X",0,VLOOKUP(E197,'48'!$K$3:$L$16,2,FALSE)))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IF(D198="X",0,IF(E198="X",0,VLOOKUP(E198,'48'!$K$3:$L$16,2,FALSE)))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IF(D199="X",0,IF(E199="X",0,VLOOKUP(E199,'48'!$K$3:$L$16,2,FALSE)))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IF(D200="X",0,IF(E200="X",0,VLOOKUP(E200,'48'!$K$3:$L$16,2,FALSE)))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IF(D201="X",0,IF(E201="X",0,VLOOKUP(E201,'48'!$K$3:$L$16,2,FALSE)))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IF(D202="X",0,IF(E202="X",0,VLOOKUP(E202,'48'!$K$3:$L$16,2,FALSE)))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IF(D203="X",0,IF(E203="X",0,VLOOKUP(E203,'48'!$K$3:$L$16,2,FALSE)))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IF(D204="X",0,IF(E204="X",0,VLOOKUP(E204,'48'!$K$3:$L$16,2,FALSE)))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IF(D205="X",0,IF(E205="X",0,VLOOKUP(E205,'48'!$K$3:$L$16,2,FALSE)))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IF(D206="X",0,IF(E206="X",0,VLOOKUP(E206,'48'!$K$3:$L$16,2,FALSE)))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IF(D207="X",0,IF(E207="X",0,VLOOKUP(E207,'48'!$K$3:$L$16,2,FALSE)))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IF(D208="X",0,IF(E208="X",0,VLOOKUP(E208,'48'!$K$3:$L$16,2,FALSE)))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IF(D209="X",0,IF(E209="X",0,VLOOKUP(E209,'48'!$K$3:$L$16,2,FALSE)))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IF(D210="X",0,IF(E210="X",0,VLOOKUP(E210,'48'!$K$3:$L$16,2,FALSE)))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IF(D211="X",0,IF(E211="X",0,VLOOKUP(E211,'48'!$K$3:$L$16,2,FALSE)))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IF(D212="X",0,IF(E212="X",0,VLOOKUP(E212,'48'!$K$3:$L$16,2,FALSE)))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IF(D213="X",0,IF(E213="X",0,VLOOKUP(E213,'48'!$K$3:$L$16,2,FALSE)))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IF(D214="X",0,IF(E214="X",0,VLOOKUP(E214,'48'!$K$3:$L$16,2,FALSE)))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IF(D215="X",0,IF(E215="X",0,VLOOKUP(E215,'48'!$K$3:$L$16,2,FALSE)))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IF(D216="X",0,IF(E216="X",0,VLOOKUP(E216,'48'!$K$3:$L$16,2,FALSE)))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IF(D217="X",0,IF(E217="X",0,VLOOKUP(E217,'48'!$K$3:$L$16,2,FALSE)))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IF(D218="X",0,IF(E218="X",0,VLOOKUP(E218,'48'!$K$3:$L$16,2,FALSE)))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IF(D219="X",0,IF(E219="X",0,VLOOKUP(E219,'48'!$K$3:$L$16,2,FALSE)))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IF(D220="X",0,IF(E220="X",0,VLOOKUP(E220,'48'!$K$3:$L$16,2,FALSE)))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IF(D221="X",0,IF(E221="X",0,VLOOKUP(E221,'48'!$K$3:$L$16,2,FALSE)))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IF(D222="X",0,IF(E222="X",0,VLOOKUP(E222,'48'!$K$3:$L$16,2,FALSE)))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IF(D223="X",0,IF(E223="X",0,VLOOKUP(E223,'48'!$K$3:$L$16,2,FALSE)))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IF(D224="X",0,IF(E224="X",0,VLOOKUP(E224,'48'!$K$3:$L$16,2,FALSE)))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IF(D225="X",0,IF(E225="X",0,VLOOKUP(E225,'48'!$K$3:$L$16,2,FALSE)))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IF(D226="X",0,IF(E226="X",0,VLOOKUP(E226,'48'!$K$3:$L$16,2,FALSE)))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IF(D227="X",0,IF(E227="X",0,VLOOKUP(E227,'48'!$K$3:$L$16,2,FALSE)))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IF(D228="X",0,IF(E228="X",0,VLOOKUP(E228,'48'!$K$3:$L$16,2,FALSE)))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IF(D229="X",0,IF(E229="X",0,VLOOKUP(E229,'48'!$K$3:$L$16,2,FALSE)))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IF(D230="X",0,IF(E230="X",0,VLOOKUP(E230,'48'!$K$3:$L$16,2,FALSE)))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IF(D231="X",0,IF(E231="X",0,VLOOKUP(E231,'48'!$K$3:$L$16,2,FALSE)))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IF(D232="X",0,IF(E232="X",0,VLOOKUP(E232,'48'!$K$3:$L$16,2,FALSE)))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IF(D233="X",0,IF(E233="X",0,VLOOKUP(E233,'48'!$K$3:$L$16,2,FALSE)))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IF(D234="X",0,IF(E234="X",0,VLOOKUP(E234,'48'!$K$3:$L$16,2,FALSE)))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IF(D235="X",0,IF(E235="X",0,VLOOKUP(E235,'48'!$K$3:$L$16,2,FALSE)))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IF(D236="X",0,IF(E236="X",0,VLOOKUP(E236,'48'!$K$3:$L$16,2,FALSE)))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IF(D237="X",0,IF(E237="X",0,VLOOKUP(E237,'48'!$K$3:$L$16,2,FALSE)))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IF(D238="X",0,IF(E238="X",0,VLOOKUP(E238,'48'!$K$3:$L$16,2,FALSE)))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IF(D239="X",0,IF(E239="X",0,VLOOKUP(E239,'48'!$K$3:$L$16,2,FALSE)))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IF(D240="X",0,IF(E240="X",0,VLOOKUP(E240,'48'!$K$3:$L$16,2,FALSE)))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IF(D241="X",0,IF(E241="X",0,VLOOKUP(E241,'48'!$K$3:$L$16,2,FALSE)))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IF(D242="X",0,IF(E242="X",0,VLOOKUP(E242,'48'!$K$3:$L$16,2,FALSE)))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IF(D243="X",0,IF(E243="X",0,VLOOKUP(E243,'48'!$K$3:$L$16,2,FALSE)))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IF(D244="X",0,IF(E244="X",0,VLOOKUP(E244,'48'!$K$3:$L$16,2,FALSE)))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IF(D245="X",0,IF(E245="X",0,VLOOKUP(E245,'48'!$K$3:$L$16,2,FALSE)))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IF(D246="X",0,IF(E246="X",0,VLOOKUP(E246,'48'!$K$3:$L$16,2,FALSE)))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IF(D247="X",0,IF(E247="X",0,VLOOKUP(E247,'48'!$K$3:$L$16,2,FALSE)))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IF(D248="X",0,IF(E248="X",0,VLOOKUP(E248,'48'!$K$3:$L$16,2,FALSE)))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IF(D249="X",0,IF(E249="X",0,VLOOKUP(E249,'48'!$K$3:$L$16,2,FALSE)))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IF(D250="X",0,IF(E250="X",0,VLOOKUP(E250,'48'!$K$3:$L$16,2,FALSE)))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IF(D251="X",0,IF(E251="X",0,VLOOKUP(E251,'48'!$K$3:$L$16,2,FALSE)))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IF(D252="X",0,IF(E252="X",0,VLOOKUP(E252,'48'!$K$3:$L$16,2,FALSE)))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IF(D253="X",0,IF(E253="X",0,VLOOKUP(E253,'48'!$K$3:$L$16,2,FALSE)))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IF(D254="X",0,IF(E254="X",0,VLOOKUP(E254,'48'!$K$3:$L$16,2,FALSE)))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IF(D255="X",0,IF(E255="X",0,VLOOKUP(E255,'48'!$K$3:$L$16,2,FALSE)))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IF(D256="X",0,IF(E256="X",0,VLOOKUP(E256,'48'!$K$3:$L$16,2,FALSE)))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IF(D257="X",0,IF(E257="X",0,VLOOKUP(E257,'48'!$K$3:$L$16,2,FALSE)))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IF(D258="X",0,IF(E258="X",0,VLOOKUP(E258,'48'!$K$3:$L$16,2,FALSE)))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IF(D259="X",0,IF(E259="X",0,VLOOKUP(E259,'48'!$K$3:$L$16,2,FALSE)))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IF(D260="X",0,IF(E260="X",0,VLOOKUP(E260,'48'!$K$3:$L$16,2,FALSE)))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IF(D261="X",0,IF(E261="X",0,VLOOKUP(E261,'48'!$K$3:$L$16,2,FALSE)))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IF(D262="X",0,IF(E262="X",0,VLOOKUP(E262,'48'!$K$3:$L$16,2,FALSE)))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IF(D263="X",0,IF(E263="X",0,VLOOKUP(E263,'48'!$K$3:$L$16,2,FALSE)))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IF(D264="X",0,IF(E264="X",0,VLOOKUP(E264,'48'!$K$3:$L$16,2,FALSE)))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IF(D265="X",0,IF(E265="X",0,VLOOKUP(E265,'48'!$K$3:$L$16,2,FALSE)))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IF(D266="X",0,IF(E266="X",0,VLOOKUP(E266,'48'!$K$3:$L$16,2,FALSE)))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IF(D267="X",0,IF(E267="X",0,VLOOKUP(E267,'48'!$K$3:$L$16,2,FALSE)))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IF(D268="X",0,IF(E268="X",0,VLOOKUP(E268,'48'!$K$3:$L$16,2,FALSE)))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IF(D269="X",0,IF(E269="X",0,VLOOKUP(E269,'48'!$K$3:$L$16,2,FALSE)))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IF(D270="X",0,IF(E270="X",0,VLOOKUP(E270,'48'!$K$3:$L$16,2,FALSE)))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IF(D271="X",0,IF(E271="X",0,VLOOKUP(E271,'48'!$K$3:$L$16,2,FALSE)))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IF(D272="X",0,IF(E272="X",0,VLOOKUP(E272,'48'!$K$3:$L$16,2,FALSE)))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IF(D273="X",0,IF(E273="X",0,VLOOKUP(E273,'48'!$K$3:$L$16,2,FALSE)))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IF(D274="X",0,IF(E274="X",0,VLOOKUP(E274,'48'!$K$3:$L$16,2,FALSE)))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IF(D275="X",0,IF(E275="X",0,VLOOKUP(E275,'48'!$K$3:$L$16,2,FALSE)))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IF(D276="X",0,IF(E276="X",0,VLOOKUP(E276,'48'!$K$3:$L$16,2,FALSE)))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IF(D277="X",0,IF(E277="X",0,VLOOKUP(E277,'48'!$K$3:$L$16,2,FALSE)))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IF(D278="X",0,IF(E278="X",0,VLOOKUP(E278,'48'!$K$3:$L$16,2,FALSE)))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IF(D279="X",0,IF(E279="X",0,VLOOKUP(E279,'48'!$K$3:$L$16,2,FALSE)))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IF(D280="X",0,IF(E280="X",0,VLOOKUP(E280,'48'!$K$3:$L$16,2,FALSE)))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IF(D281="X",0,IF(E281="X",0,VLOOKUP(E281,'48'!$K$3:$L$16,2,FALSE)))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IF(D282="X",0,IF(E282="X",0,VLOOKUP(E282,'48'!$K$3:$L$16,2,FALSE)))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IF(D283="X",0,IF(E283="X",0,VLOOKUP(E283,'48'!$K$3:$L$16,2,FALSE)))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IF(D284="X",0,IF(E284="X",0,VLOOKUP(E284,'48'!$K$3:$L$16,2,FALSE)))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IF(D285="X",0,IF(E285="X",0,VLOOKUP(E285,'48'!$K$3:$L$16,2,FALSE)))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IF(D286="X",0,IF(E286="X",0,VLOOKUP(E286,'48'!$K$3:$L$16,2,FALSE)))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IF(D287="X",0,IF(E287="X",0,VLOOKUP(E287,'48'!$K$3:$L$16,2,FALSE)))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IF(D288="X",0,IF(E288="X",0,VLOOKUP(E288,'48'!$K$3:$L$16,2,FALSE)))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IF(D289="X",0,IF(E289="X",0,VLOOKUP(E289,'48'!$K$3:$L$16,2,FALSE)))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IF(D290="X",0,IF(E290="X",0,VLOOKUP(E290,'48'!$K$3:$L$16,2,FALSE)))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IF(D291="X",0,IF(E291="X",0,VLOOKUP(E291,'48'!$K$3:$L$16,2,FALSE)))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IF(D292="X",0,IF(E292="X",0,VLOOKUP(E292,'48'!$K$3:$L$16,2,FALSE)))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IF(D293="X",0,IF(E293="X",0,VLOOKUP(E293,'48'!$K$3:$L$16,2,FALSE)))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IF(D294="X",0,IF(E294="X",0,VLOOKUP(E294,'48'!$K$3:$L$16,2,FALSE)))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IF(D295="X",0,IF(E295="X",0,VLOOKUP(E295,'48'!$K$3:$L$16,2,FALSE)))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IF(D296="X",0,IF(E296="X",0,VLOOKUP(E296,'48'!$K$3:$L$16,2,FALSE)))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IF(D297="X",0,IF(E297="X",0,VLOOKUP(E297,'48'!$K$3:$L$16,2,FALSE)))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IF(D298="X",0,IF(E298="X",0,VLOOKUP(E298,'48'!$K$3:$L$16,2,FALSE)))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IF(D299="X",0,IF(E299="X",0,VLOOKUP(E299,'48'!$K$3:$L$16,2,FALSE)))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IF(D300="X",0,IF(E300="X",0,VLOOKUP(E300,'48'!$K$3:$L$16,2,FALSE)))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IF(D301="X",0,IF(E301="X",0,VLOOKUP(E301,'48'!$K$3:$L$16,2,FALSE)))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IF(D302="X",0,IF(E302="X",0,VLOOKUP(E302,'48'!$K$3:$L$16,2,FALSE)))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IF(D303="X",0,IF(E303="X",0,VLOOKUP(E303,'48'!$K$3:$L$16,2,FALSE)))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IF(D304="X",0,IF(E304="X",0,VLOOKUP(E304,'48'!$K$3:$L$16,2,FALSE)))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IF(D305="X",0,IF(E305="X",0,VLOOKUP(E305,'48'!$K$3:$L$16,2,FALSE)))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IF(D306="X",0,IF(E306="X",0,VLOOKUP(E306,'48'!$K$3:$L$16,2,FALSE)))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IF(D307="X",0,IF(E307="X",0,VLOOKUP(E307,'48'!$K$3:$L$16,2,FALSE)))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IF(D308="X",0,IF(E308="X",0,VLOOKUP(E308,'48'!$K$3:$L$16,2,FALSE)))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IF(D309="X",0,IF(E309="X",0,VLOOKUP(E309,'48'!$K$3:$L$16,2,FALSE)))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IF(D310="X",0,IF(E310="X",0,VLOOKUP(E310,'48'!$K$3:$L$16,2,FALSE)))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IF(D311="X",0,IF(E311="X",0,VLOOKUP(E311,'48'!$K$3:$L$16,2,FALSE)))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IF(D312="X",0,IF(E312="X",0,VLOOKUP(E312,'48'!$K$3:$L$16,2,FALSE)))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IF(D313="X",0,IF(E313="X",0,VLOOKUP(E313,'48'!$K$3:$L$16,2,FALSE)))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IF(D314="X",0,IF(E314="X",0,VLOOKUP(E314,'48'!$K$3:$L$16,2,FALSE)))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IF(D315="X",0,IF(E315="X",0,VLOOKUP(E315,'48'!$K$3:$L$16,2,FALSE)))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IF(D316="X",0,IF(E316="X",0,VLOOKUP(E316,'48'!$K$3:$L$16,2,FALSE)))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IF(D317="X",0,IF(E317="X",0,VLOOKUP(E317,'48'!$K$3:$L$16,2,FALSE)))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IF(D318="X",0,IF(E318="X",0,VLOOKUP(E318,'48'!$K$3:$L$16,2,FALSE)))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IF(D319="X",0,IF(E319="X",0,VLOOKUP(E319,'48'!$K$3:$L$16,2,FALSE)))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IF(D320="X",0,IF(E320="X",0,VLOOKUP(E320,'48'!$K$3:$L$16,2,FALSE)))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IF(D321="X",0,IF(E321="X",0,VLOOKUP(E321,'48'!$K$3:$L$16,2,FALSE)))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IF(D322="X",0,IF(E322="X",0,VLOOKUP(E322,'48'!$K$3:$L$16,2,FALSE)))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IF(D323="X",0,IF(E323="X",0,VLOOKUP(E323,'48'!$K$3:$L$16,2,FALSE)))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IF(D324="X",0,IF(E324="X",0,VLOOKUP(E324,'48'!$K$3:$L$16,2,FALSE)))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IF(D325="X",0,IF(E325="X",0,VLOOKUP(E325,'48'!$K$3:$L$16,2,FALSE)))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IF(D326="X",0,IF(E326="X",0,VLOOKUP(E326,'48'!$K$3:$L$16,2,FALSE)))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IF(D327="X",0,IF(E327="X",0,VLOOKUP(E327,'48'!$K$3:$L$16,2,FALSE)))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IF(D328="X",0,IF(E328="X",0,VLOOKUP(E328,'48'!$K$3:$L$16,2,FALSE)))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IF(D329="X",0,IF(E329="X",0,VLOOKUP(E329,'48'!$K$3:$L$16,2,FALSE)))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IF(D330="X",0,IF(E330="X",0,VLOOKUP(E330,'48'!$K$3:$L$16,2,FALSE)))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IF(D331="X",0,IF(E331="X",0,VLOOKUP(E331,'48'!$K$3:$L$16,2,FALSE)))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IF(D332="X",0,IF(E332="X",0,VLOOKUP(E332,'48'!$K$3:$L$16,2,FALSE)))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IF(D333="X",0,IF(E333="X",0,VLOOKUP(E333,'48'!$K$3:$L$16,2,FALSE)))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IF(D334="X",0,IF(E334="X",0,VLOOKUP(E334,'48'!$K$3:$L$16,2,FALSE)))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IF(D335="X",0,IF(E335="X",0,VLOOKUP(E335,'48'!$K$3:$L$16,2,FALSE)))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IF(D336="X",0,IF(E336="X",0,VLOOKUP(E336,'48'!$K$3:$L$16,2,FALSE)))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IF(D337="X",0,IF(E337="X",0,VLOOKUP(E337,'48'!$K$3:$L$16,2,FALSE)))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IF(D338="X",0,IF(E338="X",0,VLOOKUP(E338,'48'!$K$3:$L$16,2,FALSE)))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IF(D339="X",0,IF(E339="X",0,VLOOKUP(E339,'48'!$K$3:$L$16,2,FALSE)))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IF(D340="X",0,IF(E340="X",0,VLOOKUP(E340,'48'!$K$3:$L$16,2,FALSE)))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IF(D341="X",0,IF(E341="X",0,VLOOKUP(E341,'48'!$K$3:$L$16,2,FALSE)))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IF(D342="X",0,IF(E342="X",0,VLOOKUP(E342,'48'!$K$3:$L$16,2,FALSE)))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IF(D343="X",0,IF(E343="X",0,VLOOKUP(E343,'48'!$K$3:$L$16,2,FALSE)))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IF(D344="X",0,IF(E344="X",0,VLOOKUP(E344,'48'!$K$3:$L$16,2,FALSE)))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IF(D345="X",0,IF(E345="X",0,VLOOKUP(E345,'48'!$K$3:$L$16,2,FALSE)))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IF(D346="X",0,IF(E346="X",0,VLOOKUP(E346,'48'!$K$3:$L$16,2,FALSE)))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IF(D347="X",0,IF(E347="X",0,VLOOKUP(E347,'48'!$K$3:$L$16,2,FALSE)))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IF(D348="X",0,IF(E348="X",0,VLOOKUP(E348,'48'!$K$3:$L$16,2,FALSE)))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IF(D349="X",0,IF(E349="X",0,VLOOKUP(E349,'48'!$K$3:$L$16,2,FALSE)))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IF(D350="X",0,IF(E350="X",0,VLOOKUP(E350,'48'!$K$3:$L$16,2,FALSE)))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IF(D351="X",0,IF(E351="X",0,VLOOKUP(E351,'48'!$K$3:$L$16,2,FALSE)))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IF(D352="X",0,IF(E352="X",0,VLOOKUP(E352,'48'!$K$3:$L$16,2,FALSE)))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IF(D353="X",0,IF(E353="X",0,VLOOKUP(E353,'48'!$K$3:$L$16,2,FALSE)))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IF(D354="X",0,IF(E354="X",0,VLOOKUP(E354,'48'!$K$3:$L$16,2,FALSE)))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IF(D355="X",0,IF(E355="X",0,VLOOKUP(E355,'48'!$K$3:$L$16,2,FALSE)))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IF(D356="X",0,IF(E356="X",0,VLOOKUP(E356,'48'!$K$3:$L$16,2,FALSE)))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IF(D357="X",0,IF(E357="X",0,VLOOKUP(E357,'48'!$K$3:$L$16,2,FALSE)))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IF(D358="X",0,IF(E358="X",0,VLOOKUP(E358,'48'!$K$3:$L$16,2,FALSE)))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IF(D359="X",0,IF(E359="X",0,VLOOKUP(E359,'48'!$K$3:$L$16,2,FALSE)))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IF(D360="X",0,IF(E360="X",0,VLOOKUP(E360,'48'!$K$3:$L$16,2,FALSE)))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IF(D361="X",0,IF(E361="X",0,VLOOKUP(E361,'48'!$K$3:$L$16,2,FALSE)))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IF(D362="X",0,IF(E362="X",0,VLOOKUP(E362,'48'!$K$3:$L$16,2,FALSE)))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IF(D363="X",0,IF(E363="X",0,VLOOKUP(E363,'48'!$K$3:$L$16,2,FALSE)))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IF(D364="X",0,IF(E364="X",0,VLOOKUP(E364,'48'!$K$3:$L$16,2,FALSE)))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IF(D365="X",0,IF(E365="X",0,VLOOKUP(E365,'48'!$K$3:$L$16,2,FALSE)))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IF(D366="X",0,IF(E366="X",0,VLOOKUP(E366,'48'!$K$3:$L$16,2,FALSE)))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IF(D367="X",0,IF(E367="X",0,VLOOKUP(E367,'48'!$K$3:$L$16,2,FALSE)))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IF(D368="X",0,IF(E368="X",0,VLOOKUP(E368,'48'!$K$3:$L$16,2,FALSE)))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IF(D369="X",0,IF(E369="X",0,VLOOKUP(E369,'48'!$K$3:$L$16,2,FALSE)))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IF(D370="X",0,IF(E370="X",0,VLOOKUP(E370,'48'!$K$3:$L$16,2,FALSE)))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IF(D371="X",0,IF(E371="X",0,VLOOKUP(E371,'48'!$K$3:$L$16,2,FALSE)))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IF(D372="X",0,IF(E372="X",0,VLOOKUP(E372,'48'!$K$3:$L$16,2,FALSE)))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IF(D373="X",0,IF(E373="X",0,VLOOKUP(E373,'48'!$K$3:$L$16,2,FALSE)))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IF(D374="X",0,IF(E374="X",0,VLOOKUP(E374,'48'!$K$3:$L$16,2,FALSE)))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IF(D375="X",0,IF(E375="X",0,VLOOKUP(E375,'48'!$K$3:$L$16,2,FALSE)))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IF(D376="X",0,IF(E376="X",0,VLOOKUP(E376,'48'!$K$3:$L$16,2,FALSE)))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IF(D377="X",0,IF(E377="X",0,VLOOKUP(E377,'48'!$K$3:$L$16,2,FALSE)))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IF(D378="X",0,IF(E378="X",0,VLOOKUP(E378,'48'!$K$3:$L$16,2,FALSE)))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IF(D379="X",0,IF(E379="X",0,VLOOKUP(E379,'48'!$K$3:$L$16,2,FALSE)))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IF(D380="X",0,IF(E380="X",0,VLOOKUP(E380,'48'!$K$3:$L$16,2,FALSE)))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IF(D381="X",0,IF(E381="X",0,VLOOKUP(E381,'48'!$K$3:$L$16,2,FALSE)))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IF(D382="X",0,IF(E382="X",0,VLOOKUP(E382,'48'!$K$3:$L$16,2,FALSE)))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IF(D383="X",0,IF(E383="X",0,VLOOKUP(E383,'48'!$K$3:$L$16,2,FALSE)))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IF(D384="X",0,IF(E384="X",0,VLOOKUP(E384,'48'!$K$3:$L$16,2,FALSE)))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IF(D385="X",0,IF(E385="X",0,VLOOKUP(E385,'48'!$K$3:$L$16,2,FALSE)))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IF(D386="X",0,IF(E386="X",0,VLOOKUP(E386,'48'!$K$3:$L$16,2,FALSE)))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IF(D387="X",0,IF(E387="X",0,VLOOKUP(E387,'48'!$K$3:$L$16,2,FALSE)))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IF(D388="X",0,IF(E388="X",0,VLOOKUP(E388,'48'!$K$3:$L$16,2,FALSE)))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IF(D389="X",0,IF(E389="X",0,VLOOKUP(E389,'48'!$K$3:$L$16,2,FALSE)))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IF(D390="X",0,IF(E390="X",0,VLOOKUP(E390,'48'!$K$3:$L$16,2,FALSE)))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IF(D391="X",0,IF(E391="X",0,VLOOKUP(E391,'48'!$K$3:$L$16,2,FALSE)))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IF(D392="X",0,IF(E392="X",0,VLOOKUP(E392,'48'!$K$3:$L$16,2,FALSE)))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IF(D393="X",0,IF(E393="X",0,VLOOKUP(E393,'48'!$K$3:$L$16,2,FALSE)))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IF(D394="X",0,IF(E394="X",0,VLOOKUP(E394,'48'!$K$3:$L$16,2,FALSE)))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IF(D395="X",0,IF(E395="X",0,VLOOKUP(E395,'48'!$K$3:$L$16,2,FALSE)))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IF(D396="X",0,IF(E396="X",0,VLOOKUP(E396,'48'!$K$3:$L$16,2,FALSE)))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IF(D397="X",0,IF(E397="X",0,VLOOKUP(E397,'48'!$K$3:$L$16,2,FALSE)))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IF(D398="X",0,IF(E398="X",0,VLOOKUP(E398,'48'!$K$3:$L$16,2,FALSE)))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IF(D399="X",0,IF(E399="X",0,VLOOKUP(E399,'48'!$K$3:$L$16,2,FALSE)))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IF(D400="X",0,IF(E400="X",0,VLOOKUP(E400,'48'!$K$3:$L$16,2,FALSE)))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IF(D401="X",0,IF(E401="X",0,VLOOKUP(E401,'48'!$K$3:$L$16,2,FALSE)))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IF(D402="X",0,IF(E402="X",0,VLOOKUP(E402,'48'!$K$3:$L$16,2,FALSE)))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IF(D403="X",0,IF(E403="X",0,VLOOKUP(E403,'48'!$K$3:$L$16,2,FALSE)))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IF(D404="X",0,IF(E404="X",0,VLOOKUP(E404,'48'!$K$3:$L$16,2,FALSE)))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IF(D405="X",0,IF(E405="X",0,VLOOKUP(E405,'48'!$K$3:$L$16,2,FALSE)))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IF(D406="X",0,IF(E406="X",0,VLOOKUP(E406,'48'!$K$3:$L$16,2,FALSE)))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IF(D407="X",0,IF(E407="X",0,VLOOKUP(E407,'48'!$K$3:$L$16,2,FALSE)))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IF(D408="X",0,IF(E408="X",0,VLOOKUP(E408,'48'!$K$3:$L$16,2,FALSE)))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IF(D409="X",0,IF(E409="X",0,VLOOKUP(E409,'48'!$K$3:$L$16,2,FALSE)))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IF(D410="X",0,IF(E410="X",0,VLOOKUP(E410,'48'!$K$3:$L$16,2,FALSE)))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IF(D411="X",0,IF(E411="X",0,VLOOKUP(E411,'48'!$K$3:$L$16,2,FALSE)))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IF(D412="X",0,IF(E412="X",0,VLOOKUP(E412,'48'!$K$3:$L$16,2,FALSE)))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IF(D413="X",0,IF(E413="X",0,VLOOKUP(E413,'48'!$K$3:$L$16,2,FALSE)))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IF(D414="X",0,IF(E414="X",0,VLOOKUP(E414,'48'!$K$3:$L$16,2,FALSE)))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IF(D415="X",0,IF(E415="X",0,VLOOKUP(E415,'48'!$K$3:$L$16,2,FALSE)))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IF(D416="X",0,IF(E416="X",0,VLOOKUP(E416,'48'!$K$3:$L$16,2,FALSE)))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IF(D417="X",0,IF(E417="X",0,VLOOKUP(E417,'48'!$K$3:$L$16,2,FALSE)))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IF(D418="X",0,IF(E418="X",0,VLOOKUP(E418,'48'!$K$3:$L$16,2,FALSE)))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IF(D419="X",0,IF(E419="X",0,VLOOKUP(E419,'48'!$K$3:$L$16,2,FALSE)))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IF(D420="X",0,IF(E420="X",0,VLOOKUP(E420,'48'!$K$3:$L$16,2,FALSE)))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IF(D421="X",0,IF(E421="X",0,VLOOKUP(E421,'48'!$K$3:$L$16,2,FALSE)))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IF(D422="X",0,IF(E422="X",0,VLOOKUP(E422,'48'!$K$3:$L$16,2,FALSE)))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IF(D423="X",0,IF(E423="X",0,VLOOKUP(E423,'48'!$K$3:$L$16,2,FALSE)))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IF(D424="X",0,IF(E424="X",0,VLOOKUP(E424,'48'!$K$3:$L$16,2,FALSE)))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IF(D425="X",0,IF(E425="X",0,VLOOKUP(E425,'48'!$K$3:$L$16,2,FALSE)))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IF(D426="X",0,IF(E426="X",0,VLOOKUP(E426,'48'!$K$3:$L$16,2,FALSE)))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IF(D427="X",0,IF(E427="X",0,VLOOKUP(E427,'48'!$K$3:$L$16,2,FALSE)))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IF(D428="X",0,IF(E428="X",0,VLOOKUP(E428,'48'!$K$3:$L$16,2,FALSE)))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IF(D429="X",0,IF(E429="X",0,VLOOKUP(E429,'48'!$K$3:$L$16,2,FALSE)))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IF(D430="X",0,IF(E430="X",0,VLOOKUP(E430,'48'!$K$3:$L$16,2,FALSE)))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IF(D431="X",0,IF(E431="X",0,VLOOKUP(E431,'48'!$K$3:$L$16,2,FALSE)))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IF(D432="X",0,IF(E432="X",0,VLOOKUP(E432,'48'!$K$3:$L$16,2,FALSE)))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IF(D433="X",0,IF(E433="X",0,VLOOKUP(E433,'48'!$K$3:$L$16,2,FALSE)))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IF(D434="X",0,IF(E434="X",0,VLOOKUP(E434,'48'!$K$3:$L$16,2,FALSE)))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IF(D435="X",0,IF(E435="X",0,VLOOKUP(E435,'48'!$K$3:$L$16,2,FALSE)))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IF(D436="X",0,IF(E436="X",0,VLOOKUP(E436,'48'!$K$3:$L$16,2,FALSE)))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IF(D437="X",0,IF(E437="X",0,VLOOKUP(E437,'48'!$K$3:$L$16,2,FALSE)))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IF(D438="X",0,IF(E438="X",0,VLOOKUP(E438,'48'!$K$3:$L$16,2,FALSE)))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IF(D439="X",0,IF(E439="X",0,VLOOKUP(E439,'48'!$K$3:$L$16,2,FALSE)))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IF(D440="X",0,IF(E440="X",0,VLOOKUP(E440,'48'!$K$3:$L$16,2,FALSE)))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IF(D441="X",0,IF(E441="X",0,VLOOKUP(E441,'48'!$K$3:$L$16,2,FALSE)))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IF(D442="X",0,IF(E442="X",0,VLOOKUP(E442,'48'!$K$3:$L$16,2,FALSE)))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IF(D443="X",0,IF(E443="X",0,VLOOKUP(E443,'48'!$K$3:$L$16,2,FALSE)))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IF(D444="X",0,IF(E444="X",0,VLOOKUP(E444,'48'!$K$3:$L$16,2,FALSE)))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IF(D445="X",0,IF(E445="X",0,VLOOKUP(E445,'48'!$K$3:$L$16,2,FALSE)))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IF(D446="X",0,IF(E446="X",0,VLOOKUP(E446,'48'!$K$3:$L$16,2,FALSE)))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IF(D447="X",0,IF(E447="X",0,VLOOKUP(E447,'48'!$K$3:$L$16,2,FALSE)))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IF(D448="X",0,IF(E448="X",0,VLOOKUP(E448,'48'!$K$3:$L$16,2,FALSE)))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IF(D449="X",0,IF(E449="X",0,VLOOKUP(E449,'48'!$K$3:$L$16,2,FALSE)))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IF(D450="X",0,IF(E450="X",0,VLOOKUP(E450,'48'!$K$3:$L$16,2,FALSE)))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IF(D451="X",0,IF(E451="X",0,VLOOKUP(E451,'48'!$K$3:$L$16,2,FALSE)))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IF(D452="X",0,IF(E452="X",0,VLOOKUP(E452,'48'!$K$3:$L$16,2,FALSE)))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IF(D453="X",0,IF(E453="X",0,VLOOKUP(E453,'48'!$K$3:$L$16,2,FALSE)))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IF(D454="X",0,IF(E454="X",0,VLOOKUP(E454,'48'!$K$3:$L$16,2,FALSE)))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IF(D455="X",0,IF(E455="X",0,VLOOKUP(E455,'48'!$K$3:$L$16,2,FALSE)))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IF(D456="X",0,IF(E456="X",0,VLOOKUP(E456,'48'!$K$3:$L$16,2,FALSE)))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IF(D457="X",0,IF(E457="X",0,VLOOKUP(E457,'48'!$K$3:$L$16,2,FALSE)))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IF(D458="X",0,IF(E458="X",0,VLOOKUP(E458,'48'!$K$3:$L$16,2,FALSE)))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IF(D459="X",0,IF(E459="X",0,VLOOKUP(E459,'48'!$K$3:$L$16,2,FALSE)))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IF(D460="X",0,IF(E460="X",0,VLOOKUP(E460,'48'!$K$3:$L$16,2,FALSE)))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IF(D461="X",0,IF(E461="X",0,VLOOKUP(E461,'48'!$K$3:$L$16,2,FALSE)))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IF(D462="X",0,IF(E462="X",0,VLOOKUP(E462,'48'!$K$3:$L$16,2,FALSE)))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IF(D463="X",0,IF(E463="X",0,VLOOKUP(E463,'48'!$K$3:$L$16,2,FALSE)))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IF(D464="X",0,IF(E464="X",0,VLOOKUP(E464,'48'!$K$3:$L$16,2,FALSE)))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IF(D465="X",0,IF(E465="X",0,VLOOKUP(E465,'48'!$K$3:$L$16,2,FALSE)))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IF(D466="X",0,IF(E466="X",0,VLOOKUP(E466,'48'!$K$3:$L$16,2,FALSE)))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IF(D467="X",0,IF(E467="X",0,VLOOKUP(E467,'48'!$K$3:$L$16,2,FALSE)))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IF(D468="X",0,IF(E468="X",0,VLOOKUP(E468,'48'!$K$3:$L$16,2,FALSE)))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IF(D469="X",0,IF(E469="X",0,VLOOKUP(E469,'48'!$K$3:$L$16,2,FALSE)))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IF(D470="X",0,IF(E470="X",0,VLOOKUP(E470,'48'!$K$3:$L$16,2,FALSE)))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IF(D471="X",0,IF(E471="X",0,VLOOKUP(E471,'48'!$K$3:$L$16,2,FALSE)))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IF(D472="X",0,IF(E472="X",0,VLOOKUP(E472,'48'!$K$3:$L$16,2,FALSE)))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IF(D473="X",0,IF(E473="X",0,VLOOKUP(E473,'48'!$K$3:$L$16,2,FALSE)))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IF(D474="X",0,IF(E474="X",0,VLOOKUP(E474,'48'!$K$3:$L$16,2,FALSE)))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IF(D475="X",0,IF(E475="X",0,VLOOKUP(E475,'48'!$K$3:$L$16,2,FALSE)))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IF(D476="X",0,IF(E476="X",0,VLOOKUP(E476,'48'!$K$3:$L$16,2,FALSE)))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IF(D477="X",0,IF(E477="X",0,VLOOKUP(E477,'48'!$K$3:$L$16,2,FALSE)))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IF(D478="X",0,IF(E478="X",0,VLOOKUP(E478,'48'!$K$3:$L$16,2,FALSE)))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IF(D479="X",0,IF(E479="X",0,VLOOKUP(E479,'48'!$K$3:$L$16,2,FALSE)))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IF(D480="X",0,IF(E480="X",0,VLOOKUP(E480,'48'!$K$3:$L$16,2,FALSE)))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IF(D481="X",0,IF(E481="X",0,VLOOKUP(E481,'48'!$K$3:$L$16,2,FALSE)))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IF(D482="X",0,IF(E482="X",0,VLOOKUP(E482,'48'!$K$3:$L$16,2,FALSE)))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IF(D483="X",0,IF(E483="X",0,VLOOKUP(E483,'48'!$K$3:$L$16,2,FALSE)))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IF(D484="X",0,IF(E484="X",0,VLOOKUP(E484,'48'!$K$3:$L$16,2,FALSE)))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IF(D485="X",0,IF(E485="X",0,VLOOKUP(E485,'48'!$K$3:$L$16,2,FALSE)))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IF(D486="X",0,IF(E486="X",0,VLOOKUP(E486,'48'!$K$3:$L$16,2,FALSE)))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IF(D487="X",0,IF(E487="X",0,VLOOKUP(E487,'48'!$K$3:$L$16,2,FALSE)))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IF(D488="X",0,IF(E488="X",0,VLOOKUP(E488,'48'!$K$3:$L$16,2,FALSE)))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IF(D489="X",0,IF(E489="X",0,VLOOKUP(E489,'48'!$K$3:$L$16,2,FALSE)))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IF(D490="X",0,IF(E490="X",0,VLOOKUP(E490,'48'!$K$3:$L$16,2,FALSE)))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IF(D491="X",0,IF(E491="X",0,VLOOKUP(E491,'48'!$K$3:$L$16,2,FALSE)))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IF(D492="X",0,IF(E492="X",0,VLOOKUP(E492,'48'!$K$3:$L$16,2,FALSE)))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IF(D493="X",0,IF(E493="X",0,VLOOKUP(E493,'48'!$K$3:$L$16,2,FALSE)))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IF(D494="X",0,IF(E494="X",0,VLOOKUP(E494,'48'!$K$3:$L$16,2,FALSE)))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IF('48'!K3="", "Vrije categorie",'48'!K3)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IF('48'!K4="", "Vrije categorie",'48'!K4)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IF('48'!K5="", "Vrije categorie",'48'!K5)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IF('48'!K6="", "Vrije categorie",'48'!K6)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IF('48'!K7="", "Vrije categorie",'48'!K7)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IF('48'!K8="", "Vrije categorie",'48'!K8)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IF('48'!K9="", "Vrije categorie",'48'!K9)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IF('48'!K10="", "Vrije categorie",'48'!K10)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IF('48'!K11="", "Vrije categorie",'48'!K11)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IF('48'!K12="", "Vrije categorie",'48'!K12)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IF('48'!K13="", "Vrije categorie",'48'!K13)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IF('48'!K14="", "Vrije categorie",'48'!K14)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IF('48'!K15="", "Vrije categorie",'48'!K15)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CuCmOAWbLPeGck/KQx0Y+OKSMSzO5RqVtlAjDH88a52K8iFzrlkRNPz6aRczWscpwMVorBrcOhpfku6ewFWCLQ==" saltValue="W6REUY41jqTeWh4mtMOJO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49,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'49a'!P499/M3</f>
        <v>#N/A</v>
      </c>
    </row>
    <row r="4" spans="1:14">
      <c r="A4" s="26" t="s">
        <v>80</v>
      </c>
      <c r="B4" s="217" t="str">
        <f>VLOOKUP(H5,Kwaliteitsinspecties!A5:E54,3)</f>
        <v>Complex 49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'49a'!P500/M4</f>
        <v>#N/A</v>
      </c>
    </row>
    <row r="5" spans="1:14">
      <c r="A5" s="27" t="s">
        <v>81</v>
      </c>
      <c r="B5" s="218" t="str">
        <f>VLOOKUP(H5,Kwaliteitsinspecties!A5:E54,4)</f>
        <v>Complex 49</v>
      </c>
      <c r="C5" s="218"/>
      <c r="D5" s="218"/>
      <c r="E5" s="218"/>
      <c r="F5" s="214" t="s">
        <v>83</v>
      </c>
      <c r="G5" s="214"/>
      <c r="H5" s="23">
        <f>Kwaliteitsinspecties!A53</f>
        <v>49</v>
      </c>
      <c r="K5" s="44" t="s">
        <v>56</v>
      </c>
      <c r="L5" s="56"/>
      <c r="M5" s="115"/>
      <c r="N5" s="97" t="e">
        <f>'49a'!P501/M5</f>
        <v>#N/A</v>
      </c>
    </row>
    <row r="6" spans="1:14">
      <c r="A6" s="28" t="s">
        <v>82</v>
      </c>
      <c r="B6" s="219" t="str">
        <f>VLOOKUP(H5,Kwaliteitsinspecties!A5:E54,5)</f>
        <v>Complex 49</v>
      </c>
      <c r="C6" s="219"/>
      <c r="D6" s="219"/>
      <c r="E6" s="219"/>
      <c r="F6" s="215" t="s">
        <v>84</v>
      </c>
      <c r="G6" s="215"/>
      <c r="H6" s="24" t="str">
        <f>CONCATENATE(H5,"a")</f>
        <v>49a</v>
      </c>
      <c r="K6" s="44" t="s">
        <v>57</v>
      </c>
      <c r="L6" s="56"/>
      <c r="M6" s="115"/>
      <c r="N6" s="97" t="e">
        <f>'49a'!P502/M6</f>
        <v>#N/A</v>
      </c>
    </row>
    <row r="7" spans="1:14">
      <c r="K7" s="44" t="s">
        <v>53</v>
      </c>
      <c r="L7" s="56"/>
      <c r="M7" s="115"/>
      <c r="N7" s="97" t="e">
        <f>'49a'!P503/M7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'49a'!P504/M8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'49a'!P505/M9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'49a'!P506/M10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'49a'!P507/M11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'49a'!P508/M12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'49a'!N512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'49a'!P509/M13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'49a'!P512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'49a'!G512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'49a'!F512-E27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'49a'!S495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'49a'!R495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'49a'!T495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'49a'!U495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'49a'!V495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'49a'!W495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'49a'!N505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vWcIilWWmnXpR/obNwvUf2nQr1M/KlPO2ZtPEjQbgOjFuMw5xXV1w9EAc90cYeZZYb2tymchCG7OZK/7ggXgvQ==" saltValue="7yJvWpkobkM031RWuOQbm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'49'!H5</f>
        <v>49</v>
      </c>
      <c r="B1" s="240" t="s">
        <v>80</v>
      </c>
      <c r="C1" s="241"/>
      <c r="D1" s="242" t="str">
        <f>VLOOKUP(A1,Kwaliteitsinspecties!A5:J54,3)</f>
        <v>Complex 49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49 te Complex 49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IF(D4="X",0,IF(E4="X",0,VLOOKUP(E4,'49'!$K$3:$L$16,2,FALSE)))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IF(D5="X",0,IF(E5="X",0,VLOOKUP(E5,'49'!$K$3:$L$16,2,FALSE)))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IF(D6="X",0,IF(E6="X",0,VLOOKUP(E6,'49'!$K$3:$L$16,2,FALSE)))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IF(D7="X",0,IF(E7="X",0,VLOOKUP(E7,'49'!$K$3:$L$16,2,FALSE)))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IF(D8="X",0,IF(E8="X",0,VLOOKUP(E8,'49'!$K$3:$L$16,2,FALSE)))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IF(D9="X",0,IF(E9="X",0,VLOOKUP(E9,'49'!$K$3:$L$16,2,FALSE)))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IF(D10="X",0,IF(E10="X",0,VLOOKUP(E10,'49'!$K$3:$L$16,2,FALSE)))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IF(D11="X",0,IF(E11="X",0,VLOOKUP(E11,'49'!$K$3:$L$16,2,FALSE)))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IF(D12="X",0,IF(E12="X",0,VLOOKUP(E12,'49'!$K$3:$L$16,2,FALSE)))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IF(D13="X",0,IF(E13="X",0,VLOOKUP(E13,'49'!$K$3:$L$16,2,FALSE)))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IF(D14="X",0,IF(E14="X",0,VLOOKUP(E14,'49'!$K$3:$L$16,2,FALSE)))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IF(D15="X",0,IF(E15="X",0,VLOOKUP(E15,'49'!$K$3:$L$16,2,FALSE)))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IF(D16="X",0,IF(E16="X",0,VLOOKUP(E16,'49'!$K$3:$L$16,2,FALSE)))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IF(D17="X",0,IF(E17="X",0,VLOOKUP(E17,'49'!$K$3:$L$16,2,FALSE)))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IF(D18="X",0,IF(E18="X",0,VLOOKUP(E18,'49'!$K$3:$L$16,2,FALSE)))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IF(D19="X",0,IF(E19="X",0,VLOOKUP(E19,'49'!$K$3:$L$16,2,FALSE)))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IF(D20="X",0,IF(E20="X",0,VLOOKUP(E20,'49'!$K$3:$L$16,2,FALSE)))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IF(D21="X",0,IF(E21="X",0,VLOOKUP(E21,'49'!$K$3:$L$16,2,FALSE)))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IF(D22="X",0,IF(E22="X",0,VLOOKUP(E22,'49'!$K$3:$L$16,2,FALSE)))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IF(D23="X",0,IF(E23="X",0,VLOOKUP(E23,'49'!$K$3:$L$16,2,FALSE)))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IF(D24="X",0,IF(E24="X",0,VLOOKUP(E24,'49'!$K$3:$L$16,2,FALSE)))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IF(D25="X",0,IF(E25="X",0,VLOOKUP(E25,'49'!$K$3:$L$16,2,FALSE)))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IF(D26="X",0,IF(E26="X",0,VLOOKUP(E26,'49'!$K$3:$L$16,2,FALSE)))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IF(D27="X",0,IF(E27="X",0,VLOOKUP(E27,'49'!$K$3:$L$16,2,FALSE)))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IF(D28="X",0,IF(E28="X",0,VLOOKUP(E28,'49'!$K$3:$L$16,2,FALSE)))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IF(D29="X",0,IF(E29="X",0,VLOOKUP(E29,'49'!$K$3:$L$16,2,FALSE)))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IF(D30="X",0,IF(E30="X",0,VLOOKUP(E30,'49'!$K$3:$L$16,2,FALSE)))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IF(D31="X",0,IF(E31="X",0,VLOOKUP(E31,'49'!$K$3:$L$16,2,FALSE)))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IF(D32="X",0,IF(E32="X",0,VLOOKUP(E32,'49'!$K$3:$L$16,2,FALSE)))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IF(D33="X",0,IF(E33="X",0,VLOOKUP(E33,'49'!$K$3:$L$16,2,FALSE)))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IF(D34="X",0,IF(E34="X",0,VLOOKUP(E34,'49'!$K$3:$L$16,2,FALSE)))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IF(D35="X",0,IF(E35="X",0,VLOOKUP(E35,'49'!$K$3:$L$16,2,FALSE)))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IF(D36="X",0,IF(E36="X",0,VLOOKUP(E36,'49'!$K$3:$L$16,2,FALSE)))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IF(D37="X",0,IF(E37="X",0,VLOOKUP(E37,'49'!$K$3:$L$16,2,FALSE)))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IF(D38="X",0,IF(E38="X",0,VLOOKUP(E38,'49'!$K$3:$L$16,2,FALSE)))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IF(D39="X",0,IF(E39="X",0,VLOOKUP(E39,'49'!$K$3:$L$16,2,FALSE)))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IF(D40="X",0,IF(E40="X",0,VLOOKUP(E40,'49'!$K$3:$L$16,2,FALSE)))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IF(D41="X",0,IF(E41="X",0,VLOOKUP(E41,'49'!$K$3:$L$16,2,FALSE)))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IF(D42="X",0,IF(E42="X",0,VLOOKUP(E42,'49'!$K$3:$L$16,2,FALSE)))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IF(D43="X",0,IF(E43="X",0,VLOOKUP(E43,'49'!$K$3:$L$16,2,FALSE)))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IF(D44="X",0,IF(E44="X",0,VLOOKUP(E44,'49'!$K$3:$L$16,2,FALSE)))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IF(D45="X",0,IF(E45="X",0,VLOOKUP(E45,'49'!$K$3:$L$16,2,FALSE)))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IF(D46="X",0,IF(E46="X",0,VLOOKUP(E46,'49'!$K$3:$L$16,2,FALSE)))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IF(D47="X",0,IF(E47="X",0,VLOOKUP(E47,'49'!$K$3:$L$16,2,FALSE)))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IF(D48="X",0,IF(E48="X",0,VLOOKUP(E48,'49'!$K$3:$L$16,2,FALSE)))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IF(D49="X",0,IF(E49="X",0,VLOOKUP(E49,'49'!$K$3:$L$16,2,FALSE)))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IF(D50="X",0,IF(E50="X",0,VLOOKUP(E50,'49'!$K$3:$L$16,2,FALSE)))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IF(D51="X",0,IF(E51="X",0,VLOOKUP(E51,'49'!$K$3:$L$16,2,FALSE)))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IF(D52="X",0,IF(E52="X",0,VLOOKUP(E52,'49'!$K$3:$L$16,2,FALSE)))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IF(D53="X",0,IF(E53="X",0,VLOOKUP(E53,'49'!$K$3:$L$16,2,FALSE)))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IF(D54="X",0,IF(E54="X",0,VLOOKUP(E54,'49'!$K$3:$L$16,2,FALSE)))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IF(D55="X",0,IF(E55="X",0,VLOOKUP(E55,'49'!$K$3:$L$16,2,FALSE)))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IF(D56="X",0,IF(E56="X",0,VLOOKUP(E56,'49'!$K$3:$L$16,2,FALSE)))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IF(D57="X",0,IF(E57="X",0,VLOOKUP(E57,'49'!$K$3:$L$16,2,FALSE)))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IF(D58="X",0,IF(E58="X",0,VLOOKUP(E58,'49'!$K$3:$L$16,2,FALSE)))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IF(D59="X",0,IF(E59="X",0,VLOOKUP(E59,'49'!$K$3:$L$16,2,FALSE)))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IF(D60="X",0,IF(E60="X",0,VLOOKUP(E60,'49'!$K$3:$L$16,2,FALSE)))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IF(D61="X",0,IF(E61="X",0,VLOOKUP(E61,'49'!$K$3:$L$16,2,FALSE)))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IF(D62="X",0,IF(E62="X",0,VLOOKUP(E62,'49'!$K$3:$L$16,2,FALSE)))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IF(D63="X",0,IF(E63="X",0,VLOOKUP(E63,'49'!$K$3:$L$16,2,FALSE)))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IF(D64="X",0,IF(E64="X",0,VLOOKUP(E64,'49'!$K$3:$L$16,2,FALSE)))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IF(D65="X",0,IF(E65="X",0,VLOOKUP(E65,'49'!$K$3:$L$16,2,FALSE)))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IF(D66="X",0,IF(E66="X",0,VLOOKUP(E66,'49'!$K$3:$L$16,2,FALSE)))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IF(D67="X",0,IF(E67="X",0,VLOOKUP(E67,'49'!$K$3:$L$16,2,FALSE)))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IF(D68="X",0,IF(E68="X",0,VLOOKUP(E68,'49'!$K$3:$L$16,2,FALSE)))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IF(D69="X",0,IF(E69="X",0,VLOOKUP(E69,'49'!$K$3:$L$16,2,FALSE)))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IF(D70="X",0,IF(E70="X",0,VLOOKUP(E70,'49'!$K$3:$L$16,2,FALSE)))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IF(D71="X",0,IF(E71="X",0,VLOOKUP(E71,'49'!$K$3:$L$16,2,FALSE)))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IF(D72="X",0,IF(E72="X",0,VLOOKUP(E72,'49'!$K$3:$L$16,2,FALSE)))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IF(D73="X",0,IF(E73="X",0,VLOOKUP(E73,'49'!$K$3:$L$16,2,FALSE)))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IF(D74="X",0,IF(E74="X",0,VLOOKUP(E74,'49'!$K$3:$L$16,2,FALSE)))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IF(D75="X",0,IF(E75="X",0,VLOOKUP(E75,'49'!$K$3:$L$16,2,FALSE)))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IF(D76="X",0,IF(E76="X",0,VLOOKUP(E76,'49'!$K$3:$L$16,2,FALSE)))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IF(D77="X",0,IF(E77="X",0,VLOOKUP(E77,'49'!$K$3:$L$16,2,FALSE)))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IF(D78="X",0,IF(E78="X",0,VLOOKUP(E78,'49'!$K$3:$L$16,2,FALSE)))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IF(D79="X",0,IF(E79="X",0,VLOOKUP(E79,'49'!$K$3:$L$16,2,FALSE)))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IF(D80="X",0,IF(E80="X",0,VLOOKUP(E80,'49'!$K$3:$L$16,2,FALSE)))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IF(D81="X",0,IF(E81="X",0,VLOOKUP(E81,'49'!$K$3:$L$16,2,FALSE)))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IF(D82="X",0,IF(E82="X",0,VLOOKUP(E82,'49'!$K$3:$L$16,2,FALSE)))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IF(D83="X",0,IF(E83="X",0,VLOOKUP(E83,'49'!$K$3:$L$16,2,FALSE)))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IF(D84="X",0,IF(E84="X",0,VLOOKUP(E84,'49'!$K$3:$L$16,2,FALSE)))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IF(D85="X",0,IF(E85="X",0,VLOOKUP(E85,'49'!$K$3:$L$16,2,FALSE)))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IF(D86="X",0,IF(E86="X",0,VLOOKUP(E86,'49'!$K$3:$L$16,2,FALSE)))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IF(D87="X",0,IF(E87="X",0,VLOOKUP(E87,'49'!$K$3:$L$16,2,FALSE)))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IF(D88="X",0,IF(E88="X",0,VLOOKUP(E88,'49'!$K$3:$L$16,2,FALSE)))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IF(D89="X",0,IF(E89="X",0,VLOOKUP(E89,'49'!$K$3:$L$16,2,FALSE)))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IF(D90="X",0,IF(E90="X",0,VLOOKUP(E90,'49'!$K$3:$L$16,2,FALSE)))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IF(D91="X",0,IF(E91="X",0,VLOOKUP(E91,'49'!$K$3:$L$16,2,FALSE)))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IF(D92="X",0,IF(E92="X",0,VLOOKUP(E92,'49'!$K$3:$L$16,2,FALSE)))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IF(D93="X",0,IF(E93="X",0,VLOOKUP(E93,'49'!$K$3:$L$16,2,FALSE)))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IF(D94="X",0,IF(E94="X",0,VLOOKUP(E94,'49'!$K$3:$L$16,2,FALSE)))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IF(D95="X",0,IF(E95="X",0,VLOOKUP(E95,'49'!$K$3:$L$16,2,FALSE)))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IF(D96="X",0,IF(E96="X",0,VLOOKUP(E96,'49'!$K$3:$L$16,2,FALSE)))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IF(D97="X",0,IF(E97="X",0,VLOOKUP(E97,'49'!$K$3:$L$16,2,FALSE)))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IF(D98="X",0,IF(E98="X",0,VLOOKUP(E98,'49'!$K$3:$L$16,2,FALSE)))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IF(D99="X",0,IF(E99="X",0,VLOOKUP(E99,'49'!$K$3:$L$16,2,FALSE)))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IF(D100="X",0,IF(E100="X",0,VLOOKUP(E100,'49'!$K$3:$L$16,2,FALSE)))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IF(D101="X",0,IF(E101="X",0,VLOOKUP(E101,'49'!$K$3:$L$16,2,FALSE)))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IF(D102="X",0,IF(E102="X",0,VLOOKUP(E102,'49'!$K$3:$L$16,2,FALSE)))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IF(D103="X",0,IF(E103="X",0,VLOOKUP(E103,'49'!$K$3:$L$16,2,FALSE)))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IF(D104="X",0,IF(E104="X",0,VLOOKUP(E104,'49'!$K$3:$L$16,2,FALSE)))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IF(D105="X",0,IF(E105="X",0,VLOOKUP(E105,'49'!$K$3:$L$16,2,FALSE)))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IF(D106="X",0,IF(E106="X",0,VLOOKUP(E106,'49'!$K$3:$L$16,2,FALSE)))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IF(D107="X",0,IF(E107="X",0,VLOOKUP(E107,'49'!$K$3:$L$16,2,FALSE)))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IF(D108="X",0,IF(E108="X",0,VLOOKUP(E108,'49'!$K$3:$L$16,2,FALSE)))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IF(D109="X",0,IF(E109="X",0,VLOOKUP(E109,'49'!$K$3:$L$16,2,FALSE)))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IF(D110="X",0,IF(E110="X",0,VLOOKUP(E110,'49'!$K$3:$L$16,2,FALSE)))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IF(D111="X",0,IF(E111="X",0,VLOOKUP(E111,'49'!$K$3:$L$16,2,FALSE)))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IF(D112="X",0,IF(E112="X",0,VLOOKUP(E112,'49'!$K$3:$L$16,2,FALSE)))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IF(D113="X",0,IF(E113="X",0,VLOOKUP(E113,'49'!$K$3:$L$16,2,FALSE)))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IF(D114="X",0,IF(E114="X",0,VLOOKUP(E114,'49'!$K$3:$L$16,2,FALSE)))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IF(D115="X",0,IF(E115="X",0,VLOOKUP(E115,'49'!$K$3:$L$16,2,FALSE)))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IF(D116="X",0,IF(E116="X",0,VLOOKUP(E116,'49'!$K$3:$L$16,2,FALSE)))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IF(D117="X",0,IF(E117="X",0,VLOOKUP(E117,'49'!$K$3:$L$16,2,FALSE)))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IF(D118="X",0,IF(E118="X",0,VLOOKUP(E118,'49'!$K$3:$L$16,2,FALSE)))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IF(D119="X",0,IF(E119="X",0,VLOOKUP(E119,'49'!$K$3:$L$16,2,FALSE)))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IF(D120="X",0,IF(E120="X",0,VLOOKUP(E120,'49'!$K$3:$L$16,2,FALSE)))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IF(D121="X",0,IF(E121="X",0,VLOOKUP(E121,'49'!$K$3:$L$16,2,FALSE)))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IF(D122="X",0,IF(E122="X",0,VLOOKUP(E122,'49'!$K$3:$L$16,2,FALSE)))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IF(D123="X",0,IF(E123="X",0,VLOOKUP(E123,'49'!$K$3:$L$16,2,FALSE)))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IF(D124="X",0,IF(E124="X",0,VLOOKUP(E124,'49'!$K$3:$L$16,2,FALSE)))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IF(D125="X",0,IF(E125="X",0,VLOOKUP(E125,'49'!$K$3:$L$16,2,FALSE)))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IF(D126="X",0,IF(E126="X",0,VLOOKUP(E126,'49'!$K$3:$L$16,2,FALSE)))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IF(D127="X",0,IF(E127="X",0,VLOOKUP(E127,'49'!$K$3:$L$16,2,FALSE)))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IF(D128="X",0,IF(E128="X",0,VLOOKUP(E128,'49'!$K$3:$L$16,2,FALSE)))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IF(D129="X",0,IF(E129="X",0,VLOOKUP(E129,'49'!$K$3:$L$16,2,FALSE)))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IF(D130="X",0,IF(E130="X",0,VLOOKUP(E130,'49'!$K$3:$L$16,2,FALSE)))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IF(D131="X",0,IF(E131="X",0,VLOOKUP(E131,'49'!$K$3:$L$16,2,FALSE)))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IF(D132="X",0,IF(E132="X",0,VLOOKUP(E132,'49'!$K$3:$L$16,2,FALSE)))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IF(D133="X",0,IF(E133="X",0,VLOOKUP(E133,'49'!$K$3:$L$16,2,FALSE)))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IF(D134="X",0,IF(E134="X",0,VLOOKUP(E134,'49'!$K$3:$L$16,2,FALSE)))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IF(D135="X",0,IF(E135="X",0,VLOOKUP(E135,'49'!$K$3:$L$16,2,FALSE)))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IF(D136="X",0,IF(E136="X",0,VLOOKUP(E136,'49'!$K$3:$L$16,2,FALSE)))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IF(D137="X",0,IF(E137="X",0,VLOOKUP(E137,'49'!$K$3:$L$16,2,FALSE)))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IF(D138="X",0,IF(E138="X",0,VLOOKUP(E138,'49'!$K$3:$L$16,2,FALSE)))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IF(D139="X",0,IF(E139="X",0,VLOOKUP(E139,'49'!$K$3:$L$16,2,FALSE)))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IF(D140="X",0,IF(E140="X",0,VLOOKUP(E140,'49'!$K$3:$L$16,2,FALSE)))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IF(D141="X",0,IF(E141="X",0,VLOOKUP(E141,'49'!$K$3:$L$16,2,FALSE)))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IF(D142="X",0,IF(E142="X",0,VLOOKUP(E142,'49'!$K$3:$L$16,2,FALSE)))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IF(D143="X",0,IF(E143="X",0,VLOOKUP(E143,'49'!$K$3:$L$16,2,FALSE)))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IF(D144="X",0,IF(E144="X",0,VLOOKUP(E144,'49'!$K$3:$L$16,2,FALSE)))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IF(D145="X",0,IF(E145="X",0,VLOOKUP(E145,'49'!$K$3:$L$16,2,FALSE)))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IF(D146="X",0,IF(E146="X",0,VLOOKUP(E146,'49'!$K$3:$L$16,2,FALSE)))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IF(D147="X",0,IF(E147="X",0,VLOOKUP(E147,'49'!$K$3:$L$16,2,FALSE)))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IF(D148="X",0,IF(E148="X",0,VLOOKUP(E148,'49'!$K$3:$L$16,2,FALSE)))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IF(D149="X",0,IF(E149="X",0,VLOOKUP(E149,'49'!$K$3:$L$16,2,FALSE)))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IF(D150="X",0,IF(E150="X",0,VLOOKUP(E150,'49'!$K$3:$L$16,2,FALSE)))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IF(D151="X",0,IF(E151="X",0,VLOOKUP(E151,'49'!$K$3:$L$16,2,FALSE)))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IF(D152="X",0,IF(E152="X",0,VLOOKUP(E152,'49'!$K$3:$L$16,2,FALSE)))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IF(D153="X",0,IF(E153="X",0,VLOOKUP(E153,'49'!$K$3:$L$16,2,FALSE)))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IF(D154="X",0,IF(E154="X",0,VLOOKUP(E154,'49'!$K$3:$L$16,2,FALSE)))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IF(D155="X",0,IF(E155="X",0,VLOOKUP(E155,'49'!$K$3:$L$16,2,FALSE)))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IF(D156="X",0,IF(E156="X",0,VLOOKUP(E156,'49'!$K$3:$L$16,2,FALSE)))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IF(D157="X",0,IF(E157="X",0,VLOOKUP(E157,'49'!$K$3:$L$16,2,FALSE)))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IF(D158="X",0,IF(E158="X",0,VLOOKUP(E158,'49'!$K$3:$L$16,2,FALSE)))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IF(D159="X",0,IF(E159="X",0,VLOOKUP(E159,'49'!$K$3:$L$16,2,FALSE)))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IF(D160="X",0,IF(E160="X",0,VLOOKUP(E160,'49'!$K$3:$L$16,2,FALSE)))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IF(D161="X",0,IF(E161="X",0,VLOOKUP(E161,'49'!$K$3:$L$16,2,FALSE)))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IF(D162="X",0,IF(E162="X",0,VLOOKUP(E162,'49'!$K$3:$L$16,2,FALSE)))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IF(D163="X",0,IF(E163="X",0,VLOOKUP(E163,'49'!$K$3:$L$16,2,FALSE)))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IF(D164="X",0,IF(E164="X",0,VLOOKUP(E164,'49'!$K$3:$L$16,2,FALSE)))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IF(D165="X",0,IF(E165="X",0,VLOOKUP(E165,'49'!$K$3:$L$16,2,FALSE)))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IF(D166="X",0,IF(E166="X",0,VLOOKUP(E166,'49'!$K$3:$L$16,2,FALSE)))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IF(D167="X",0,IF(E167="X",0,VLOOKUP(E167,'49'!$K$3:$L$16,2,FALSE)))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IF(D168="X",0,IF(E168="X",0,VLOOKUP(E168,'49'!$K$3:$L$16,2,FALSE)))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IF(D169="X",0,IF(E169="X",0,VLOOKUP(E169,'49'!$K$3:$L$16,2,FALSE)))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IF(D170="X",0,IF(E170="X",0,VLOOKUP(E170,'49'!$K$3:$L$16,2,FALSE)))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IF(D171="X",0,IF(E171="X",0,VLOOKUP(E171,'49'!$K$3:$L$16,2,FALSE)))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IF(D172="X",0,IF(E172="X",0,VLOOKUP(E172,'49'!$K$3:$L$16,2,FALSE)))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IF(D173="X",0,IF(E173="X",0,VLOOKUP(E173,'49'!$K$3:$L$16,2,FALSE)))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IF(D174="X",0,IF(E174="X",0,VLOOKUP(E174,'49'!$K$3:$L$16,2,FALSE)))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IF(D175="X",0,IF(E175="X",0,VLOOKUP(E175,'49'!$K$3:$L$16,2,FALSE)))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IF(D176="X",0,IF(E176="X",0,VLOOKUP(E176,'49'!$K$3:$L$16,2,FALSE)))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IF(D177="X",0,IF(E177="X",0,VLOOKUP(E177,'49'!$K$3:$L$16,2,FALSE)))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IF(D178="X",0,IF(E178="X",0,VLOOKUP(E178,'49'!$K$3:$L$16,2,FALSE)))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IF(D179="X",0,IF(E179="X",0,VLOOKUP(E179,'49'!$K$3:$L$16,2,FALSE)))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IF(D180="X",0,IF(E180="X",0,VLOOKUP(E180,'49'!$K$3:$L$16,2,FALSE)))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IF(D181="X",0,IF(E181="X",0,VLOOKUP(E181,'49'!$K$3:$L$16,2,FALSE)))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IF(D182="X",0,IF(E182="X",0,VLOOKUP(E182,'49'!$K$3:$L$16,2,FALSE)))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IF(D183="X",0,IF(E183="X",0,VLOOKUP(E183,'49'!$K$3:$L$16,2,FALSE)))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IF(D184="X",0,IF(E184="X",0,VLOOKUP(E184,'49'!$K$3:$L$16,2,FALSE)))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IF(D185="X",0,IF(E185="X",0,VLOOKUP(E185,'49'!$K$3:$L$16,2,FALSE)))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IF(D186="X",0,IF(E186="X",0,VLOOKUP(E186,'49'!$K$3:$L$16,2,FALSE)))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IF(D187="X",0,IF(E187="X",0,VLOOKUP(E187,'49'!$K$3:$L$16,2,FALSE)))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IF(D188="X",0,IF(E188="X",0,VLOOKUP(E188,'49'!$K$3:$L$16,2,FALSE)))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IF(D189="X",0,IF(E189="X",0,VLOOKUP(E189,'49'!$K$3:$L$16,2,FALSE)))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IF(D190="X",0,IF(E190="X",0,VLOOKUP(E190,'49'!$K$3:$L$16,2,FALSE)))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IF(D191="X",0,IF(E191="X",0,VLOOKUP(E191,'49'!$K$3:$L$16,2,FALSE)))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IF(D192="X",0,IF(E192="X",0,VLOOKUP(E192,'49'!$K$3:$L$16,2,FALSE)))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IF(D193="X",0,IF(E193="X",0,VLOOKUP(E193,'49'!$K$3:$L$16,2,FALSE)))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IF(D194="X",0,IF(E194="X",0,VLOOKUP(E194,'49'!$K$3:$L$16,2,FALSE)))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IF(D195="X",0,IF(E195="X",0,VLOOKUP(E195,'49'!$K$3:$L$16,2,FALSE)))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IF(D196="X",0,IF(E196="X",0,VLOOKUP(E196,'49'!$K$3:$L$16,2,FALSE)))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IF(D197="X",0,IF(E197="X",0,VLOOKUP(E197,'49'!$K$3:$L$16,2,FALSE)))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IF(D198="X",0,IF(E198="X",0,VLOOKUP(E198,'49'!$K$3:$L$16,2,FALSE)))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IF(D199="X",0,IF(E199="X",0,VLOOKUP(E199,'49'!$K$3:$L$16,2,FALSE)))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IF(D200="X",0,IF(E200="X",0,VLOOKUP(E200,'49'!$K$3:$L$16,2,FALSE)))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IF(D201="X",0,IF(E201="X",0,VLOOKUP(E201,'49'!$K$3:$L$16,2,FALSE)))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IF(D202="X",0,IF(E202="X",0,VLOOKUP(E202,'49'!$K$3:$L$16,2,FALSE)))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IF(D203="X",0,IF(E203="X",0,VLOOKUP(E203,'49'!$K$3:$L$16,2,FALSE)))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IF(D204="X",0,IF(E204="X",0,VLOOKUP(E204,'49'!$K$3:$L$16,2,FALSE)))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IF(D205="X",0,IF(E205="X",0,VLOOKUP(E205,'49'!$K$3:$L$16,2,FALSE)))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IF(D206="X",0,IF(E206="X",0,VLOOKUP(E206,'49'!$K$3:$L$16,2,FALSE)))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IF(D207="X",0,IF(E207="X",0,VLOOKUP(E207,'49'!$K$3:$L$16,2,FALSE)))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IF(D208="X",0,IF(E208="X",0,VLOOKUP(E208,'49'!$K$3:$L$16,2,FALSE)))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IF(D209="X",0,IF(E209="X",0,VLOOKUP(E209,'49'!$K$3:$L$16,2,FALSE)))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IF(D210="X",0,IF(E210="X",0,VLOOKUP(E210,'49'!$K$3:$L$16,2,FALSE)))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IF(D211="X",0,IF(E211="X",0,VLOOKUP(E211,'49'!$K$3:$L$16,2,FALSE)))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IF(D212="X",0,IF(E212="X",0,VLOOKUP(E212,'49'!$K$3:$L$16,2,FALSE)))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IF(D213="X",0,IF(E213="X",0,VLOOKUP(E213,'49'!$K$3:$L$16,2,FALSE)))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IF(D214="X",0,IF(E214="X",0,VLOOKUP(E214,'49'!$K$3:$L$16,2,FALSE)))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IF(D215="X",0,IF(E215="X",0,VLOOKUP(E215,'49'!$K$3:$L$16,2,FALSE)))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IF(D216="X",0,IF(E216="X",0,VLOOKUP(E216,'49'!$K$3:$L$16,2,FALSE)))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IF(D217="X",0,IF(E217="X",0,VLOOKUP(E217,'49'!$K$3:$L$16,2,FALSE)))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IF(D218="X",0,IF(E218="X",0,VLOOKUP(E218,'49'!$K$3:$L$16,2,FALSE)))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IF(D219="X",0,IF(E219="X",0,VLOOKUP(E219,'49'!$K$3:$L$16,2,FALSE)))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IF(D220="X",0,IF(E220="X",0,VLOOKUP(E220,'49'!$K$3:$L$16,2,FALSE)))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IF(D221="X",0,IF(E221="X",0,VLOOKUP(E221,'49'!$K$3:$L$16,2,FALSE)))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IF(D222="X",0,IF(E222="X",0,VLOOKUP(E222,'49'!$K$3:$L$16,2,FALSE)))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IF(D223="X",0,IF(E223="X",0,VLOOKUP(E223,'49'!$K$3:$L$16,2,FALSE)))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IF(D224="X",0,IF(E224="X",0,VLOOKUP(E224,'49'!$K$3:$L$16,2,FALSE)))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IF(D225="X",0,IF(E225="X",0,VLOOKUP(E225,'49'!$K$3:$L$16,2,FALSE)))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IF(D226="X",0,IF(E226="X",0,VLOOKUP(E226,'49'!$K$3:$L$16,2,FALSE)))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IF(D227="X",0,IF(E227="X",0,VLOOKUP(E227,'49'!$K$3:$L$16,2,FALSE)))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IF(D228="X",0,IF(E228="X",0,VLOOKUP(E228,'49'!$K$3:$L$16,2,FALSE)))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IF(D229="X",0,IF(E229="X",0,VLOOKUP(E229,'49'!$K$3:$L$16,2,FALSE)))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IF(D230="X",0,IF(E230="X",0,VLOOKUP(E230,'49'!$K$3:$L$16,2,FALSE)))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IF(D231="X",0,IF(E231="X",0,VLOOKUP(E231,'49'!$K$3:$L$16,2,FALSE)))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IF(D232="X",0,IF(E232="X",0,VLOOKUP(E232,'49'!$K$3:$L$16,2,FALSE)))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IF(D233="X",0,IF(E233="X",0,VLOOKUP(E233,'49'!$K$3:$L$16,2,FALSE)))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IF(D234="X",0,IF(E234="X",0,VLOOKUP(E234,'49'!$K$3:$L$16,2,FALSE)))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IF(D235="X",0,IF(E235="X",0,VLOOKUP(E235,'49'!$K$3:$L$16,2,FALSE)))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IF(D236="X",0,IF(E236="X",0,VLOOKUP(E236,'49'!$K$3:$L$16,2,FALSE)))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IF(D237="X",0,IF(E237="X",0,VLOOKUP(E237,'49'!$K$3:$L$16,2,FALSE)))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IF(D238="X",0,IF(E238="X",0,VLOOKUP(E238,'49'!$K$3:$L$16,2,FALSE)))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IF(D239="X",0,IF(E239="X",0,VLOOKUP(E239,'49'!$K$3:$L$16,2,FALSE)))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IF(D240="X",0,IF(E240="X",0,VLOOKUP(E240,'49'!$K$3:$L$16,2,FALSE)))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IF(D241="X",0,IF(E241="X",0,VLOOKUP(E241,'49'!$K$3:$L$16,2,FALSE)))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IF(D242="X",0,IF(E242="X",0,VLOOKUP(E242,'49'!$K$3:$L$16,2,FALSE)))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IF(D243="X",0,IF(E243="X",0,VLOOKUP(E243,'49'!$K$3:$L$16,2,FALSE)))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IF(D244="X",0,IF(E244="X",0,VLOOKUP(E244,'49'!$K$3:$L$16,2,FALSE)))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IF(D245="X",0,IF(E245="X",0,VLOOKUP(E245,'49'!$K$3:$L$16,2,FALSE)))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IF(D246="X",0,IF(E246="X",0,VLOOKUP(E246,'49'!$K$3:$L$16,2,FALSE)))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IF(D247="X",0,IF(E247="X",0,VLOOKUP(E247,'49'!$K$3:$L$16,2,FALSE)))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IF(D248="X",0,IF(E248="X",0,VLOOKUP(E248,'49'!$K$3:$L$16,2,FALSE)))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IF(D249="X",0,IF(E249="X",0,VLOOKUP(E249,'49'!$K$3:$L$16,2,FALSE)))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IF(D250="X",0,IF(E250="X",0,VLOOKUP(E250,'49'!$K$3:$L$16,2,FALSE)))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IF(D251="X",0,IF(E251="X",0,VLOOKUP(E251,'49'!$K$3:$L$16,2,FALSE)))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IF(D252="X",0,IF(E252="X",0,VLOOKUP(E252,'49'!$K$3:$L$16,2,FALSE)))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IF(D253="X",0,IF(E253="X",0,VLOOKUP(E253,'49'!$K$3:$L$16,2,FALSE)))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IF(D254="X",0,IF(E254="X",0,VLOOKUP(E254,'49'!$K$3:$L$16,2,FALSE)))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IF(D255="X",0,IF(E255="X",0,VLOOKUP(E255,'49'!$K$3:$L$16,2,FALSE)))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IF(D256="X",0,IF(E256="X",0,VLOOKUP(E256,'49'!$K$3:$L$16,2,FALSE)))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IF(D257="X",0,IF(E257="X",0,VLOOKUP(E257,'49'!$K$3:$L$16,2,FALSE)))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IF(D258="X",0,IF(E258="X",0,VLOOKUP(E258,'49'!$K$3:$L$16,2,FALSE)))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IF(D259="X",0,IF(E259="X",0,VLOOKUP(E259,'49'!$K$3:$L$16,2,FALSE)))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IF(D260="X",0,IF(E260="X",0,VLOOKUP(E260,'49'!$K$3:$L$16,2,FALSE)))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IF(D261="X",0,IF(E261="X",0,VLOOKUP(E261,'49'!$K$3:$L$16,2,FALSE)))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IF(D262="X",0,IF(E262="X",0,VLOOKUP(E262,'49'!$K$3:$L$16,2,FALSE)))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IF(D263="X",0,IF(E263="X",0,VLOOKUP(E263,'49'!$K$3:$L$16,2,FALSE)))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IF(D264="X",0,IF(E264="X",0,VLOOKUP(E264,'49'!$K$3:$L$16,2,FALSE)))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IF(D265="X",0,IF(E265="X",0,VLOOKUP(E265,'49'!$K$3:$L$16,2,FALSE)))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IF(D266="X",0,IF(E266="X",0,VLOOKUP(E266,'49'!$K$3:$L$16,2,FALSE)))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IF(D267="X",0,IF(E267="X",0,VLOOKUP(E267,'49'!$K$3:$L$16,2,FALSE)))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IF(D268="X",0,IF(E268="X",0,VLOOKUP(E268,'49'!$K$3:$L$16,2,FALSE)))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IF(D269="X",0,IF(E269="X",0,VLOOKUP(E269,'49'!$K$3:$L$16,2,FALSE)))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IF(D270="X",0,IF(E270="X",0,VLOOKUP(E270,'49'!$K$3:$L$16,2,FALSE)))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IF(D271="X",0,IF(E271="X",0,VLOOKUP(E271,'49'!$K$3:$L$16,2,FALSE)))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IF(D272="X",0,IF(E272="X",0,VLOOKUP(E272,'49'!$K$3:$L$16,2,FALSE)))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IF(D273="X",0,IF(E273="X",0,VLOOKUP(E273,'49'!$K$3:$L$16,2,FALSE)))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IF(D274="X",0,IF(E274="X",0,VLOOKUP(E274,'49'!$K$3:$L$16,2,FALSE)))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IF(D275="X",0,IF(E275="X",0,VLOOKUP(E275,'49'!$K$3:$L$16,2,FALSE)))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IF(D276="X",0,IF(E276="X",0,VLOOKUP(E276,'49'!$K$3:$L$16,2,FALSE)))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IF(D277="X",0,IF(E277="X",0,VLOOKUP(E277,'49'!$K$3:$L$16,2,FALSE)))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IF(D278="X",0,IF(E278="X",0,VLOOKUP(E278,'49'!$K$3:$L$16,2,FALSE)))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IF(D279="X",0,IF(E279="X",0,VLOOKUP(E279,'49'!$K$3:$L$16,2,FALSE)))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IF(D280="X",0,IF(E280="X",0,VLOOKUP(E280,'49'!$K$3:$L$16,2,FALSE)))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IF(D281="X",0,IF(E281="X",0,VLOOKUP(E281,'49'!$K$3:$L$16,2,FALSE)))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IF(D282="X",0,IF(E282="X",0,VLOOKUP(E282,'49'!$K$3:$L$16,2,FALSE)))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IF(D283="X",0,IF(E283="X",0,VLOOKUP(E283,'49'!$K$3:$L$16,2,FALSE)))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IF(D284="X",0,IF(E284="X",0,VLOOKUP(E284,'49'!$K$3:$L$16,2,FALSE)))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IF(D285="X",0,IF(E285="X",0,VLOOKUP(E285,'49'!$K$3:$L$16,2,FALSE)))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IF(D286="X",0,IF(E286="X",0,VLOOKUP(E286,'49'!$K$3:$L$16,2,FALSE)))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IF(D287="X",0,IF(E287="X",0,VLOOKUP(E287,'49'!$K$3:$L$16,2,FALSE)))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IF(D288="X",0,IF(E288="X",0,VLOOKUP(E288,'49'!$K$3:$L$16,2,FALSE)))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IF(D289="X",0,IF(E289="X",0,VLOOKUP(E289,'49'!$K$3:$L$16,2,FALSE)))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IF(D290="X",0,IF(E290="X",0,VLOOKUP(E290,'49'!$K$3:$L$16,2,FALSE)))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IF(D291="X",0,IF(E291="X",0,VLOOKUP(E291,'49'!$K$3:$L$16,2,FALSE)))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IF(D292="X",0,IF(E292="X",0,VLOOKUP(E292,'49'!$K$3:$L$16,2,FALSE)))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IF(D293="X",0,IF(E293="X",0,VLOOKUP(E293,'49'!$K$3:$L$16,2,FALSE)))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IF(D294="X",0,IF(E294="X",0,VLOOKUP(E294,'49'!$K$3:$L$16,2,FALSE)))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IF(D295="X",0,IF(E295="X",0,VLOOKUP(E295,'49'!$K$3:$L$16,2,FALSE)))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IF(D296="X",0,IF(E296="X",0,VLOOKUP(E296,'49'!$K$3:$L$16,2,FALSE)))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IF(D297="X",0,IF(E297="X",0,VLOOKUP(E297,'49'!$K$3:$L$16,2,FALSE)))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IF(D298="X",0,IF(E298="X",0,VLOOKUP(E298,'49'!$K$3:$L$16,2,FALSE)))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IF(D299="X",0,IF(E299="X",0,VLOOKUP(E299,'49'!$K$3:$L$16,2,FALSE)))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IF(D300="X",0,IF(E300="X",0,VLOOKUP(E300,'49'!$K$3:$L$16,2,FALSE)))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IF(D301="X",0,IF(E301="X",0,VLOOKUP(E301,'49'!$K$3:$L$16,2,FALSE)))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IF(D302="X",0,IF(E302="X",0,VLOOKUP(E302,'49'!$K$3:$L$16,2,FALSE)))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IF(D303="X",0,IF(E303="X",0,VLOOKUP(E303,'49'!$K$3:$L$16,2,FALSE)))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IF(D304="X",0,IF(E304="X",0,VLOOKUP(E304,'49'!$K$3:$L$16,2,FALSE)))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IF(D305="X",0,IF(E305="X",0,VLOOKUP(E305,'49'!$K$3:$L$16,2,FALSE)))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IF(D306="X",0,IF(E306="X",0,VLOOKUP(E306,'49'!$K$3:$L$16,2,FALSE)))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IF(D307="X",0,IF(E307="X",0,VLOOKUP(E307,'49'!$K$3:$L$16,2,FALSE)))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IF(D308="X",0,IF(E308="X",0,VLOOKUP(E308,'49'!$K$3:$L$16,2,FALSE)))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IF(D309="X",0,IF(E309="X",0,VLOOKUP(E309,'49'!$K$3:$L$16,2,FALSE)))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IF(D310="X",0,IF(E310="X",0,VLOOKUP(E310,'49'!$K$3:$L$16,2,FALSE)))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IF(D311="X",0,IF(E311="X",0,VLOOKUP(E311,'49'!$K$3:$L$16,2,FALSE)))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IF(D312="X",0,IF(E312="X",0,VLOOKUP(E312,'49'!$K$3:$L$16,2,FALSE)))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IF(D313="X",0,IF(E313="X",0,VLOOKUP(E313,'49'!$K$3:$L$16,2,FALSE)))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IF(D314="X",0,IF(E314="X",0,VLOOKUP(E314,'49'!$K$3:$L$16,2,FALSE)))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IF(D315="X",0,IF(E315="X",0,VLOOKUP(E315,'49'!$K$3:$L$16,2,FALSE)))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IF(D316="X",0,IF(E316="X",0,VLOOKUP(E316,'49'!$K$3:$L$16,2,FALSE)))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IF(D317="X",0,IF(E317="X",0,VLOOKUP(E317,'49'!$K$3:$L$16,2,FALSE)))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IF(D318="X",0,IF(E318="X",0,VLOOKUP(E318,'49'!$K$3:$L$16,2,FALSE)))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IF(D319="X",0,IF(E319="X",0,VLOOKUP(E319,'49'!$K$3:$L$16,2,FALSE)))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IF(D320="X",0,IF(E320="X",0,VLOOKUP(E320,'49'!$K$3:$L$16,2,FALSE)))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IF(D321="X",0,IF(E321="X",0,VLOOKUP(E321,'49'!$K$3:$L$16,2,FALSE)))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IF(D322="X",0,IF(E322="X",0,VLOOKUP(E322,'49'!$K$3:$L$16,2,FALSE)))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IF(D323="X",0,IF(E323="X",0,VLOOKUP(E323,'49'!$K$3:$L$16,2,FALSE)))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IF(D324="X",0,IF(E324="X",0,VLOOKUP(E324,'49'!$K$3:$L$16,2,FALSE)))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IF(D325="X",0,IF(E325="X",0,VLOOKUP(E325,'49'!$K$3:$L$16,2,FALSE)))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IF(D326="X",0,IF(E326="X",0,VLOOKUP(E326,'49'!$K$3:$L$16,2,FALSE)))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IF(D327="X",0,IF(E327="X",0,VLOOKUP(E327,'49'!$K$3:$L$16,2,FALSE)))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IF(D328="X",0,IF(E328="X",0,VLOOKUP(E328,'49'!$K$3:$L$16,2,FALSE)))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IF(D329="X",0,IF(E329="X",0,VLOOKUP(E329,'49'!$K$3:$L$16,2,FALSE)))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IF(D330="X",0,IF(E330="X",0,VLOOKUP(E330,'49'!$K$3:$L$16,2,FALSE)))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IF(D331="X",0,IF(E331="X",0,VLOOKUP(E331,'49'!$K$3:$L$16,2,FALSE)))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IF(D332="X",0,IF(E332="X",0,VLOOKUP(E332,'49'!$K$3:$L$16,2,FALSE)))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IF(D333="X",0,IF(E333="X",0,VLOOKUP(E333,'49'!$K$3:$L$16,2,FALSE)))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IF(D334="X",0,IF(E334="X",0,VLOOKUP(E334,'49'!$K$3:$L$16,2,FALSE)))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IF(D335="X",0,IF(E335="X",0,VLOOKUP(E335,'49'!$K$3:$L$16,2,FALSE)))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IF(D336="X",0,IF(E336="X",0,VLOOKUP(E336,'49'!$K$3:$L$16,2,FALSE)))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IF(D337="X",0,IF(E337="X",0,VLOOKUP(E337,'49'!$K$3:$L$16,2,FALSE)))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IF(D338="X",0,IF(E338="X",0,VLOOKUP(E338,'49'!$K$3:$L$16,2,FALSE)))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IF(D339="X",0,IF(E339="X",0,VLOOKUP(E339,'49'!$K$3:$L$16,2,FALSE)))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IF(D340="X",0,IF(E340="X",0,VLOOKUP(E340,'49'!$K$3:$L$16,2,FALSE)))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IF(D341="X",0,IF(E341="X",0,VLOOKUP(E341,'49'!$K$3:$L$16,2,FALSE)))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IF(D342="X",0,IF(E342="X",0,VLOOKUP(E342,'49'!$K$3:$L$16,2,FALSE)))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IF(D343="X",0,IF(E343="X",0,VLOOKUP(E343,'49'!$K$3:$L$16,2,FALSE)))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IF(D344="X",0,IF(E344="X",0,VLOOKUP(E344,'49'!$K$3:$L$16,2,FALSE)))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IF(D345="X",0,IF(E345="X",0,VLOOKUP(E345,'49'!$K$3:$L$16,2,FALSE)))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IF(D346="X",0,IF(E346="X",0,VLOOKUP(E346,'49'!$K$3:$L$16,2,FALSE)))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IF(D347="X",0,IF(E347="X",0,VLOOKUP(E347,'49'!$K$3:$L$16,2,FALSE)))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IF(D348="X",0,IF(E348="X",0,VLOOKUP(E348,'49'!$K$3:$L$16,2,FALSE)))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IF(D349="X",0,IF(E349="X",0,VLOOKUP(E349,'49'!$K$3:$L$16,2,FALSE)))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IF(D350="X",0,IF(E350="X",0,VLOOKUP(E350,'49'!$K$3:$L$16,2,FALSE)))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IF(D351="X",0,IF(E351="X",0,VLOOKUP(E351,'49'!$K$3:$L$16,2,FALSE)))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IF(D352="X",0,IF(E352="X",0,VLOOKUP(E352,'49'!$K$3:$L$16,2,FALSE)))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IF(D353="X",0,IF(E353="X",0,VLOOKUP(E353,'49'!$K$3:$L$16,2,FALSE)))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IF(D354="X",0,IF(E354="X",0,VLOOKUP(E354,'49'!$K$3:$L$16,2,FALSE)))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IF(D355="X",0,IF(E355="X",0,VLOOKUP(E355,'49'!$K$3:$L$16,2,FALSE)))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IF(D356="X",0,IF(E356="X",0,VLOOKUP(E356,'49'!$K$3:$L$16,2,FALSE)))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IF(D357="X",0,IF(E357="X",0,VLOOKUP(E357,'49'!$K$3:$L$16,2,FALSE)))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IF(D358="X",0,IF(E358="X",0,VLOOKUP(E358,'49'!$K$3:$L$16,2,FALSE)))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IF(D359="X",0,IF(E359="X",0,VLOOKUP(E359,'49'!$K$3:$L$16,2,FALSE)))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IF(D360="X",0,IF(E360="X",0,VLOOKUP(E360,'49'!$K$3:$L$16,2,FALSE)))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IF(D361="X",0,IF(E361="X",0,VLOOKUP(E361,'49'!$K$3:$L$16,2,FALSE)))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IF(D362="X",0,IF(E362="X",0,VLOOKUP(E362,'49'!$K$3:$L$16,2,FALSE)))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IF(D363="X",0,IF(E363="X",0,VLOOKUP(E363,'49'!$K$3:$L$16,2,FALSE)))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IF(D364="X",0,IF(E364="X",0,VLOOKUP(E364,'49'!$K$3:$L$16,2,FALSE)))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IF(D365="X",0,IF(E365="X",0,VLOOKUP(E365,'49'!$K$3:$L$16,2,FALSE)))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IF(D366="X",0,IF(E366="X",0,VLOOKUP(E366,'49'!$K$3:$L$16,2,FALSE)))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IF(D367="X",0,IF(E367="X",0,VLOOKUP(E367,'49'!$K$3:$L$16,2,FALSE)))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IF(D368="X",0,IF(E368="X",0,VLOOKUP(E368,'49'!$K$3:$L$16,2,FALSE)))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IF(D369="X",0,IF(E369="X",0,VLOOKUP(E369,'49'!$K$3:$L$16,2,FALSE)))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IF(D370="X",0,IF(E370="X",0,VLOOKUP(E370,'49'!$K$3:$L$16,2,FALSE)))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IF(D371="X",0,IF(E371="X",0,VLOOKUP(E371,'49'!$K$3:$L$16,2,FALSE)))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IF(D372="X",0,IF(E372="X",0,VLOOKUP(E372,'49'!$K$3:$L$16,2,FALSE)))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IF(D373="X",0,IF(E373="X",0,VLOOKUP(E373,'49'!$K$3:$L$16,2,FALSE)))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IF(D374="X",0,IF(E374="X",0,VLOOKUP(E374,'49'!$K$3:$L$16,2,FALSE)))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IF(D375="X",0,IF(E375="X",0,VLOOKUP(E375,'49'!$K$3:$L$16,2,FALSE)))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IF(D376="X",0,IF(E376="X",0,VLOOKUP(E376,'49'!$K$3:$L$16,2,FALSE)))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IF(D377="X",0,IF(E377="X",0,VLOOKUP(E377,'49'!$K$3:$L$16,2,FALSE)))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IF(D378="X",0,IF(E378="X",0,VLOOKUP(E378,'49'!$K$3:$L$16,2,FALSE)))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IF(D379="X",0,IF(E379="X",0,VLOOKUP(E379,'49'!$K$3:$L$16,2,FALSE)))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IF(D380="X",0,IF(E380="X",0,VLOOKUP(E380,'49'!$K$3:$L$16,2,FALSE)))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IF(D381="X",0,IF(E381="X",0,VLOOKUP(E381,'49'!$K$3:$L$16,2,FALSE)))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IF(D382="X",0,IF(E382="X",0,VLOOKUP(E382,'49'!$K$3:$L$16,2,FALSE)))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IF(D383="X",0,IF(E383="X",0,VLOOKUP(E383,'49'!$K$3:$L$16,2,FALSE)))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IF(D384="X",0,IF(E384="X",0,VLOOKUP(E384,'49'!$K$3:$L$16,2,FALSE)))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IF(D385="X",0,IF(E385="X",0,VLOOKUP(E385,'49'!$K$3:$L$16,2,FALSE)))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IF(D386="X",0,IF(E386="X",0,VLOOKUP(E386,'49'!$K$3:$L$16,2,FALSE)))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IF(D387="X",0,IF(E387="X",0,VLOOKUP(E387,'49'!$K$3:$L$16,2,FALSE)))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IF(D388="X",0,IF(E388="X",0,VLOOKUP(E388,'49'!$K$3:$L$16,2,FALSE)))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IF(D389="X",0,IF(E389="X",0,VLOOKUP(E389,'49'!$K$3:$L$16,2,FALSE)))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IF(D390="X",0,IF(E390="X",0,VLOOKUP(E390,'49'!$K$3:$L$16,2,FALSE)))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IF(D391="X",0,IF(E391="X",0,VLOOKUP(E391,'49'!$K$3:$L$16,2,FALSE)))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IF(D392="X",0,IF(E392="X",0,VLOOKUP(E392,'49'!$K$3:$L$16,2,FALSE)))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IF(D393="X",0,IF(E393="X",0,VLOOKUP(E393,'49'!$K$3:$L$16,2,FALSE)))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IF(D394="X",0,IF(E394="X",0,VLOOKUP(E394,'49'!$K$3:$L$16,2,FALSE)))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IF(D395="X",0,IF(E395="X",0,VLOOKUP(E395,'49'!$K$3:$L$16,2,FALSE)))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IF(D396="X",0,IF(E396="X",0,VLOOKUP(E396,'49'!$K$3:$L$16,2,FALSE)))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IF(D397="X",0,IF(E397="X",0,VLOOKUP(E397,'49'!$K$3:$L$16,2,FALSE)))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IF(D398="X",0,IF(E398="X",0,VLOOKUP(E398,'49'!$K$3:$L$16,2,FALSE)))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IF(D399="X",0,IF(E399="X",0,VLOOKUP(E399,'49'!$K$3:$L$16,2,FALSE)))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IF(D400="X",0,IF(E400="X",0,VLOOKUP(E400,'49'!$K$3:$L$16,2,FALSE)))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IF(D401="X",0,IF(E401="X",0,VLOOKUP(E401,'49'!$K$3:$L$16,2,FALSE)))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IF(D402="X",0,IF(E402="X",0,VLOOKUP(E402,'49'!$K$3:$L$16,2,FALSE)))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IF(D403="X",0,IF(E403="X",0,VLOOKUP(E403,'49'!$K$3:$L$16,2,FALSE)))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IF(D404="X",0,IF(E404="X",0,VLOOKUP(E404,'49'!$K$3:$L$16,2,FALSE)))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IF(D405="X",0,IF(E405="X",0,VLOOKUP(E405,'49'!$K$3:$L$16,2,FALSE)))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IF(D406="X",0,IF(E406="X",0,VLOOKUP(E406,'49'!$K$3:$L$16,2,FALSE)))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IF(D407="X",0,IF(E407="X",0,VLOOKUP(E407,'49'!$K$3:$L$16,2,FALSE)))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IF(D408="X",0,IF(E408="X",0,VLOOKUP(E408,'49'!$K$3:$L$16,2,FALSE)))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IF(D409="X",0,IF(E409="X",0,VLOOKUP(E409,'49'!$K$3:$L$16,2,FALSE)))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IF(D410="X",0,IF(E410="X",0,VLOOKUP(E410,'49'!$K$3:$L$16,2,FALSE)))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IF(D411="X",0,IF(E411="X",0,VLOOKUP(E411,'49'!$K$3:$L$16,2,FALSE)))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IF(D412="X",0,IF(E412="X",0,VLOOKUP(E412,'49'!$K$3:$L$16,2,FALSE)))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IF(D413="X",0,IF(E413="X",0,VLOOKUP(E413,'49'!$K$3:$L$16,2,FALSE)))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IF(D414="X",0,IF(E414="X",0,VLOOKUP(E414,'49'!$K$3:$L$16,2,FALSE)))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IF(D415="X",0,IF(E415="X",0,VLOOKUP(E415,'49'!$K$3:$L$16,2,FALSE)))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IF(D416="X",0,IF(E416="X",0,VLOOKUP(E416,'49'!$K$3:$L$16,2,FALSE)))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IF(D417="X",0,IF(E417="X",0,VLOOKUP(E417,'49'!$K$3:$L$16,2,FALSE)))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IF(D418="X",0,IF(E418="X",0,VLOOKUP(E418,'49'!$K$3:$L$16,2,FALSE)))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IF(D419="X",0,IF(E419="X",0,VLOOKUP(E419,'49'!$K$3:$L$16,2,FALSE)))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IF(D420="X",0,IF(E420="X",0,VLOOKUP(E420,'49'!$K$3:$L$16,2,FALSE)))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IF(D421="X",0,IF(E421="X",0,VLOOKUP(E421,'49'!$K$3:$L$16,2,FALSE)))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IF(D422="X",0,IF(E422="X",0,VLOOKUP(E422,'49'!$K$3:$L$16,2,FALSE)))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IF(D423="X",0,IF(E423="X",0,VLOOKUP(E423,'49'!$K$3:$L$16,2,FALSE)))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IF(D424="X",0,IF(E424="X",0,VLOOKUP(E424,'49'!$K$3:$L$16,2,FALSE)))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IF(D425="X",0,IF(E425="X",0,VLOOKUP(E425,'49'!$K$3:$L$16,2,FALSE)))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IF(D426="X",0,IF(E426="X",0,VLOOKUP(E426,'49'!$K$3:$L$16,2,FALSE)))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IF(D427="X",0,IF(E427="X",0,VLOOKUP(E427,'49'!$K$3:$L$16,2,FALSE)))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IF(D428="X",0,IF(E428="X",0,VLOOKUP(E428,'49'!$K$3:$L$16,2,FALSE)))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IF(D429="X",0,IF(E429="X",0,VLOOKUP(E429,'49'!$K$3:$L$16,2,FALSE)))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IF(D430="X",0,IF(E430="X",0,VLOOKUP(E430,'49'!$K$3:$L$16,2,FALSE)))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IF(D431="X",0,IF(E431="X",0,VLOOKUP(E431,'49'!$K$3:$L$16,2,FALSE)))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IF(D432="X",0,IF(E432="X",0,VLOOKUP(E432,'49'!$K$3:$L$16,2,FALSE)))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IF(D433="X",0,IF(E433="X",0,VLOOKUP(E433,'49'!$K$3:$L$16,2,FALSE)))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IF(D434="X",0,IF(E434="X",0,VLOOKUP(E434,'49'!$K$3:$L$16,2,FALSE)))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IF(D435="X",0,IF(E435="X",0,VLOOKUP(E435,'49'!$K$3:$L$16,2,FALSE)))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IF(D436="X",0,IF(E436="X",0,VLOOKUP(E436,'49'!$K$3:$L$16,2,FALSE)))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IF(D437="X",0,IF(E437="X",0,VLOOKUP(E437,'49'!$K$3:$L$16,2,FALSE)))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IF(D438="X",0,IF(E438="X",0,VLOOKUP(E438,'49'!$K$3:$L$16,2,FALSE)))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IF(D439="X",0,IF(E439="X",0,VLOOKUP(E439,'49'!$K$3:$L$16,2,FALSE)))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IF(D440="X",0,IF(E440="X",0,VLOOKUP(E440,'49'!$K$3:$L$16,2,FALSE)))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IF(D441="X",0,IF(E441="X",0,VLOOKUP(E441,'49'!$K$3:$L$16,2,FALSE)))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IF(D442="X",0,IF(E442="X",0,VLOOKUP(E442,'49'!$K$3:$L$16,2,FALSE)))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IF(D443="X",0,IF(E443="X",0,VLOOKUP(E443,'49'!$K$3:$L$16,2,FALSE)))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IF(D444="X",0,IF(E444="X",0,VLOOKUP(E444,'49'!$K$3:$L$16,2,FALSE)))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IF(D445="X",0,IF(E445="X",0,VLOOKUP(E445,'49'!$K$3:$L$16,2,FALSE)))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IF(D446="X",0,IF(E446="X",0,VLOOKUP(E446,'49'!$K$3:$L$16,2,FALSE)))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IF(D447="X",0,IF(E447="X",0,VLOOKUP(E447,'49'!$K$3:$L$16,2,FALSE)))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IF(D448="X",0,IF(E448="X",0,VLOOKUP(E448,'49'!$K$3:$L$16,2,FALSE)))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IF(D449="X",0,IF(E449="X",0,VLOOKUP(E449,'49'!$K$3:$L$16,2,FALSE)))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IF(D450="X",0,IF(E450="X",0,VLOOKUP(E450,'49'!$K$3:$L$16,2,FALSE)))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IF(D451="X",0,IF(E451="X",0,VLOOKUP(E451,'49'!$K$3:$L$16,2,FALSE)))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IF(D452="X",0,IF(E452="X",0,VLOOKUP(E452,'49'!$K$3:$L$16,2,FALSE)))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IF(D453="X",0,IF(E453="X",0,VLOOKUP(E453,'49'!$K$3:$L$16,2,FALSE)))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IF(D454="X",0,IF(E454="X",0,VLOOKUP(E454,'49'!$K$3:$L$16,2,FALSE)))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IF(D455="X",0,IF(E455="X",0,VLOOKUP(E455,'49'!$K$3:$L$16,2,FALSE)))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IF(D456="X",0,IF(E456="X",0,VLOOKUP(E456,'49'!$K$3:$L$16,2,FALSE)))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IF(D457="X",0,IF(E457="X",0,VLOOKUP(E457,'49'!$K$3:$L$16,2,FALSE)))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IF(D458="X",0,IF(E458="X",0,VLOOKUP(E458,'49'!$K$3:$L$16,2,FALSE)))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IF(D459="X",0,IF(E459="X",0,VLOOKUP(E459,'49'!$K$3:$L$16,2,FALSE)))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IF(D460="X",0,IF(E460="X",0,VLOOKUP(E460,'49'!$K$3:$L$16,2,FALSE)))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IF(D461="X",0,IF(E461="X",0,VLOOKUP(E461,'49'!$K$3:$L$16,2,FALSE)))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IF(D462="X",0,IF(E462="X",0,VLOOKUP(E462,'49'!$K$3:$L$16,2,FALSE)))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IF(D463="X",0,IF(E463="X",0,VLOOKUP(E463,'49'!$K$3:$L$16,2,FALSE)))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IF(D464="X",0,IF(E464="X",0,VLOOKUP(E464,'49'!$K$3:$L$16,2,FALSE)))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IF(D465="X",0,IF(E465="X",0,VLOOKUP(E465,'49'!$K$3:$L$16,2,FALSE)))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IF(D466="X",0,IF(E466="X",0,VLOOKUP(E466,'49'!$K$3:$L$16,2,FALSE)))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IF(D467="X",0,IF(E467="X",0,VLOOKUP(E467,'49'!$K$3:$L$16,2,FALSE)))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IF(D468="X",0,IF(E468="X",0,VLOOKUP(E468,'49'!$K$3:$L$16,2,FALSE)))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IF(D469="X",0,IF(E469="X",0,VLOOKUP(E469,'49'!$K$3:$L$16,2,FALSE)))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IF(D470="X",0,IF(E470="X",0,VLOOKUP(E470,'49'!$K$3:$L$16,2,FALSE)))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IF(D471="X",0,IF(E471="X",0,VLOOKUP(E471,'49'!$K$3:$L$16,2,FALSE)))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IF(D472="X",0,IF(E472="X",0,VLOOKUP(E472,'49'!$K$3:$L$16,2,FALSE)))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IF(D473="X",0,IF(E473="X",0,VLOOKUP(E473,'49'!$K$3:$L$16,2,FALSE)))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IF(D474="X",0,IF(E474="X",0,VLOOKUP(E474,'49'!$K$3:$L$16,2,FALSE)))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IF(D475="X",0,IF(E475="X",0,VLOOKUP(E475,'49'!$K$3:$L$16,2,FALSE)))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IF(D476="X",0,IF(E476="X",0,VLOOKUP(E476,'49'!$K$3:$L$16,2,FALSE)))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IF(D477="X",0,IF(E477="X",0,VLOOKUP(E477,'49'!$K$3:$L$16,2,FALSE)))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IF(D478="X",0,IF(E478="X",0,VLOOKUP(E478,'49'!$K$3:$L$16,2,FALSE)))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IF(D479="X",0,IF(E479="X",0,VLOOKUP(E479,'49'!$K$3:$L$16,2,FALSE)))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IF(D480="X",0,IF(E480="X",0,VLOOKUP(E480,'49'!$K$3:$L$16,2,FALSE)))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IF(D481="X",0,IF(E481="X",0,VLOOKUP(E481,'49'!$K$3:$L$16,2,FALSE)))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IF(D482="X",0,IF(E482="X",0,VLOOKUP(E482,'49'!$K$3:$L$16,2,FALSE)))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IF(D483="X",0,IF(E483="X",0,VLOOKUP(E483,'49'!$K$3:$L$16,2,FALSE)))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IF(D484="X",0,IF(E484="X",0,VLOOKUP(E484,'49'!$K$3:$L$16,2,FALSE)))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IF(D485="X",0,IF(E485="X",0,VLOOKUP(E485,'49'!$K$3:$L$16,2,FALSE)))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IF(D486="X",0,IF(E486="X",0,VLOOKUP(E486,'49'!$K$3:$L$16,2,FALSE)))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IF(D487="X",0,IF(E487="X",0,VLOOKUP(E487,'49'!$K$3:$L$16,2,FALSE)))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IF(D488="X",0,IF(E488="X",0,VLOOKUP(E488,'49'!$K$3:$L$16,2,FALSE)))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IF(D489="X",0,IF(E489="X",0,VLOOKUP(E489,'49'!$K$3:$L$16,2,FALSE)))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IF(D490="X",0,IF(E490="X",0,VLOOKUP(E490,'49'!$K$3:$L$16,2,FALSE)))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IF(D491="X",0,IF(E491="X",0,VLOOKUP(E491,'49'!$K$3:$L$16,2,FALSE)))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IF(D492="X",0,IF(E492="X",0,VLOOKUP(E492,'49'!$K$3:$L$16,2,FALSE)))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IF(D493="X",0,IF(E493="X",0,VLOOKUP(E493,'49'!$K$3:$L$16,2,FALSE)))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IF(D494="X",0,IF(E494="X",0,VLOOKUP(E494,'49'!$K$3:$L$16,2,FALSE)))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IF('49'!K3="", "Vrije categorie",'49'!K3)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IF('49'!K4="", "Vrije categorie",'49'!K4)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IF('49'!K5="", "Vrije categorie",'49'!K5)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IF('49'!K6="", "Vrije categorie",'49'!K6)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IF('49'!K7="", "Vrije categorie",'49'!K7)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IF('49'!K8="", "Vrije categorie",'49'!K8)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IF('49'!K9="", "Vrije categorie",'49'!K9)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IF('49'!K10="", "Vrije categorie",'49'!K10)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IF('49'!K11="", "Vrije categorie",'49'!K11)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IF('49'!K12="", "Vrije categorie",'49'!K12)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IF('49'!K13="", "Vrije categorie",'49'!K13)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IF('49'!K14="", "Vrije categorie",'49'!K14)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IF('49'!K15="", "Vrije categorie",'49'!K15)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hlwDEATrzr4Vmv/8G8ckRRWqpyPSi81sfTQ4uYaeCSINLVnBvXNjXAU7zthSzCaDuTB19EK8ZxgiboXlfU/xSw==" saltValue="ma5rauOliD+K/Nw4XxI/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50,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'50a'!P499/M3</f>
        <v>#N/A</v>
      </c>
    </row>
    <row r="4" spans="1:14">
      <c r="A4" s="26" t="s">
        <v>80</v>
      </c>
      <c r="B4" s="217" t="str">
        <f>VLOOKUP(H5,Kwaliteitsinspecties!A5:E54,3)</f>
        <v>Complex 50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'50a'!P500/M4</f>
        <v>#N/A</v>
      </c>
    </row>
    <row r="5" spans="1:14">
      <c r="A5" s="27" t="s">
        <v>81</v>
      </c>
      <c r="B5" s="218" t="str">
        <f>VLOOKUP(H5,Kwaliteitsinspecties!A5:E54,4)</f>
        <v>Complex 50</v>
      </c>
      <c r="C5" s="218"/>
      <c r="D5" s="218"/>
      <c r="E5" s="218"/>
      <c r="F5" s="214" t="s">
        <v>83</v>
      </c>
      <c r="G5" s="214"/>
      <c r="H5" s="23">
        <f>Kwaliteitsinspecties!A54</f>
        <v>50</v>
      </c>
      <c r="K5" s="44" t="s">
        <v>56</v>
      </c>
      <c r="L5" s="56"/>
      <c r="M5" s="115"/>
      <c r="N5" s="97" t="e">
        <f>'50a'!P501/M5</f>
        <v>#N/A</v>
      </c>
    </row>
    <row r="6" spans="1:14">
      <c r="A6" s="28" t="s">
        <v>82</v>
      </c>
      <c r="B6" s="219" t="str">
        <f>VLOOKUP(H5,Kwaliteitsinspecties!A5:E54,5)</f>
        <v>Complex 50</v>
      </c>
      <c r="C6" s="219"/>
      <c r="D6" s="219"/>
      <c r="E6" s="219"/>
      <c r="F6" s="215" t="s">
        <v>84</v>
      </c>
      <c r="G6" s="215"/>
      <c r="H6" s="24" t="str">
        <f>CONCATENATE(H5,"a")</f>
        <v>50a</v>
      </c>
      <c r="K6" s="44" t="s">
        <v>57</v>
      </c>
      <c r="L6" s="56"/>
      <c r="M6" s="115"/>
      <c r="N6" s="97" t="e">
        <f>'50a'!P502/M6</f>
        <v>#N/A</v>
      </c>
    </row>
    <row r="7" spans="1:14">
      <c r="K7" s="44" t="s">
        <v>53</v>
      </c>
      <c r="L7" s="56"/>
      <c r="M7" s="115"/>
      <c r="N7" s="97" t="e">
        <f>'50a'!P503/M7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'50a'!P504/M8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'50a'!P505/M9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'50a'!P506/M10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'50a'!P507/M11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'50a'!P508/M12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'50a'!N512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'50a'!P509/M13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'50a'!P512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'50a'!G512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'50a'!F512-E27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'50a'!S495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'50a'!R495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'50a'!T495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'50a'!U495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'50a'!V495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'50a'!W495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'50a'!N505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RxGWCU2cUXSo7E/5c6p5sD2rKX7sE91ZjBTFqb3P9M8/2LuuDVkuVTE8UgxYPGktOnUmPOz1M6Wn3zZCg+GV3w==" saltValue="xpOCzzQ8zQLzUlxlhIFsJ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'50'!H5</f>
        <v>50</v>
      </c>
      <c r="B1" s="240" t="s">
        <v>80</v>
      </c>
      <c r="C1" s="241"/>
      <c r="D1" s="242" t="str">
        <f>VLOOKUP(A1,Kwaliteitsinspecties!A5:J54,3)</f>
        <v>Complex 50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50 te Complex 50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IF(D4="X",0,IF(E4="X",0,VLOOKUP(E4,'50'!$K$3:$L$16,2,FALSE)))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IF(D5="X",0,IF(E5="X",0,VLOOKUP(E5,'50'!$K$3:$L$16,2,FALSE)))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IF(D6="X",0,IF(E6="X",0,VLOOKUP(E6,'50'!$K$3:$L$16,2,FALSE)))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IF(D7="X",0,IF(E7="X",0,VLOOKUP(E7,'50'!$K$3:$L$16,2,FALSE)))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IF(D8="X",0,IF(E8="X",0,VLOOKUP(E8,'50'!$K$3:$L$16,2,FALSE)))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IF(D9="X",0,IF(E9="X",0,VLOOKUP(E9,'50'!$K$3:$L$16,2,FALSE)))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IF(D10="X",0,IF(E10="X",0,VLOOKUP(E10,'50'!$K$3:$L$16,2,FALSE)))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IF(D11="X",0,IF(E11="X",0,VLOOKUP(E11,'50'!$K$3:$L$16,2,FALSE)))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IF(D12="X",0,IF(E12="X",0,VLOOKUP(E12,'50'!$K$3:$L$16,2,FALSE)))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IF(D13="X",0,IF(E13="X",0,VLOOKUP(E13,'50'!$K$3:$L$16,2,FALSE)))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IF(D14="X",0,IF(E14="X",0,VLOOKUP(E14,'50'!$K$3:$L$16,2,FALSE)))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IF(D15="X",0,IF(E15="X",0,VLOOKUP(E15,'50'!$K$3:$L$16,2,FALSE)))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IF(D16="X",0,IF(E16="X",0,VLOOKUP(E16,'50'!$K$3:$L$16,2,FALSE)))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IF(D17="X",0,IF(E17="X",0,VLOOKUP(E17,'50'!$K$3:$L$16,2,FALSE)))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IF(D18="X",0,IF(E18="X",0,VLOOKUP(E18,'50'!$K$3:$L$16,2,FALSE)))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IF(D19="X",0,IF(E19="X",0,VLOOKUP(E19,'50'!$K$3:$L$16,2,FALSE)))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IF(D20="X",0,IF(E20="X",0,VLOOKUP(E20,'50'!$K$3:$L$16,2,FALSE)))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IF(D21="X",0,IF(E21="X",0,VLOOKUP(E21,'50'!$K$3:$L$16,2,FALSE)))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IF(D22="X",0,IF(E22="X",0,VLOOKUP(E22,'50'!$K$3:$L$16,2,FALSE)))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IF(D23="X",0,IF(E23="X",0,VLOOKUP(E23,'50'!$K$3:$L$16,2,FALSE)))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IF(D24="X",0,IF(E24="X",0,VLOOKUP(E24,'50'!$K$3:$L$16,2,FALSE)))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IF(D25="X",0,IF(E25="X",0,VLOOKUP(E25,'50'!$K$3:$L$16,2,FALSE)))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IF(D26="X",0,IF(E26="X",0,VLOOKUP(E26,'50'!$K$3:$L$16,2,FALSE)))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IF(D27="X",0,IF(E27="X",0,VLOOKUP(E27,'50'!$K$3:$L$16,2,FALSE)))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IF(D28="X",0,IF(E28="X",0,VLOOKUP(E28,'50'!$K$3:$L$16,2,FALSE)))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IF(D29="X",0,IF(E29="X",0,VLOOKUP(E29,'50'!$K$3:$L$16,2,FALSE)))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IF(D30="X",0,IF(E30="X",0,VLOOKUP(E30,'50'!$K$3:$L$16,2,FALSE)))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IF(D31="X",0,IF(E31="X",0,VLOOKUP(E31,'50'!$K$3:$L$16,2,FALSE)))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IF(D32="X",0,IF(E32="X",0,VLOOKUP(E32,'50'!$K$3:$L$16,2,FALSE)))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IF(D33="X",0,IF(E33="X",0,VLOOKUP(E33,'50'!$K$3:$L$16,2,FALSE)))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IF(D34="X",0,IF(E34="X",0,VLOOKUP(E34,'50'!$K$3:$L$16,2,FALSE)))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IF(D35="X",0,IF(E35="X",0,VLOOKUP(E35,'50'!$K$3:$L$16,2,FALSE)))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IF(D36="X",0,IF(E36="X",0,VLOOKUP(E36,'50'!$K$3:$L$16,2,FALSE)))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IF(D37="X",0,IF(E37="X",0,VLOOKUP(E37,'50'!$K$3:$L$16,2,FALSE)))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IF(D38="X",0,IF(E38="X",0,VLOOKUP(E38,'50'!$K$3:$L$16,2,FALSE)))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IF(D39="X",0,IF(E39="X",0,VLOOKUP(E39,'50'!$K$3:$L$16,2,FALSE)))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IF(D40="X",0,IF(E40="X",0,VLOOKUP(E40,'50'!$K$3:$L$16,2,FALSE)))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IF(D41="X",0,IF(E41="X",0,VLOOKUP(E41,'50'!$K$3:$L$16,2,FALSE)))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IF(D42="X",0,IF(E42="X",0,VLOOKUP(E42,'50'!$K$3:$L$16,2,FALSE)))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IF(D43="X",0,IF(E43="X",0,VLOOKUP(E43,'50'!$K$3:$L$16,2,FALSE)))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IF(D44="X",0,IF(E44="X",0,VLOOKUP(E44,'50'!$K$3:$L$16,2,FALSE)))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IF(D45="X",0,IF(E45="X",0,VLOOKUP(E45,'50'!$K$3:$L$16,2,FALSE)))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IF(D46="X",0,IF(E46="X",0,VLOOKUP(E46,'50'!$K$3:$L$16,2,FALSE)))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IF(D47="X",0,IF(E47="X",0,VLOOKUP(E47,'50'!$K$3:$L$16,2,FALSE)))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IF(D48="X",0,IF(E48="X",0,VLOOKUP(E48,'50'!$K$3:$L$16,2,FALSE)))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IF(D49="X",0,IF(E49="X",0,VLOOKUP(E49,'50'!$K$3:$L$16,2,FALSE)))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IF(D50="X",0,IF(E50="X",0,VLOOKUP(E50,'50'!$K$3:$L$16,2,FALSE)))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IF(D51="X",0,IF(E51="X",0,VLOOKUP(E51,'50'!$K$3:$L$16,2,FALSE)))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IF(D52="X",0,IF(E52="X",0,VLOOKUP(E52,'50'!$K$3:$L$16,2,FALSE)))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IF(D53="X",0,IF(E53="X",0,VLOOKUP(E53,'50'!$K$3:$L$16,2,FALSE)))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IF(D54="X",0,IF(E54="X",0,VLOOKUP(E54,'50'!$K$3:$L$16,2,FALSE)))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IF(D55="X",0,IF(E55="X",0,VLOOKUP(E55,'50'!$K$3:$L$16,2,FALSE)))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IF(D56="X",0,IF(E56="X",0,VLOOKUP(E56,'50'!$K$3:$L$16,2,FALSE)))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IF(D57="X",0,IF(E57="X",0,VLOOKUP(E57,'50'!$K$3:$L$16,2,FALSE)))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IF(D58="X",0,IF(E58="X",0,VLOOKUP(E58,'50'!$K$3:$L$16,2,FALSE)))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IF(D59="X",0,IF(E59="X",0,VLOOKUP(E59,'50'!$K$3:$L$16,2,FALSE)))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IF(D60="X",0,IF(E60="X",0,VLOOKUP(E60,'50'!$K$3:$L$16,2,FALSE)))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IF(D61="X",0,IF(E61="X",0,VLOOKUP(E61,'50'!$K$3:$L$16,2,FALSE)))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IF(D62="X",0,IF(E62="X",0,VLOOKUP(E62,'50'!$K$3:$L$16,2,FALSE)))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IF(D63="X",0,IF(E63="X",0,VLOOKUP(E63,'50'!$K$3:$L$16,2,FALSE)))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IF(D64="X",0,IF(E64="X",0,VLOOKUP(E64,'50'!$K$3:$L$16,2,FALSE)))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IF(D65="X",0,IF(E65="X",0,VLOOKUP(E65,'50'!$K$3:$L$16,2,FALSE)))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IF(D66="X",0,IF(E66="X",0,VLOOKUP(E66,'50'!$K$3:$L$16,2,FALSE)))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IF(D67="X",0,IF(E67="X",0,VLOOKUP(E67,'50'!$K$3:$L$16,2,FALSE)))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IF(D68="X",0,IF(E68="X",0,VLOOKUP(E68,'50'!$K$3:$L$16,2,FALSE)))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IF(D69="X",0,IF(E69="X",0,VLOOKUP(E69,'50'!$K$3:$L$16,2,FALSE)))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IF(D70="X",0,IF(E70="X",0,VLOOKUP(E70,'50'!$K$3:$L$16,2,FALSE)))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IF(D71="X",0,IF(E71="X",0,VLOOKUP(E71,'50'!$K$3:$L$16,2,FALSE)))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IF(D72="X",0,IF(E72="X",0,VLOOKUP(E72,'50'!$K$3:$L$16,2,FALSE)))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IF(D73="X",0,IF(E73="X",0,VLOOKUP(E73,'50'!$K$3:$L$16,2,FALSE)))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IF(D74="X",0,IF(E74="X",0,VLOOKUP(E74,'50'!$K$3:$L$16,2,FALSE)))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IF(D75="X",0,IF(E75="X",0,VLOOKUP(E75,'50'!$K$3:$L$16,2,FALSE)))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IF(D76="X",0,IF(E76="X",0,VLOOKUP(E76,'50'!$K$3:$L$16,2,FALSE)))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IF(D77="X",0,IF(E77="X",0,VLOOKUP(E77,'50'!$K$3:$L$16,2,FALSE)))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IF(D78="X",0,IF(E78="X",0,VLOOKUP(E78,'50'!$K$3:$L$16,2,FALSE)))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IF(D79="X",0,IF(E79="X",0,VLOOKUP(E79,'50'!$K$3:$L$16,2,FALSE)))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IF(D80="X",0,IF(E80="X",0,VLOOKUP(E80,'50'!$K$3:$L$16,2,FALSE)))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IF(D81="X",0,IF(E81="X",0,VLOOKUP(E81,'50'!$K$3:$L$16,2,FALSE)))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IF(D82="X",0,IF(E82="X",0,VLOOKUP(E82,'50'!$K$3:$L$16,2,FALSE)))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IF(D83="X",0,IF(E83="X",0,VLOOKUP(E83,'50'!$K$3:$L$16,2,FALSE)))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IF(D84="X",0,IF(E84="X",0,VLOOKUP(E84,'50'!$K$3:$L$16,2,FALSE)))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IF(D85="X",0,IF(E85="X",0,VLOOKUP(E85,'50'!$K$3:$L$16,2,FALSE)))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IF(D86="X",0,IF(E86="X",0,VLOOKUP(E86,'50'!$K$3:$L$16,2,FALSE)))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IF(D87="X",0,IF(E87="X",0,VLOOKUP(E87,'50'!$K$3:$L$16,2,FALSE)))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IF(D88="X",0,IF(E88="X",0,VLOOKUP(E88,'50'!$K$3:$L$16,2,FALSE)))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IF(D89="X",0,IF(E89="X",0,VLOOKUP(E89,'50'!$K$3:$L$16,2,FALSE)))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IF(D90="X",0,IF(E90="X",0,VLOOKUP(E90,'50'!$K$3:$L$16,2,FALSE)))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IF(D91="X",0,IF(E91="X",0,VLOOKUP(E91,'50'!$K$3:$L$16,2,FALSE)))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IF(D92="X",0,IF(E92="X",0,VLOOKUP(E92,'50'!$K$3:$L$16,2,FALSE)))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IF(D93="X",0,IF(E93="X",0,VLOOKUP(E93,'50'!$K$3:$L$16,2,FALSE)))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IF(D94="X",0,IF(E94="X",0,VLOOKUP(E94,'50'!$K$3:$L$16,2,FALSE)))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IF(D95="X",0,IF(E95="X",0,VLOOKUP(E95,'50'!$K$3:$L$16,2,FALSE)))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IF(D96="X",0,IF(E96="X",0,VLOOKUP(E96,'50'!$K$3:$L$16,2,FALSE)))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IF(D97="X",0,IF(E97="X",0,VLOOKUP(E97,'50'!$K$3:$L$16,2,FALSE)))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IF(D98="X",0,IF(E98="X",0,VLOOKUP(E98,'50'!$K$3:$L$16,2,FALSE)))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IF(D99="X",0,IF(E99="X",0,VLOOKUP(E99,'50'!$K$3:$L$16,2,FALSE)))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IF(D100="X",0,IF(E100="X",0,VLOOKUP(E100,'50'!$K$3:$L$16,2,FALSE)))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IF(D101="X",0,IF(E101="X",0,VLOOKUP(E101,'50'!$K$3:$L$16,2,FALSE)))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IF(D102="X",0,IF(E102="X",0,VLOOKUP(E102,'50'!$K$3:$L$16,2,FALSE)))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IF(D103="X",0,IF(E103="X",0,VLOOKUP(E103,'50'!$K$3:$L$16,2,FALSE)))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IF(D104="X",0,IF(E104="X",0,VLOOKUP(E104,'50'!$K$3:$L$16,2,FALSE)))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IF(D105="X",0,IF(E105="X",0,VLOOKUP(E105,'50'!$K$3:$L$16,2,FALSE)))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IF(D106="X",0,IF(E106="X",0,VLOOKUP(E106,'50'!$K$3:$L$16,2,FALSE)))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IF(D107="X",0,IF(E107="X",0,VLOOKUP(E107,'50'!$K$3:$L$16,2,FALSE)))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IF(D108="X",0,IF(E108="X",0,VLOOKUP(E108,'50'!$K$3:$L$16,2,FALSE)))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IF(D109="X",0,IF(E109="X",0,VLOOKUP(E109,'50'!$K$3:$L$16,2,FALSE)))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IF(D110="X",0,IF(E110="X",0,VLOOKUP(E110,'50'!$K$3:$L$16,2,FALSE)))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IF(D111="X",0,IF(E111="X",0,VLOOKUP(E111,'50'!$K$3:$L$16,2,FALSE)))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IF(D112="X",0,IF(E112="X",0,VLOOKUP(E112,'50'!$K$3:$L$16,2,FALSE)))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IF(D113="X",0,IF(E113="X",0,VLOOKUP(E113,'50'!$K$3:$L$16,2,FALSE)))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IF(D114="X",0,IF(E114="X",0,VLOOKUP(E114,'50'!$K$3:$L$16,2,FALSE)))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IF(D115="X",0,IF(E115="X",0,VLOOKUP(E115,'50'!$K$3:$L$16,2,FALSE)))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IF(D116="X",0,IF(E116="X",0,VLOOKUP(E116,'50'!$K$3:$L$16,2,FALSE)))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IF(D117="X",0,IF(E117="X",0,VLOOKUP(E117,'50'!$K$3:$L$16,2,FALSE)))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IF(D118="X",0,IF(E118="X",0,VLOOKUP(E118,'50'!$K$3:$L$16,2,FALSE)))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IF(D119="X",0,IF(E119="X",0,VLOOKUP(E119,'50'!$K$3:$L$16,2,FALSE)))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IF(D120="X",0,IF(E120="X",0,VLOOKUP(E120,'50'!$K$3:$L$16,2,FALSE)))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IF(D121="X",0,IF(E121="X",0,VLOOKUP(E121,'50'!$K$3:$L$16,2,FALSE)))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IF(D122="X",0,IF(E122="X",0,VLOOKUP(E122,'50'!$K$3:$L$16,2,FALSE)))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IF(D123="X",0,IF(E123="X",0,VLOOKUP(E123,'50'!$K$3:$L$16,2,FALSE)))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IF(D124="X",0,IF(E124="X",0,VLOOKUP(E124,'50'!$K$3:$L$16,2,FALSE)))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IF(D125="X",0,IF(E125="X",0,VLOOKUP(E125,'50'!$K$3:$L$16,2,FALSE)))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IF(D126="X",0,IF(E126="X",0,VLOOKUP(E126,'50'!$K$3:$L$16,2,FALSE)))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IF(D127="X",0,IF(E127="X",0,VLOOKUP(E127,'50'!$K$3:$L$16,2,FALSE)))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IF(D128="X",0,IF(E128="X",0,VLOOKUP(E128,'50'!$K$3:$L$16,2,FALSE)))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IF(D129="X",0,IF(E129="X",0,VLOOKUP(E129,'50'!$K$3:$L$16,2,FALSE)))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IF(D130="X",0,IF(E130="X",0,VLOOKUP(E130,'50'!$K$3:$L$16,2,FALSE)))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IF(D131="X",0,IF(E131="X",0,VLOOKUP(E131,'50'!$K$3:$L$16,2,FALSE)))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IF(D132="X",0,IF(E132="X",0,VLOOKUP(E132,'50'!$K$3:$L$16,2,FALSE)))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IF(D133="X",0,IF(E133="X",0,VLOOKUP(E133,'50'!$K$3:$L$16,2,FALSE)))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IF(D134="X",0,IF(E134="X",0,VLOOKUP(E134,'50'!$K$3:$L$16,2,FALSE)))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IF(D135="X",0,IF(E135="X",0,VLOOKUP(E135,'50'!$K$3:$L$16,2,FALSE)))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IF(D136="X",0,IF(E136="X",0,VLOOKUP(E136,'50'!$K$3:$L$16,2,FALSE)))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IF(D137="X",0,IF(E137="X",0,VLOOKUP(E137,'50'!$K$3:$L$16,2,FALSE)))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IF(D138="X",0,IF(E138="X",0,VLOOKUP(E138,'50'!$K$3:$L$16,2,FALSE)))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IF(D139="X",0,IF(E139="X",0,VLOOKUP(E139,'50'!$K$3:$L$16,2,FALSE)))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IF(D140="X",0,IF(E140="X",0,VLOOKUP(E140,'50'!$K$3:$L$16,2,FALSE)))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IF(D141="X",0,IF(E141="X",0,VLOOKUP(E141,'50'!$K$3:$L$16,2,FALSE)))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IF(D142="X",0,IF(E142="X",0,VLOOKUP(E142,'50'!$K$3:$L$16,2,FALSE)))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IF(D143="X",0,IF(E143="X",0,VLOOKUP(E143,'50'!$K$3:$L$16,2,FALSE)))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IF(D144="X",0,IF(E144="X",0,VLOOKUP(E144,'50'!$K$3:$L$16,2,FALSE)))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IF(D145="X",0,IF(E145="X",0,VLOOKUP(E145,'50'!$K$3:$L$16,2,FALSE)))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IF(D146="X",0,IF(E146="X",0,VLOOKUP(E146,'50'!$K$3:$L$16,2,FALSE)))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IF(D147="X",0,IF(E147="X",0,VLOOKUP(E147,'50'!$K$3:$L$16,2,FALSE)))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IF(D148="X",0,IF(E148="X",0,VLOOKUP(E148,'50'!$K$3:$L$16,2,FALSE)))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IF(D149="X",0,IF(E149="X",0,VLOOKUP(E149,'50'!$K$3:$L$16,2,FALSE)))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IF(D150="X",0,IF(E150="X",0,VLOOKUP(E150,'50'!$K$3:$L$16,2,FALSE)))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IF(D151="X",0,IF(E151="X",0,VLOOKUP(E151,'50'!$K$3:$L$16,2,FALSE)))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IF(D152="X",0,IF(E152="X",0,VLOOKUP(E152,'50'!$K$3:$L$16,2,FALSE)))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IF(D153="X",0,IF(E153="X",0,VLOOKUP(E153,'50'!$K$3:$L$16,2,FALSE)))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IF(D154="X",0,IF(E154="X",0,VLOOKUP(E154,'50'!$K$3:$L$16,2,FALSE)))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IF(D155="X",0,IF(E155="X",0,VLOOKUP(E155,'50'!$K$3:$L$16,2,FALSE)))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IF(D156="X",0,IF(E156="X",0,VLOOKUP(E156,'50'!$K$3:$L$16,2,FALSE)))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IF(D157="X",0,IF(E157="X",0,VLOOKUP(E157,'50'!$K$3:$L$16,2,FALSE)))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IF(D158="X",0,IF(E158="X",0,VLOOKUP(E158,'50'!$K$3:$L$16,2,FALSE)))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IF(D159="X",0,IF(E159="X",0,VLOOKUP(E159,'50'!$K$3:$L$16,2,FALSE)))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IF(D160="X",0,IF(E160="X",0,VLOOKUP(E160,'50'!$K$3:$L$16,2,FALSE)))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IF(D161="X",0,IF(E161="X",0,VLOOKUP(E161,'50'!$K$3:$L$16,2,FALSE)))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IF(D162="X",0,IF(E162="X",0,VLOOKUP(E162,'50'!$K$3:$L$16,2,FALSE)))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IF(D163="X",0,IF(E163="X",0,VLOOKUP(E163,'50'!$K$3:$L$16,2,FALSE)))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IF(D164="X",0,IF(E164="X",0,VLOOKUP(E164,'50'!$K$3:$L$16,2,FALSE)))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IF(D165="X",0,IF(E165="X",0,VLOOKUP(E165,'50'!$K$3:$L$16,2,FALSE)))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IF(D166="X",0,IF(E166="X",0,VLOOKUP(E166,'50'!$K$3:$L$16,2,FALSE)))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IF(D167="X",0,IF(E167="X",0,VLOOKUP(E167,'50'!$K$3:$L$16,2,FALSE)))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IF(D168="X",0,IF(E168="X",0,VLOOKUP(E168,'50'!$K$3:$L$16,2,FALSE)))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IF(D169="X",0,IF(E169="X",0,VLOOKUP(E169,'50'!$K$3:$L$16,2,FALSE)))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IF(D170="X",0,IF(E170="X",0,VLOOKUP(E170,'50'!$K$3:$L$16,2,FALSE)))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IF(D171="X",0,IF(E171="X",0,VLOOKUP(E171,'50'!$K$3:$L$16,2,FALSE)))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IF(D172="X",0,IF(E172="X",0,VLOOKUP(E172,'50'!$K$3:$L$16,2,FALSE)))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IF(D173="X",0,IF(E173="X",0,VLOOKUP(E173,'50'!$K$3:$L$16,2,FALSE)))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IF(D174="X",0,IF(E174="X",0,VLOOKUP(E174,'50'!$K$3:$L$16,2,FALSE)))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IF(D175="X",0,IF(E175="X",0,VLOOKUP(E175,'50'!$K$3:$L$16,2,FALSE)))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IF(D176="X",0,IF(E176="X",0,VLOOKUP(E176,'50'!$K$3:$L$16,2,FALSE)))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IF(D177="X",0,IF(E177="X",0,VLOOKUP(E177,'50'!$K$3:$L$16,2,FALSE)))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IF(D178="X",0,IF(E178="X",0,VLOOKUP(E178,'50'!$K$3:$L$16,2,FALSE)))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IF(D179="X",0,IF(E179="X",0,VLOOKUP(E179,'50'!$K$3:$L$16,2,FALSE)))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IF(D180="X",0,IF(E180="X",0,VLOOKUP(E180,'50'!$K$3:$L$16,2,FALSE)))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IF(D181="X",0,IF(E181="X",0,VLOOKUP(E181,'50'!$K$3:$L$16,2,FALSE)))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IF(D182="X",0,IF(E182="X",0,VLOOKUP(E182,'50'!$K$3:$L$16,2,FALSE)))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IF(D183="X",0,IF(E183="X",0,VLOOKUP(E183,'50'!$K$3:$L$16,2,FALSE)))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IF(D184="X",0,IF(E184="X",0,VLOOKUP(E184,'50'!$K$3:$L$16,2,FALSE)))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IF(D185="X",0,IF(E185="X",0,VLOOKUP(E185,'50'!$K$3:$L$16,2,FALSE)))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IF(D186="X",0,IF(E186="X",0,VLOOKUP(E186,'50'!$K$3:$L$16,2,FALSE)))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IF(D187="X",0,IF(E187="X",0,VLOOKUP(E187,'50'!$K$3:$L$16,2,FALSE)))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IF(D188="X",0,IF(E188="X",0,VLOOKUP(E188,'50'!$K$3:$L$16,2,FALSE)))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IF(D189="X",0,IF(E189="X",0,VLOOKUP(E189,'50'!$K$3:$L$16,2,FALSE)))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IF(D190="X",0,IF(E190="X",0,VLOOKUP(E190,'50'!$K$3:$L$16,2,FALSE)))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IF(D191="X",0,IF(E191="X",0,VLOOKUP(E191,'50'!$K$3:$L$16,2,FALSE)))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IF(D192="X",0,IF(E192="X",0,VLOOKUP(E192,'50'!$K$3:$L$16,2,FALSE)))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IF(D193="X",0,IF(E193="X",0,VLOOKUP(E193,'50'!$K$3:$L$16,2,FALSE)))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IF(D194="X",0,IF(E194="X",0,VLOOKUP(E194,'50'!$K$3:$L$16,2,FALSE)))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IF(D195="X",0,IF(E195="X",0,VLOOKUP(E195,'50'!$K$3:$L$16,2,FALSE)))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IF(D196="X",0,IF(E196="X",0,VLOOKUP(E196,'50'!$K$3:$L$16,2,FALSE)))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IF(D197="X",0,IF(E197="X",0,VLOOKUP(E197,'50'!$K$3:$L$16,2,FALSE)))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IF(D198="X",0,IF(E198="X",0,VLOOKUP(E198,'50'!$K$3:$L$16,2,FALSE)))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IF(D199="X",0,IF(E199="X",0,VLOOKUP(E199,'50'!$K$3:$L$16,2,FALSE)))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IF(D200="X",0,IF(E200="X",0,VLOOKUP(E200,'50'!$K$3:$L$16,2,FALSE)))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IF(D201="X",0,IF(E201="X",0,VLOOKUP(E201,'50'!$K$3:$L$16,2,FALSE)))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IF(D202="X",0,IF(E202="X",0,VLOOKUP(E202,'50'!$K$3:$L$16,2,FALSE)))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IF(D203="X",0,IF(E203="X",0,VLOOKUP(E203,'50'!$K$3:$L$16,2,FALSE)))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IF(D204="X",0,IF(E204="X",0,VLOOKUP(E204,'50'!$K$3:$L$16,2,FALSE)))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IF(D205="X",0,IF(E205="X",0,VLOOKUP(E205,'50'!$K$3:$L$16,2,FALSE)))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IF(D206="X",0,IF(E206="X",0,VLOOKUP(E206,'50'!$K$3:$L$16,2,FALSE)))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IF(D207="X",0,IF(E207="X",0,VLOOKUP(E207,'50'!$K$3:$L$16,2,FALSE)))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IF(D208="X",0,IF(E208="X",0,VLOOKUP(E208,'50'!$K$3:$L$16,2,FALSE)))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IF(D209="X",0,IF(E209="X",0,VLOOKUP(E209,'50'!$K$3:$L$16,2,FALSE)))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IF(D210="X",0,IF(E210="X",0,VLOOKUP(E210,'50'!$K$3:$L$16,2,FALSE)))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IF(D211="X",0,IF(E211="X",0,VLOOKUP(E211,'50'!$K$3:$L$16,2,FALSE)))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IF(D212="X",0,IF(E212="X",0,VLOOKUP(E212,'50'!$K$3:$L$16,2,FALSE)))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IF(D213="X",0,IF(E213="X",0,VLOOKUP(E213,'50'!$K$3:$L$16,2,FALSE)))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IF(D214="X",0,IF(E214="X",0,VLOOKUP(E214,'50'!$K$3:$L$16,2,FALSE)))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IF(D215="X",0,IF(E215="X",0,VLOOKUP(E215,'50'!$K$3:$L$16,2,FALSE)))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IF(D216="X",0,IF(E216="X",0,VLOOKUP(E216,'50'!$K$3:$L$16,2,FALSE)))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IF(D217="X",0,IF(E217="X",0,VLOOKUP(E217,'50'!$K$3:$L$16,2,FALSE)))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IF(D218="X",0,IF(E218="X",0,VLOOKUP(E218,'50'!$K$3:$L$16,2,FALSE)))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IF(D219="X",0,IF(E219="X",0,VLOOKUP(E219,'50'!$K$3:$L$16,2,FALSE)))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IF(D220="X",0,IF(E220="X",0,VLOOKUP(E220,'50'!$K$3:$L$16,2,FALSE)))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IF(D221="X",0,IF(E221="X",0,VLOOKUP(E221,'50'!$K$3:$L$16,2,FALSE)))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IF(D222="X",0,IF(E222="X",0,VLOOKUP(E222,'50'!$K$3:$L$16,2,FALSE)))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IF(D223="X",0,IF(E223="X",0,VLOOKUP(E223,'50'!$K$3:$L$16,2,FALSE)))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IF(D224="X",0,IF(E224="X",0,VLOOKUP(E224,'50'!$K$3:$L$16,2,FALSE)))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IF(D225="X",0,IF(E225="X",0,VLOOKUP(E225,'50'!$K$3:$L$16,2,FALSE)))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IF(D226="X",0,IF(E226="X",0,VLOOKUP(E226,'50'!$K$3:$L$16,2,FALSE)))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IF(D227="X",0,IF(E227="X",0,VLOOKUP(E227,'50'!$K$3:$L$16,2,FALSE)))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IF(D228="X",0,IF(E228="X",0,VLOOKUP(E228,'50'!$K$3:$L$16,2,FALSE)))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IF(D229="X",0,IF(E229="X",0,VLOOKUP(E229,'50'!$K$3:$L$16,2,FALSE)))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IF(D230="X",0,IF(E230="X",0,VLOOKUP(E230,'50'!$K$3:$L$16,2,FALSE)))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IF(D231="X",0,IF(E231="X",0,VLOOKUP(E231,'50'!$K$3:$L$16,2,FALSE)))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IF(D232="X",0,IF(E232="X",0,VLOOKUP(E232,'50'!$K$3:$L$16,2,FALSE)))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IF(D233="X",0,IF(E233="X",0,VLOOKUP(E233,'50'!$K$3:$L$16,2,FALSE)))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IF(D234="X",0,IF(E234="X",0,VLOOKUP(E234,'50'!$K$3:$L$16,2,FALSE)))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IF(D235="X",0,IF(E235="X",0,VLOOKUP(E235,'50'!$K$3:$L$16,2,FALSE)))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IF(D236="X",0,IF(E236="X",0,VLOOKUP(E236,'50'!$K$3:$L$16,2,FALSE)))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IF(D237="X",0,IF(E237="X",0,VLOOKUP(E237,'50'!$K$3:$L$16,2,FALSE)))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IF(D238="X",0,IF(E238="X",0,VLOOKUP(E238,'50'!$K$3:$L$16,2,FALSE)))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IF(D239="X",0,IF(E239="X",0,VLOOKUP(E239,'50'!$K$3:$L$16,2,FALSE)))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IF(D240="X",0,IF(E240="X",0,VLOOKUP(E240,'50'!$K$3:$L$16,2,FALSE)))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IF(D241="X",0,IF(E241="X",0,VLOOKUP(E241,'50'!$K$3:$L$16,2,FALSE)))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IF(D242="X",0,IF(E242="X",0,VLOOKUP(E242,'50'!$K$3:$L$16,2,FALSE)))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IF(D243="X",0,IF(E243="X",0,VLOOKUP(E243,'50'!$K$3:$L$16,2,FALSE)))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IF(D244="X",0,IF(E244="X",0,VLOOKUP(E244,'50'!$K$3:$L$16,2,FALSE)))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IF(D245="X",0,IF(E245="X",0,VLOOKUP(E245,'50'!$K$3:$L$16,2,FALSE)))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IF(D246="X",0,IF(E246="X",0,VLOOKUP(E246,'50'!$K$3:$L$16,2,FALSE)))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IF(D247="X",0,IF(E247="X",0,VLOOKUP(E247,'50'!$K$3:$L$16,2,FALSE)))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IF(D248="X",0,IF(E248="X",0,VLOOKUP(E248,'50'!$K$3:$L$16,2,FALSE)))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IF(D249="X",0,IF(E249="X",0,VLOOKUP(E249,'50'!$K$3:$L$16,2,FALSE)))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IF(D250="X",0,IF(E250="X",0,VLOOKUP(E250,'50'!$K$3:$L$16,2,FALSE)))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IF(D251="X",0,IF(E251="X",0,VLOOKUP(E251,'50'!$K$3:$L$16,2,FALSE)))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IF(D252="X",0,IF(E252="X",0,VLOOKUP(E252,'50'!$K$3:$L$16,2,FALSE)))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IF(D253="X",0,IF(E253="X",0,VLOOKUP(E253,'50'!$K$3:$L$16,2,FALSE)))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IF(D254="X",0,IF(E254="X",0,VLOOKUP(E254,'50'!$K$3:$L$16,2,FALSE)))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IF(D255="X",0,IF(E255="X",0,VLOOKUP(E255,'50'!$K$3:$L$16,2,FALSE)))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IF(D256="X",0,IF(E256="X",0,VLOOKUP(E256,'50'!$K$3:$L$16,2,FALSE)))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IF(D257="X",0,IF(E257="X",0,VLOOKUP(E257,'50'!$K$3:$L$16,2,FALSE)))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IF(D258="X",0,IF(E258="X",0,VLOOKUP(E258,'50'!$K$3:$L$16,2,FALSE)))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IF(D259="X",0,IF(E259="X",0,VLOOKUP(E259,'50'!$K$3:$L$16,2,FALSE)))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IF(D260="X",0,IF(E260="X",0,VLOOKUP(E260,'50'!$K$3:$L$16,2,FALSE)))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IF(D261="X",0,IF(E261="X",0,VLOOKUP(E261,'50'!$K$3:$L$16,2,FALSE)))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IF(D262="X",0,IF(E262="X",0,VLOOKUP(E262,'50'!$K$3:$L$16,2,FALSE)))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IF(D263="X",0,IF(E263="X",0,VLOOKUP(E263,'50'!$K$3:$L$16,2,FALSE)))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IF(D264="X",0,IF(E264="X",0,VLOOKUP(E264,'50'!$K$3:$L$16,2,FALSE)))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IF(D265="X",0,IF(E265="X",0,VLOOKUP(E265,'50'!$K$3:$L$16,2,FALSE)))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IF(D266="X",0,IF(E266="X",0,VLOOKUP(E266,'50'!$K$3:$L$16,2,FALSE)))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IF(D267="X",0,IF(E267="X",0,VLOOKUP(E267,'50'!$K$3:$L$16,2,FALSE)))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IF(D268="X",0,IF(E268="X",0,VLOOKUP(E268,'50'!$K$3:$L$16,2,FALSE)))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IF(D269="X",0,IF(E269="X",0,VLOOKUP(E269,'50'!$K$3:$L$16,2,FALSE)))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IF(D270="X",0,IF(E270="X",0,VLOOKUP(E270,'50'!$K$3:$L$16,2,FALSE)))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IF(D271="X",0,IF(E271="X",0,VLOOKUP(E271,'50'!$K$3:$L$16,2,FALSE)))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IF(D272="X",0,IF(E272="X",0,VLOOKUP(E272,'50'!$K$3:$L$16,2,FALSE)))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IF(D273="X",0,IF(E273="X",0,VLOOKUP(E273,'50'!$K$3:$L$16,2,FALSE)))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IF(D274="X",0,IF(E274="X",0,VLOOKUP(E274,'50'!$K$3:$L$16,2,FALSE)))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IF(D275="X",0,IF(E275="X",0,VLOOKUP(E275,'50'!$K$3:$L$16,2,FALSE)))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IF(D276="X",0,IF(E276="X",0,VLOOKUP(E276,'50'!$K$3:$L$16,2,FALSE)))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IF(D277="X",0,IF(E277="X",0,VLOOKUP(E277,'50'!$K$3:$L$16,2,FALSE)))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IF(D278="X",0,IF(E278="X",0,VLOOKUP(E278,'50'!$K$3:$L$16,2,FALSE)))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IF(D279="X",0,IF(E279="X",0,VLOOKUP(E279,'50'!$K$3:$L$16,2,FALSE)))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IF(D280="X",0,IF(E280="X",0,VLOOKUP(E280,'50'!$K$3:$L$16,2,FALSE)))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IF(D281="X",0,IF(E281="X",0,VLOOKUP(E281,'50'!$K$3:$L$16,2,FALSE)))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IF(D282="X",0,IF(E282="X",0,VLOOKUP(E282,'50'!$K$3:$L$16,2,FALSE)))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IF(D283="X",0,IF(E283="X",0,VLOOKUP(E283,'50'!$K$3:$L$16,2,FALSE)))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IF(D284="X",0,IF(E284="X",0,VLOOKUP(E284,'50'!$K$3:$L$16,2,FALSE)))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IF(D285="X",0,IF(E285="X",0,VLOOKUP(E285,'50'!$K$3:$L$16,2,FALSE)))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IF(D286="X",0,IF(E286="X",0,VLOOKUP(E286,'50'!$K$3:$L$16,2,FALSE)))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IF(D287="X",0,IF(E287="X",0,VLOOKUP(E287,'50'!$K$3:$L$16,2,FALSE)))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IF(D288="X",0,IF(E288="X",0,VLOOKUP(E288,'50'!$K$3:$L$16,2,FALSE)))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IF(D289="X",0,IF(E289="X",0,VLOOKUP(E289,'50'!$K$3:$L$16,2,FALSE)))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IF(D290="X",0,IF(E290="X",0,VLOOKUP(E290,'50'!$K$3:$L$16,2,FALSE)))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IF(D291="X",0,IF(E291="X",0,VLOOKUP(E291,'50'!$K$3:$L$16,2,FALSE)))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IF(D292="X",0,IF(E292="X",0,VLOOKUP(E292,'50'!$K$3:$L$16,2,FALSE)))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IF(D293="X",0,IF(E293="X",0,VLOOKUP(E293,'50'!$K$3:$L$16,2,FALSE)))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IF(D294="X",0,IF(E294="X",0,VLOOKUP(E294,'50'!$K$3:$L$16,2,FALSE)))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IF(D295="X",0,IF(E295="X",0,VLOOKUP(E295,'50'!$K$3:$L$16,2,FALSE)))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IF(D296="X",0,IF(E296="X",0,VLOOKUP(E296,'50'!$K$3:$L$16,2,FALSE)))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IF(D297="X",0,IF(E297="X",0,VLOOKUP(E297,'50'!$K$3:$L$16,2,FALSE)))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IF(D298="X",0,IF(E298="X",0,VLOOKUP(E298,'50'!$K$3:$L$16,2,FALSE)))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IF(D299="X",0,IF(E299="X",0,VLOOKUP(E299,'50'!$K$3:$L$16,2,FALSE)))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IF(D300="X",0,IF(E300="X",0,VLOOKUP(E300,'50'!$K$3:$L$16,2,FALSE)))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IF(D301="X",0,IF(E301="X",0,VLOOKUP(E301,'50'!$K$3:$L$16,2,FALSE)))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IF(D302="X",0,IF(E302="X",0,VLOOKUP(E302,'50'!$K$3:$L$16,2,FALSE)))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IF(D303="X",0,IF(E303="X",0,VLOOKUP(E303,'50'!$K$3:$L$16,2,FALSE)))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IF(D304="X",0,IF(E304="X",0,VLOOKUP(E304,'50'!$K$3:$L$16,2,FALSE)))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IF(D305="X",0,IF(E305="X",0,VLOOKUP(E305,'50'!$K$3:$L$16,2,FALSE)))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IF(D306="X",0,IF(E306="X",0,VLOOKUP(E306,'50'!$K$3:$L$16,2,FALSE)))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IF(D307="X",0,IF(E307="X",0,VLOOKUP(E307,'50'!$K$3:$L$16,2,FALSE)))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IF(D308="X",0,IF(E308="X",0,VLOOKUP(E308,'50'!$K$3:$L$16,2,FALSE)))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IF(D309="X",0,IF(E309="X",0,VLOOKUP(E309,'50'!$K$3:$L$16,2,FALSE)))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IF(D310="X",0,IF(E310="X",0,VLOOKUP(E310,'50'!$K$3:$L$16,2,FALSE)))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IF(D311="X",0,IF(E311="X",0,VLOOKUP(E311,'50'!$K$3:$L$16,2,FALSE)))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IF(D312="X",0,IF(E312="X",0,VLOOKUP(E312,'50'!$K$3:$L$16,2,FALSE)))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IF(D313="X",0,IF(E313="X",0,VLOOKUP(E313,'50'!$K$3:$L$16,2,FALSE)))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IF(D314="X",0,IF(E314="X",0,VLOOKUP(E314,'50'!$K$3:$L$16,2,FALSE)))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IF(D315="X",0,IF(E315="X",0,VLOOKUP(E315,'50'!$K$3:$L$16,2,FALSE)))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IF(D316="X",0,IF(E316="X",0,VLOOKUP(E316,'50'!$K$3:$L$16,2,FALSE)))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IF(D317="X",0,IF(E317="X",0,VLOOKUP(E317,'50'!$K$3:$L$16,2,FALSE)))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IF(D318="X",0,IF(E318="X",0,VLOOKUP(E318,'50'!$K$3:$L$16,2,FALSE)))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IF(D319="X",0,IF(E319="X",0,VLOOKUP(E319,'50'!$K$3:$L$16,2,FALSE)))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IF(D320="X",0,IF(E320="X",0,VLOOKUP(E320,'50'!$K$3:$L$16,2,FALSE)))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IF(D321="X",0,IF(E321="X",0,VLOOKUP(E321,'50'!$K$3:$L$16,2,FALSE)))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IF(D322="X",0,IF(E322="X",0,VLOOKUP(E322,'50'!$K$3:$L$16,2,FALSE)))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IF(D323="X",0,IF(E323="X",0,VLOOKUP(E323,'50'!$K$3:$L$16,2,FALSE)))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IF(D324="X",0,IF(E324="X",0,VLOOKUP(E324,'50'!$K$3:$L$16,2,FALSE)))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IF(D325="X",0,IF(E325="X",0,VLOOKUP(E325,'50'!$K$3:$L$16,2,FALSE)))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IF(D326="X",0,IF(E326="X",0,VLOOKUP(E326,'50'!$K$3:$L$16,2,FALSE)))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IF(D327="X",0,IF(E327="X",0,VLOOKUP(E327,'50'!$K$3:$L$16,2,FALSE)))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IF(D328="X",0,IF(E328="X",0,VLOOKUP(E328,'50'!$K$3:$L$16,2,FALSE)))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IF(D329="X",0,IF(E329="X",0,VLOOKUP(E329,'50'!$K$3:$L$16,2,FALSE)))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IF(D330="X",0,IF(E330="X",0,VLOOKUP(E330,'50'!$K$3:$L$16,2,FALSE)))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IF(D331="X",0,IF(E331="X",0,VLOOKUP(E331,'50'!$K$3:$L$16,2,FALSE)))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IF(D332="X",0,IF(E332="X",0,VLOOKUP(E332,'50'!$K$3:$L$16,2,FALSE)))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IF(D333="X",0,IF(E333="X",0,VLOOKUP(E333,'50'!$K$3:$L$16,2,FALSE)))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IF(D334="X",0,IF(E334="X",0,VLOOKUP(E334,'50'!$K$3:$L$16,2,FALSE)))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IF(D335="X",0,IF(E335="X",0,VLOOKUP(E335,'50'!$K$3:$L$16,2,FALSE)))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IF(D336="X",0,IF(E336="X",0,VLOOKUP(E336,'50'!$K$3:$L$16,2,FALSE)))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IF(D337="X",0,IF(E337="X",0,VLOOKUP(E337,'50'!$K$3:$L$16,2,FALSE)))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IF(D338="X",0,IF(E338="X",0,VLOOKUP(E338,'50'!$K$3:$L$16,2,FALSE)))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IF(D339="X",0,IF(E339="X",0,VLOOKUP(E339,'50'!$K$3:$L$16,2,FALSE)))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IF(D340="X",0,IF(E340="X",0,VLOOKUP(E340,'50'!$K$3:$L$16,2,FALSE)))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IF(D341="X",0,IF(E341="X",0,VLOOKUP(E341,'50'!$K$3:$L$16,2,FALSE)))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IF(D342="X",0,IF(E342="X",0,VLOOKUP(E342,'50'!$K$3:$L$16,2,FALSE)))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IF(D343="X",0,IF(E343="X",0,VLOOKUP(E343,'50'!$K$3:$L$16,2,FALSE)))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IF(D344="X",0,IF(E344="X",0,VLOOKUP(E344,'50'!$K$3:$L$16,2,FALSE)))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IF(D345="X",0,IF(E345="X",0,VLOOKUP(E345,'50'!$K$3:$L$16,2,FALSE)))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IF(D346="X",0,IF(E346="X",0,VLOOKUP(E346,'50'!$K$3:$L$16,2,FALSE)))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IF(D347="X",0,IF(E347="X",0,VLOOKUP(E347,'50'!$K$3:$L$16,2,FALSE)))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IF(D348="X",0,IF(E348="X",0,VLOOKUP(E348,'50'!$K$3:$L$16,2,FALSE)))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IF(D349="X",0,IF(E349="X",0,VLOOKUP(E349,'50'!$K$3:$L$16,2,FALSE)))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IF(D350="X",0,IF(E350="X",0,VLOOKUP(E350,'50'!$K$3:$L$16,2,FALSE)))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IF(D351="X",0,IF(E351="X",0,VLOOKUP(E351,'50'!$K$3:$L$16,2,FALSE)))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IF(D352="X",0,IF(E352="X",0,VLOOKUP(E352,'50'!$K$3:$L$16,2,FALSE)))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IF(D353="X",0,IF(E353="X",0,VLOOKUP(E353,'50'!$K$3:$L$16,2,FALSE)))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IF(D354="X",0,IF(E354="X",0,VLOOKUP(E354,'50'!$K$3:$L$16,2,FALSE)))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IF(D355="X",0,IF(E355="X",0,VLOOKUP(E355,'50'!$K$3:$L$16,2,FALSE)))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IF(D356="X",0,IF(E356="X",0,VLOOKUP(E356,'50'!$K$3:$L$16,2,FALSE)))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IF(D357="X",0,IF(E357="X",0,VLOOKUP(E357,'50'!$K$3:$L$16,2,FALSE)))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IF(D358="X",0,IF(E358="X",0,VLOOKUP(E358,'50'!$K$3:$L$16,2,FALSE)))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IF(D359="X",0,IF(E359="X",0,VLOOKUP(E359,'50'!$K$3:$L$16,2,FALSE)))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IF(D360="X",0,IF(E360="X",0,VLOOKUP(E360,'50'!$K$3:$L$16,2,FALSE)))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IF(D361="X",0,IF(E361="X",0,VLOOKUP(E361,'50'!$K$3:$L$16,2,FALSE)))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IF(D362="X",0,IF(E362="X",0,VLOOKUP(E362,'50'!$K$3:$L$16,2,FALSE)))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IF(D363="X",0,IF(E363="X",0,VLOOKUP(E363,'50'!$K$3:$L$16,2,FALSE)))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IF(D364="X",0,IF(E364="X",0,VLOOKUP(E364,'50'!$K$3:$L$16,2,FALSE)))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IF(D365="X",0,IF(E365="X",0,VLOOKUP(E365,'50'!$K$3:$L$16,2,FALSE)))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IF(D366="X",0,IF(E366="X",0,VLOOKUP(E366,'50'!$K$3:$L$16,2,FALSE)))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IF(D367="X",0,IF(E367="X",0,VLOOKUP(E367,'50'!$K$3:$L$16,2,FALSE)))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IF(D368="X",0,IF(E368="X",0,VLOOKUP(E368,'50'!$K$3:$L$16,2,FALSE)))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IF(D369="X",0,IF(E369="X",0,VLOOKUP(E369,'50'!$K$3:$L$16,2,FALSE)))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IF(D370="X",0,IF(E370="X",0,VLOOKUP(E370,'50'!$K$3:$L$16,2,FALSE)))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IF(D371="X",0,IF(E371="X",0,VLOOKUP(E371,'50'!$K$3:$L$16,2,FALSE)))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IF(D372="X",0,IF(E372="X",0,VLOOKUP(E372,'50'!$K$3:$L$16,2,FALSE)))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IF(D373="X",0,IF(E373="X",0,VLOOKUP(E373,'50'!$K$3:$L$16,2,FALSE)))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IF(D374="X",0,IF(E374="X",0,VLOOKUP(E374,'50'!$K$3:$L$16,2,FALSE)))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IF(D375="X",0,IF(E375="X",0,VLOOKUP(E375,'50'!$K$3:$L$16,2,FALSE)))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IF(D376="X",0,IF(E376="X",0,VLOOKUP(E376,'50'!$K$3:$L$16,2,FALSE)))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IF(D377="X",0,IF(E377="X",0,VLOOKUP(E377,'50'!$K$3:$L$16,2,FALSE)))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IF(D378="X",0,IF(E378="X",0,VLOOKUP(E378,'50'!$K$3:$L$16,2,FALSE)))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IF(D379="X",0,IF(E379="X",0,VLOOKUP(E379,'50'!$K$3:$L$16,2,FALSE)))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IF(D380="X",0,IF(E380="X",0,VLOOKUP(E380,'50'!$K$3:$L$16,2,FALSE)))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IF(D381="X",0,IF(E381="X",0,VLOOKUP(E381,'50'!$K$3:$L$16,2,FALSE)))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IF(D382="X",0,IF(E382="X",0,VLOOKUP(E382,'50'!$K$3:$L$16,2,FALSE)))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IF(D383="X",0,IF(E383="X",0,VLOOKUP(E383,'50'!$K$3:$L$16,2,FALSE)))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IF(D384="X",0,IF(E384="X",0,VLOOKUP(E384,'50'!$K$3:$L$16,2,FALSE)))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IF(D385="X",0,IF(E385="X",0,VLOOKUP(E385,'50'!$K$3:$L$16,2,FALSE)))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IF(D386="X",0,IF(E386="X",0,VLOOKUP(E386,'50'!$K$3:$L$16,2,FALSE)))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IF(D387="X",0,IF(E387="X",0,VLOOKUP(E387,'50'!$K$3:$L$16,2,FALSE)))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IF(D388="X",0,IF(E388="X",0,VLOOKUP(E388,'50'!$K$3:$L$16,2,FALSE)))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IF(D389="X",0,IF(E389="X",0,VLOOKUP(E389,'50'!$K$3:$L$16,2,FALSE)))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IF(D390="X",0,IF(E390="X",0,VLOOKUP(E390,'50'!$K$3:$L$16,2,FALSE)))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IF(D391="X",0,IF(E391="X",0,VLOOKUP(E391,'50'!$K$3:$L$16,2,FALSE)))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IF(D392="X",0,IF(E392="X",0,VLOOKUP(E392,'50'!$K$3:$L$16,2,FALSE)))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IF(D393="X",0,IF(E393="X",0,VLOOKUP(E393,'50'!$K$3:$L$16,2,FALSE)))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IF(D394="X",0,IF(E394="X",0,VLOOKUP(E394,'50'!$K$3:$L$16,2,FALSE)))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IF(D395="X",0,IF(E395="X",0,VLOOKUP(E395,'50'!$K$3:$L$16,2,FALSE)))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IF(D396="X",0,IF(E396="X",0,VLOOKUP(E396,'50'!$K$3:$L$16,2,FALSE)))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IF(D397="X",0,IF(E397="X",0,VLOOKUP(E397,'50'!$K$3:$L$16,2,FALSE)))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IF(D398="X",0,IF(E398="X",0,VLOOKUP(E398,'50'!$K$3:$L$16,2,FALSE)))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IF(D399="X",0,IF(E399="X",0,VLOOKUP(E399,'50'!$K$3:$L$16,2,FALSE)))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IF(D400="X",0,IF(E400="X",0,VLOOKUP(E400,'50'!$K$3:$L$16,2,FALSE)))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IF(D401="X",0,IF(E401="X",0,VLOOKUP(E401,'50'!$K$3:$L$16,2,FALSE)))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IF(D402="X",0,IF(E402="X",0,VLOOKUP(E402,'50'!$K$3:$L$16,2,FALSE)))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IF(D403="X",0,IF(E403="X",0,VLOOKUP(E403,'50'!$K$3:$L$16,2,FALSE)))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IF(D404="X",0,IF(E404="X",0,VLOOKUP(E404,'50'!$K$3:$L$16,2,FALSE)))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IF(D405="X",0,IF(E405="X",0,VLOOKUP(E405,'50'!$K$3:$L$16,2,FALSE)))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IF(D406="X",0,IF(E406="X",0,VLOOKUP(E406,'50'!$K$3:$L$16,2,FALSE)))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IF(D407="X",0,IF(E407="X",0,VLOOKUP(E407,'50'!$K$3:$L$16,2,FALSE)))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IF(D408="X",0,IF(E408="X",0,VLOOKUP(E408,'50'!$K$3:$L$16,2,FALSE)))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IF(D409="X",0,IF(E409="X",0,VLOOKUP(E409,'50'!$K$3:$L$16,2,FALSE)))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IF(D410="X",0,IF(E410="X",0,VLOOKUP(E410,'50'!$K$3:$L$16,2,FALSE)))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IF(D411="X",0,IF(E411="X",0,VLOOKUP(E411,'50'!$K$3:$L$16,2,FALSE)))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IF(D412="X",0,IF(E412="X",0,VLOOKUP(E412,'50'!$K$3:$L$16,2,FALSE)))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IF(D413="X",0,IF(E413="X",0,VLOOKUP(E413,'50'!$K$3:$L$16,2,FALSE)))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IF(D414="X",0,IF(E414="X",0,VLOOKUP(E414,'50'!$K$3:$L$16,2,FALSE)))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IF(D415="X",0,IF(E415="X",0,VLOOKUP(E415,'50'!$K$3:$L$16,2,FALSE)))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IF(D416="X",0,IF(E416="X",0,VLOOKUP(E416,'50'!$K$3:$L$16,2,FALSE)))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IF(D417="X",0,IF(E417="X",0,VLOOKUP(E417,'50'!$K$3:$L$16,2,FALSE)))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IF(D418="X",0,IF(E418="X",0,VLOOKUP(E418,'50'!$K$3:$L$16,2,FALSE)))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IF(D419="X",0,IF(E419="X",0,VLOOKUP(E419,'50'!$K$3:$L$16,2,FALSE)))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IF(D420="X",0,IF(E420="X",0,VLOOKUP(E420,'50'!$K$3:$L$16,2,FALSE)))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IF(D421="X",0,IF(E421="X",0,VLOOKUP(E421,'50'!$K$3:$L$16,2,FALSE)))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IF(D422="X",0,IF(E422="X",0,VLOOKUP(E422,'50'!$K$3:$L$16,2,FALSE)))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IF(D423="X",0,IF(E423="X",0,VLOOKUP(E423,'50'!$K$3:$L$16,2,FALSE)))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IF(D424="X",0,IF(E424="X",0,VLOOKUP(E424,'50'!$K$3:$L$16,2,FALSE)))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IF(D425="X",0,IF(E425="X",0,VLOOKUP(E425,'50'!$K$3:$L$16,2,FALSE)))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IF(D426="X",0,IF(E426="X",0,VLOOKUP(E426,'50'!$K$3:$L$16,2,FALSE)))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IF(D427="X",0,IF(E427="X",0,VLOOKUP(E427,'50'!$K$3:$L$16,2,FALSE)))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IF(D428="X",0,IF(E428="X",0,VLOOKUP(E428,'50'!$K$3:$L$16,2,FALSE)))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IF(D429="X",0,IF(E429="X",0,VLOOKUP(E429,'50'!$K$3:$L$16,2,FALSE)))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IF(D430="X",0,IF(E430="X",0,VLOOKUP(E430,'50'!$K$3:$L$16,2,FALSE)))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IF(D431="X",0,IF(E431="X",0,VLOOKUP(E431,'50'!$K$3:$L$16,2,FALSE)))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IF(D432="X",0,IF(E432="X",0,VLOOKUP(E432,'50'!$K$3:$L$16,2,FALSE)))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IF(D433="X",0,IF(E433="X",0,VLOOKUP(E433,'50'!$K$3:$L$16,2,FALSE)))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IF(D434="X",0,IF(E434="X",0,VLOOKUP(E434,'50'!$K$3:$L$16,2,FALSE)))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IF(D435="X",0,IF(E435="X",0,VLOOKUP(E435,'50'!$K$3:$L$16,2,FALSE)))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IF(D436="X",0,IF(E436="X",0,VLOOKUP(E436,'50'!$K$3:$L$16,2,FALSE)))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IF(D437="X",0,IF(E437="X",0,VLOOKUP(E437,'50'!$K$3:$L$16,2,FALSE)))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IF(D438="X",0,IF(E438="X",0,VLOOKUP(E438,'50'!$K$3:$L$16,2,FALSE)))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IF(D439="X",0,IF(E439="X",0,VLOOKUP(E439,'50'!$K$3:$L$16,2,FALSE)))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IF(D440="X",0,IF(E440="X",0,VLOOKUP(E440,'50'!$K$3:$L$16,2,FALSE)))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IF(D441="X",0,IF(E441="X",0,VLOOKUP(E441,'50'!$K$3:$L$16,2,FALSE)))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IF(D442="X",0,IF(E442="X",0,VLOOKUP(E442,'50'!$K$3:$L$16,2,FALSE)))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IF(D443="X",0,IF(E443="X",0,VLOOKUP(E443,'50'!$K$3:$L$16,2,FALSE)))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IF(D444="X",0,IF(E444="X",0,VLOOKUP(E444,'50'!$K$3:$L$16,2,FALSE)))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IF(D445="X",0,IF(E445="X",0,VLOOKUP(E445,'50'!$K$3:$L$16,2,FALSE)))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IF(D446="X",0,IF(E446="X",0,VLOOKUP(E446,'50'!$K$3:$L$16,2,FALSE)))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IF(D447="X",0,IF(E447="X",0,VLOOKUP(E447,'50'!$K$3:$L$16,2,FALSE)))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IF(D448="X",0,IF(E448="X",0,VLOOKUP(E448,'50'!$K$3:$L$16,2,FALSE)))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IF(D449="X",0,IF(E449="X",0,VLOOKUP(E449,'50'!$K$3:$L$16,2,FALSE)))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IF(D450="X",0,IF(E450="X",0,VLOOKUP(E450,'50'!$K$3:$L$16,2,FALSE)))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IF(D451="X",0,IF(E451="X",0,VLOOKUP(E451,'50'!$K$3:$L$16,2,FALSE)))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IF(D452="X",0,IF(E452="X",0,VLOOKUP(E452,'50'!$K$3:$L$16,2,FALSE)))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IF(D453="X",0,IF(E453="X",0,VLOOKUP(E453,'50'!$K$3:$L$16,2,FALSE)))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IF(D454="X",0,IF(E454="X",0,VLOOKUP(E454,'50'!$K$3:$L$16,2,FALSE)))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IF(D455="X",0,IF(E455="X",0,VLOOKUP(E455,'50'!$K$3:$L$16,2,FALSE)))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IF(D456="X",0,IF(E456="X",0,VLOOKUP(E456,'50'!$K$3:$L$16,2,FALSE)))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IF(D457="X",0,IF(E457="X",0,VLOOKUP(E457,'50'!$K$3:$L$16,2,FALSE)))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IF(D458="X",0,IF(E458="X",0,VLOOKUP(E458,'50'!$K$3:$L$16,2,FALSE)))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IF(D459="X",0,IF(E459="X",0,VLOOKUP(E459,'50'!$K$3:$L$16,2,FALSE)))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IF(D460="X",0,IF(E460="X",0,VLOOKUP(E460,'50'!$K$3:$L$16,2,FALSE)))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IF(D461="X",0,IF(E461="X",0,VLOOKUP(E461,'50'!$K$3:$L$16,2,FALSE)))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IF(D462="X",0,IF(E462="X",0,VLOOKUP(E462,'50'!$K$3:$L$16,2,FALSE)))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IF(D463="X",0,IF(E463="X",0,VLOOKUP(E463,'50'!$K$3:$L$16,2,FALSE)))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IF(D464="X",0,IF(E464="X",0,VLOOKUP(E464,'50'!$K$3:$L$16,2,FALSE)))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IF(D465="X",0,IF(E465="X",0,VLOOKUP(E465,'50'!$K$3:$L$16,2,FALSE)))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IF(D466="X",0,IF(E466="X",0,VLOOKUP(E466,'50'!$K$3:$L$16,2,FALSE)))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IF(D467="X",0,IF(E467="X",0,VLOOKUP(E467,'50'!$K$3:$L$16,2,FALSE)))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IF(D468="X",0,IF(E468="X",0,VLOOKUP(E468,'50'!$K$3:$L$16,2,FALSE)))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IF(D469="X",0,IF(E469="X",0,VLOOKUP(E469,'50'!$K$3:$L$16,2,FALSE)))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IF(D470="X",0,IF(E470="X",0,VLOOKUP(E470,'50'!$K$3:$L$16,2,FALSE)))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IF(D471="X",0,IF(E471="X",0,VLOOKUP(E471,'50'!$K$3:$L$16,2,FALSE)))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IF(D472="X",0,IF(E472="X",0,VLOOKUP(E472,'50'!$K$3:$L$16,2,FALSE)))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IF(D473="X",0,IF(E473="X",0,VLOOKUP(E473,'50'!$K$3:$L$16,2,FALSE)))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IF(D474="X",0,IF(E474="X",0,VLOOKUP(E474,'50'!$K$3:$L$16,2,FALSE)))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IF(D475="X",0,IF(E475="X",0,VLOOKUP(E475,'50'!$K$3:$L$16,2,FALSE)))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IF(D476="X",0,IF(E476="X",0,VLOOKUP(E476,'50'!$K$3:$L$16,2,FALSE)))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IF(D477="X",0,IF(E477="X",0,VLOOKUP(E477,'50'!$K$3:$L$16,2,FALSE)))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IF(D478="X",0,IF(E478="X",0,VLOOKUP(E478,'50'!$K$3:$L$16,2,FALSE)))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IF(D479="X",0,IF(E479="X",0,VLOOKUP(E479,'50'!$K$3:$L$16,2,FALSE)))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IF(D480="X",0,IF(E480="X",0,VLOOKUP(E480,'50'!$K$3:$L$16,2,FALSE)))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IF(D481="X",0,IF(E481="X",0,VLOOKUP(E481,'50'!$K$3:$L$16,2,FALSE)))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IF(D482="X",0,IF(E482="X",0,VLOOKUP(E482,'50'!$K$3:$L$16,2,FALSE)))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IF(D483="X",0,IF(E483="X",0,VLOOKUP(E483,'50'!$K$3:$L$16,2,FALSE)))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IF(D484="X",0,IF(E484="X",0,VLOOKUP(E484,'50'!$K$3:$L$16,2,FALSE)))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IF(D485="X",0,IF(E485="X",0,VLOOKUP(E485,'50'!$K$3:$L$16,2,FALSE)))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IF(D486="X",0,IF(E486="X",0,VLOOKUP(E486,'50'!$K$3:$L$16,2,FALSE)))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IF(D487="X",0,IF(E487="X",0,VLOOKUP(E487,'50'!$K$3:$L$16,2,FALSE)))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IF(D488="X",0,IF(E488="X",0,VLOOKUP(E488,'50'!$K$3:$L$16,2,FALSE)))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IF(D489="X",0,IF(E489="X",0,VLOOKUP(E489,'50'!$K$3:$L$16,2,FALSE)))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IF(D490="X",0,IF(E490="X",0,VLOOKUP(E490,'50'!$K$3:$L$16,2,FALSE)))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IF(D491="X",0,IF(E491="X",0,VLOOKUP(E491,'50'!$K$3:$L$16,2,FALSE)))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IF(D492="X",0,IF(E492="X",0,VLOOKUP(E492,'50'!$K$3:$L$16,2,FALSE)))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IF(D493="X",0,IF(E493="X",0,VLOOKUP(E493,'50'!$K$3:$L$16,2,FALSE)))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IF(D494="X",0,IF(E494="X",0,VLOOKUP(E494,'50'!$K$3:$L$16,2,FALSE)))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IF('50'!K3="", "Vrije categorie",'50'!K3)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IF('50'!K4="", "Vrije categorie",'50'!K4)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IF('50'!K5="", "Vrije categorie",'50'!K5)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IF('50'!K6="", "Vrije categorie",'50'!K6)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IF('50'!K7="", "Vrije categorie",'50'!K7)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IF('50'!K8="", "Vrije categorie",'50'!K8)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IF('50'!K9="", "Vrije categorie",'50'!K9)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IF('50'!K10="", "Vrije categorie",'50'!K10)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IF('50'!K11="", "Vrije categorie",'50'!K11)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IF('50'!K12="", "Vrije categorie",'50'!K12)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IF('50'!K13="", "Vrije categorie",'50'!K13)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IF('50'!K14="", "Vrije categorie",'50'!K14)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IF('50'!K15="", "Vrije categorie",'50'!K15)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ZWcqiFA0J1HX3E2pIYa3PSBWcGT+HEqLZISReUsaLuu5ybDvsOHpl1GYtkZxH5GSxWK6MDSE8eaMR3K//XJITg==" saltValue="VgiSwM6qSAsB1O4U0OgQB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'51a'!P536/M3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'51a'!P537/M4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'51a'!P538/M5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'51a'!P539/M6</f>
        <v>#N/A</v>
      </c>
    </row>
    <row r="7" spans="1:14">
      <c r="K7" s="44" t="s">
        <v>53</v>
      </c>
      <c r="L7" s="56"/>
      <c r="M7" s="115"/>
      <c r="N7" s="97" t="e">
        <f>'51a'!P540/M7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'51a'!P541/M8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'51a'!P542/M9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'51a'!P543/M10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'51a'!P544/M11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'51a'!P545/M12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'51a'!P546/M13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'51a'!S495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'51a'!R495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'51a'!T495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'51a'!U495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'51a'!V495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'51a'!W495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jUNg6xyLf5BDPtyDYohL27bDaf9AVK6hhq/vwkeAPjj5pS+zpRZsKL6mDv06LEQEZX8gN2U/QUktrVtq8fIsCA==" saltValue="0ddziUJl7/vagyOF6lemN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'51a'!P552/M3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'51a'!P553/M4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'51a'!P554/M5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'51a'!P555/M6</f>
        <v>#N/A</v>
      </c>
    </row>
    <row r="7" spans="1:14">
      <c r="K7" s="44" t="s">
        <v>53</v>
      </c>
      <c r="L7" s="56"/>
      <c r="M7" s="115"/>
      <c r="N7" s="97" t="e">
        <f>'51a'!P556/M7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'51a'!P557/M8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'51a'!P558/M9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'51a'!P559/M10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'51a'!P560/M11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'51a'!P561/M12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'51a'!N549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'51a'!P562/M13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'51a'!P549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'51a'!G549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'51a'!F549-E27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29"/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130"/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130"/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130"/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130"/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130"/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'51a'!N524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IcyXCgHwoaCTrq9dHZE8vtZGClLtqSVW1U71bpNSacZ8mH6GSHPVSAFw41Yro0X2vrPjLYnDJo/bvoaBWYxgzw==" saltValue="gWrhk1CSI2xv0LAaJP6zO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'51a'!P568/M3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'51a'!P569/M4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'51a'!P570/M5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'51a'!P571/M6</f>
        <v>#N/A</v>
      </c>
    </row>
    <row r="7" spans="1:14">
      <c r="K7" s="44" t="s">
        <v>53</v>
      </c>
      <c r="L7" s="56"/>
      <c r="M7" s="115"/>
      <c r="N7" s="97" t="e">
        <f>'51a'!P572/M7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'51a'!P573/M8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'51a'!P574/M9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'51a'!P575/M10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'51a'!P576/M11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'51a'!P577/M12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'51a'!N565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'51a'!P578/M13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'51a'!P565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'51a'!G565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'51a'!F565-E27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29"/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130"/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130"/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130"/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130"/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130"/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'51a'!N558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5A8GkDIsK30QcYQp4Bf86mMpfwBtvtnP3b9+lYdN5MSvMp/oE3RZo186V+QEAd4EqwGD5ULy6IRfCpxQKt/UHg==" saltValue="8d2SCreWnD0mL54pFEiEi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'51a'!P584/M3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'51a'!P585/M4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'51a'!P586/M5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'51a'!P587/M6</f>
        <v>#N/A</v>
      </c>
    </row>
    <row r="7" spans="1:14">
      <c r="K7" s="44" t="s">
        <v>53</v>
      </c>
      <c r="L7" s="56"/>
      <c r="M7" s="115"/>
      <c r="N7" s="97" t="e">
        <f>'51a'!P588/M7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'51a'!P589/M8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'51a'!P590/M9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'51a'!P591/M10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'51a'!P592/M11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'51a'!P593/M12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'51a'!N581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'51a'!P594/M13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'51a'!P581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'51a'!G581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'51a'!F581-E27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29"/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130"/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130"/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130"/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130"/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130"/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'51a'!N574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ab9T44jIF8bDS7jD5VZ2LjKERYO+oFauhothz531QFTD+3/27dl2PpgtQMGKMg3Vg5EmaXRHkVEp57Huyf69aQ==" saltValue="IwsOg1GLkA7VgM6Lzt8KJ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'51a'!P600/M3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'51a'!P601/M4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'51a'!P602/M5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'51a'!P603/M6</f>
        <v>#N/A</v>
      </c>
    </row>
    <row r="7" spans="1:14">
      <c r="K7" s="44" t="s">
        <v>53</v>
      </c>
      <c r="L7" s="56"/>
      <c r="M7" s="115"/>
      <c r="N7" s="97" t="e">
        <f>'51a'!P604/M7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'51a'!P605/M8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'51a'!P606/M9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'51a'!P607/M10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'51a'!P608/M11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'51a'!P609/M12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'51a'!N597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'51a'!P610/M13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'51a'!P597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'51a'!G597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'51a'!F597-E27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29"/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130"/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130"/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130"/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130"/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130"/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'51a'!N590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AJe/49hJ0AQXcf7wt+nsEspsFLFRknKop+JMXu9plraDWMNaEVlOZDO4+tL/QwOB4L2KROIxs43mnZSYvnZl4g==" saltValue="nQV/HOYprPdMi4B8Yd0Tj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1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'4a'!P499/M3</f>
        <v>#N/A</v>
      </c>
    </row>
    <row r="4" spans="1:14">
      <c r="A4" s="26" t="s">
        <v>80</v>
      </c>
      <c r="B4" s="217" t="str">
        <f>VLOOKUP(H5,Kwaliteitsinspecties!A5:E54,3)</f>
        <v>Complex 4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'4a'!P500/M4</f>
        <v>#N/A</v>
      </c>
    </row>
    <row r="5" spans="1:14">
      <c r="A5" s="27" t="s">
        <v>81</v>
      </c>
      <c r="B5" s="218" t="str">
        <f>VLOOKUP(H5,Kwaliteitsinspecties!A5:E54,4)</f>
        <v>Complex 4</v>
      </c>
      <c r="C5" s="218"/>
      <c r="D5" s="218"/>
      <c r="E5" s="218"/>
      <c r="F5" s="214" t="s">
        <v>83</v>
      </c>
      <c r="G5" s="214"/>
      <c r="H5" s="23">
        <f>Kwaliteitsinspecties!A8</f>
        <v>4</v>
      </c>
      <c r="K5" s="44" t="s">
        <v>56</v>
      </c>
      <c r="L5" s="56"/>
      <c r="M5" s="115"/>
      <c r="N5" s="97" t="e">
        <f>'4a'!P501/M5</f>
        <v>#N/A</v>
      </c>
    </row>
    <row r="6" spans="1:14">
      <c r="A6" s="28" t="s">
        <v>82</v>
      </c>
      <c r="B6" s="219" t="str">
        <f>VLOOKUP(H5,Kwaliteitsinspecties!A5:E54,5)</f>
        <v>Complex 4</v>
      </c>
      <c r="C6" s="219"/>
      <c r="D6" s="219"/>
      <c r="E6" s="219"/>
      <c r="F6" s="215" t="s">
        <v>84</v>
      </c>
      <c r="G6" s="215"/>
      <c r="H6" s="24" t="str">
        <f>CONCATENATE(H5,"a")</f>
        <v>4a</v>
      </c>
      <c r="K6" s="44" t="s">
        <v>57</v>
      </c>
      <c r="L6" s="56"/>
      <c r="M6" s="115"/>
      <c r="N6" s="97" t="e">
        <f>'4a'!P502/M6</f>
        <v>#N/A</v>
      </c>
    </row>
    <row r="7" spans="1:14">
      <c r="K7" s="44" t="s">
        <v>53</v>
      </c>
      <c r="L7" s="56"/>
      <c r="M7" s="115"/>
      <c r="N7" s="97" t="e">
        <f>'4a'!P503/M7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QQBanBtAU5SEewCKfcl/WL31/vhcE9Ip3jVYoK0Yn6IlqP19vh75D8Ho0eqfzWET10D90w7flJqi2iG5Gowqyw==" saltValue="FlEHaMAaQCib3iqrf89MX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'51a'!P600/M3</f>
        <v>#N/A</v>
      </c>
    </row>
    <row r="4" spans="1:14">
      <c r="A4" s="26" t="s">
        <v>80</v>
      </c>
      <c r="B4" s="217" t="str">
        <f>VLOOKUP(H5,Kwaliteitsinspecties!A5:E55,3)</f>
        <v>Complex 51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'51a'!P601/M4</f>
        <v>#N/A</v>
      </c>
    </row>
    <row r="5" spans="1:14">
      <c r="A5" s="27" t="s">
        <v>81</v>
      </c>
      <c r="B5" s="218" t="str">
        <f>VLOOKUP(H5,Kwaliteitsinspecties!A5:E55,4)</f>
        <v>Complex 51</v>
      </c>
      <c r="C5" s="218"/>
      <c r="D5" s="218"/>
      <c r="E5" s="218"/>
      <c r="F5" s="214" t="s">
        <v>83</v>
      </c>
      <c r="G5" s="214"/>
      <c r="H5" s="23">
        <f>Kwaliteitsinspecties!A55</f>
        <v>51</v>
      </c>
      <c r="K5" s="44" t="s">
        <v>56</v>
      </c>
      <c r="L5" s="56"/>
      <c r="M5" s="115"/>
      <c r="N5" s="97" t="e">
        <f>'51a'!P602/M5</f>
        <v>#N/A</v>
      </c>
    </row>
    <row r="6" spans="1:14">
      <c r="A6" s="28" t="s">
        <v>82</v>
      </c>
      <c r="B6" s="219" t="str">
        <f>VLOOKUP(H5,Kwaliteitsinspecties!A5:E55,5)</f>
        <v>Complex 51</v>
      </c>
      <c r="C6" s="219"/>
      <c r="D6" s="219"/>
      <c r="E6" s="219"/>
      <c r="F6" s="215" t="s">
        <v>84</v>
      </c>
      <c r="G6" s="215"/>
      <c r="H6" s="24" t="str">
        <f>CONCATENATE(H5,"a")</f>
        <v>51a</v>
      </c>
      <c r="K6" s="44" t="s">
        <v>57</v>
      </c>
      <c r="L6" s="56"/>
      <c r="M6" s="115"/>
      <c r="N6" s="97" t="e">
        <f>'51a'!P603/M6</f>
        <v>#N/A</v>
      </c>
    </row>
    <row r="7" spans="1:14">
      <c r="K7" s="44" t="s">
        <v>53</v>
      </c>
      <c r="L7" s="56"/>
      <c r="M7" s="115"/>
      <c r="N7" s="97" t="e">
        <f>'51a'!P604/M7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'51a'!P605/M8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'51a'!P606/M9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'51a'!P607/M10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'51a'!P608/M11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'51a'!P609/M12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'51a'!N5613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'51a'!P610/M13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'51a'!P613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'51a'!G613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'51a'!F613-E27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29"/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130"/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130"/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130"/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130"/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130"/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'51a'!N606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dE6oi7TLq/cduOGk6/WeUEBwShH3JRpLnOl8/pk38MZr6j0MRbBjSA6aHjtLb/LsqCCz+C55clhpdd1wEPbJRg==" saltValue="zyGLwZKeInvvFf0ytc1RX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A35" sqref="A35:D35"/>
    </sheetView>
  </sheetViews>
  <sheetFormatPr defaultRowHeight="14.4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'51'!H5</f>
        <v>51</v>
      </c>
      <c r="B1" s="240" t="s">
        <v>80</v>
      </c>
      <c r="C1" s="241"/>
      <c r="D1" s="242" t="str">
        <f>VLOOKUP(A1,Kwaliteitsinspecties!A5:J55,3)</f>
        <v>Complex 51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CONCATENATE(VLOOKUP(A1,Kwaliteitsinspecties!A5:K55,4)," te ",VLOOKUP(A1,Kwaliteitsinspecties!A5:K55,5))</f>
        <v>Complex 51 te Complex 51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97</v>
      </c>
      <c r="B3" s="17" t="s">
        <v>200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127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IF(D4="X",0,IF(E4="X",0,VLOOKUP(E4,'51'!$K$3:$L$16,2,FALSE)))</f>
        <v>#N/A</v>
      </c>
      <c r="P4" s="92" t="e">
        <f t="shared" ref="P4:P67" si="1">N4*O4</f>
        <v>#N/A</v>
      </c>
      <c r="Q4" s="128" t="s">
        <v>211</v>
      </c>
    </row>
    <row r="5" spans="1:24">
      <c r="A5" s="16"/>
      <c r="B5" s="127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IF(D5="X",0,IF(E5="X",0,VLOOKUP(E5,'51'!$K$3:$L$16,2,FALSE)))</f>
        <v>#N/A</v>
      </c>
      <c r="P5" s="92" t="e">
        <f t="shared" si="1"/>
        <v>#N/A</v>
      </c>
      <c r="Q5" s="128" t="s">
        <v>212</v>
      </c>
    </row>
    <row r="6" spans="1:24">
      <c r="A6" s="16"/>
      <c r="B6" s="127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IF(D6="X",0,IF(E6="X",0,VLOOKUP(E6,'51'!$K$3:$L$16,2,FALSE)))</f>
        <v>#N/A</v>
      </c>
      <c r="P6" s="92" t="e">
        <f t="shared" si="1"/>
        <v>#N/A</v>
      </c>
      <c r="Q6" s="128" t="s">
        <v>213</v>
      </c>
    </row>
    <row r="7" spans="1:24">
      <c r="A7" s="16"/>
      <c r="B7" s="127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IF(D7="X",0,IF(E7="X",0,VLOOKUP(E7,'51'!$K$3:$L$16,2,FALSE)))</f>
        <v>#N/A</v>
      </c>
      <c r="P7" s="92" t="e">
        <f t="shared" si="1"/>
        <v>#N/A</v>
      </c>
      <c r="Q7" s="128" t="s">
        <v>214</v>
      </c>
    </row>
    <row r="8" spans="1:24">
      <c r="A8" s="16"/>
      <c r="B8" s="127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IF(D8="X",0,IF(E8="X",0,VLOOKUP(E8,'51'!$K$3:$L$16,2,FALSE)))</f>
        <v>#N/A</v>
      </c>
      <c r="P8" s="92" t="e">
        <f t="shared" si="1"/>
        <v>#N/A</v>
      </c>
      <c r="Q8" s="128" t="s">
        <v>215</v>
      </c>
    </row>
    <row r="9" spans="1:24">
      <c r="A9" s="16"/>
      <c r="B9" s="127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IF(D9="X",0,IF(E9="X",0,VLOOKUP(E9,'51'!$K$3:$L$16,2,FALSE)))</f>
        <v>#N/A</v>
      </c>
      <c r="P9" s="92" t="e">
        <f t="shared" si="1"/>
        <v>#N/A</v>
      </c>
    </row>
    <row r="10" spans="1:24">
      <c r="A10" s="16"/>
      <c r="B10" s="127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IF(D10="X",0,IF(E10="X",0,VLOOKUP(E10,'51'!$K$3:$L$16,2,FALSE)))</f>
        <v>#N/A</v>
      </c>
      <c r="P10" s="92" t="e">
        <f t="shared" si="1"/>
        <v>#N/A</v>
      </c>
    </row>
    <row r="11" spans="1:24">
      <c r="A11" s="16"/>
      <c r="B11" s="127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IF(D11="X",0,IF(E11="X",0,VLOOKUP(E11,'51'!$K$3:$L$16,2,FALSE)))</f>
        <v>#N/A</v>
      </c>
      <c r="P11" s="92" t="e">
        <f t="shared" si="1"/>
        <v>#N/A</v>
      </c>
    </row>
    <row r="12" spans="1:24">
      <c r="A12" s="16"/>
      <c r="B12" s="127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IF(D12="X",0,IF(E12="X",0,VLOOKUP(E12,'51'!$K$3:$L$16,2,FALSE)))</f>
        <v>#N/A</v>
      </c>
      <c r="P12" s="92" t="e">
        <f t="shared" si="1"/>
        <v>#N/A</v>
      </c>
    </row>
    <row r="13" spans="1:24">
      <c r="A13" s="16"/>
      <c r="B13" s="127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IF(D13="X",0,IF(E13="X",0,VLOOKUP(E13,'51'!$K$3:$L$16,2,FALSE)))</f>
        <v>#N/A</v>
      </c>
      <c r="P13" s="92" t="e">
        <f t="shared" si="1"/>
        <v>#N/A</v>
      </c>
    </row>
    <row r="14" spans="1:24">
      <c r="A14" s="16"/>
      <c r="B14" s="127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IF(D14="X",0,IF(E14="X",0,VLOOKUP(E14,'51'!$K$3:$L$16,2,FALSE)))</f>
        <v>#N/A</v>
      </c>
      <c r="P14" s="92" t="e">
        <f t="shared" si="1"/>
        <v>#N/A</v>
      </c>
    </row>
    <row r="15" spans="1:24">
      <c r="A15" s="16"/>
      <c r="B15" s="127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IF(D15="X",0,IF(E15="X",0,VLOOKUP(E15,'51'!$K$3:$L$16,2,FALSE)))</f>
        <v>#N/A</v>
      </c>
      <c r="P15" s="92" t="e">
        <f t="shared" si="1"/>
        <v>#N/A</v>
      </c>
    </row>
    <row r="16" spans="1:24">
      <c r="A16" s="16"/>
      <c r="B16" s="127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IF(D16="X",0,IF(E16="X",0,VLOOKUP(E16,'51'!$K$3:$L$16,2,FALSE)))</f>
        <v>#N/A</v>
      </c>
      <c r="P16" s="92" t="e">
        <f t="shared" si="1"/>
        <v>#N/A</v>
      </c>
    </row>
    <row r="17" spans="1:16">
      <c r="A17" s="16"/>
      <c r="B17" s="127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IF(D17="X",0,IF(E17="X",0,VLOOKUP(E17,'51'!$K$3:$L$16,2,FALSE)))</f>
        <v>#N/A</v>
      </c>
      <c r="P17" s="92" t="e">
        <f t="shared" si="1"/>
        <v>#N/A</v>
      </c>
    </row>
    <row r="18" spans="1:16">
      <c r="A18" s="16"/>
      <c r="B18" s="127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IF(D18="X",0,IF(E18="X",0,VLOOKUP(E18,'51'!$K$3:$L$16,2,FALSE)))</f>
        <v>#N/A</v>
      </c>
      <c r="P18" s="92" t="e">
        <f t="shared" si="1"/>
        <v>#N/A</v>
      </c>
    </row>
    <row r="19" spans="1:16">
      <c r="A19" s="16"/>
      <c r="B19" s="127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IF(D19="X",0,IF(E19="X",0,VLOOKUP(E19,'51'!$K$3:$L$16,2,FALSE)))</f>
        <v>#N/A</v>
      </c>
      <c r="P19" s="92" t="e">
        <f t="shared" si="1"/>
        <v>#N/A</v>
      </c>
    </row>
    <row r="20" spans="1:16">
      <c r="A20" s="16"/>
      <c r="B20" s="127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IF(D20="X",0,IF(E20="X",0,VLOOKUP(E20,'51'!$K$3:$L$16,2,FALSE)))</f>
        <v>#N/A</v>
      </c>
      <c r="P20" s="92" t="e">
        <f t="shared" si="1"/>
        <v>#N/A</v>
      </c>
    </row>
    <row r="21" spans="1:16">
      <c r="A21" s="16"/>
      <c r="B21" s="127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IF(D21="X",0,IF(E21="X",0,VLOOKUP(E21,'51'!$K$3:$L$16,2,FALSE)))</f>
        <v>#N/A</v>
      </c>
      <c r="P21" s="92" t="e">
        <f t="shared" si="1"/>
        <v>#N/A</v>
      </c>
    </row>
    <row r="22" spans="1:16">
      <c r="A22" s="16"/>
      <c r="B22" s="127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IF(D22="X",0,IF(E22="X",0,VLOOKUP(E22,'51'!$K$3:$L$16,2,FALSE)))</f>
        <v>#N/A</v>
      </c>
      <c r="P22" s="92" t="e">
        <f t="shared" si="1"/>
        <v>#N/A</v>
      </c>
    </row>
    <row r="23" spans="1:16">
      <c r="A23" s="16"/>
      <c r="B23" s="127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IF(D23="X",0,IF(E23="X",0,VLOOKUP(E23,'51'!$K$3:$L$16,2,FALSE)))</f>
        <v>#N/A</v>
      </c>
      <c r="P23" s="92" t="e">
        <f t="shared" si="1"/>
        <v>#N/A</v>
      </c>
    </row>
    <row r="24" spans="1:16">
      <c r="A24" s="16"/>
      <c r="B24" s="127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IF(D24="X",0,IF(E24="X",0,VLOOKUP(E24,'51'!$K$3:$L$16,2,FALSE)))</f>
        <v>#N/A</v>
      </c>
      <c r="P24" s="92" t="e">
        <f t="shared" si="1"/>
        <v>#N/A</v>
      </c>
    </row>
    <row r="25" spans="1:16">
      <c r="A25" s="16"/>
      <c r="B25" s="127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IF(D25="X",0,IF(E25="X",0,VLOOKUP(E25,'51'!$K$3:$L$16,2,FALSE)))</f>
        <v>#N/A</v>
      </c>
      <c r="P25" s="92" t="e">
        <f t="shared" si="1"/>
        <v>#N/A</v>
      </c>
    </row>
    <row r="26" spans="1:16">
      <c r="A26" s="16"/>
      <c r="B26" s="127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IF(D26="X",0,IF(E26="X",0,VLOOKUP(E26,'51'!$K$3:$L$16,2,FALSE)))</f>
        <v>#N/A</v>
      </c>
      <c r="P26" s="92" t="e">
        <f t="shared" si="1"/>
        <v>#N/A</v>
      </c>
    </row>
    <row r="27" spans="1:16">
      <c r="A27" s="16"/>
      <c r="B27" s="127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IF(D27="X",0,IF(E27="X",0,VLOOKUP(E27,'51'!$K$3:$L$16,2,FALSE)))</f>
        <v>#N/A</v>
      </c>
      <c r="P27" s="92" t="e">
        <f t="shared" si="1"/>
        <v>#N/A</v>
      </c>
    </row>
    <row r="28" spans="1:16">
      <c r="A28" s="16"/>
      <c r="B28" s="127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IF(D28="X",0,IF(E28="X",0,VLOOKUP(E28,'51'!$K$3:$L$16,2,FALSE)))</f>
        <v>#N/A</v>
      </c>
      <c r="P28" s="92" t="e">
        <f t="shared" si="1"/>
        <v>#N/A</v>
      </c>
    </row>
    <row r="29" spans="1:16">
      <c r="A29" s="16"/>
      <c r="B29" s="127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IF(D29="X",0,IF(E29="X",0,VLOOKUP(E29,'51'!$K$3:$L$16,2,FALSE)))</f>
        <v>#N/A</v>
      </c>
      <c r="P29" s="92" t="e">
        <f t="shared" si="1"/>
        <v>#N/A</v>
      </c>
    </row>
    <row r="30" spans="1:16">
      <c r="A30" s="16"/>
      <c r="B30" s="127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IF(D30="X",0,IF(E30="X",0,VLOOKUP(E30,'51'!$K$3:$L$16,2,FALSE)))</f>
        <v>#N/A</v>
      </c>
      <c r="P30" s="92" t="e">
        <f t="shared" si="1"/>
        <v>#N/A</v>
      </c>
    </row>
    <row r="31" spans="1:16">
      <c r="A31" s="16"/>
      <c r="B31" s="127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IF(D31="X",0,IF(E31="X",0,VLOOKUP(E31,'51'!$K$3:$L$16,2,FALSE)))</f>
        <v>#N/A</v>
      </c>
      <c r="P31" s="92" t="e">
        <f t="shared" si="1"/>
        <v>#N/A</v>
      </c>
    </row>
    <row r="32" spans="1:16">
      <c r="A32" s="16"/>
      <c r="B32" s="127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IF(D32="X",0,IF(E32="X",0,VLOOKUP(E32,'51'!$K$3:$L$16,2,FALSE)))</f>
        <v>#N/A</v>
      </c>
      <c r="P32" s="92" t="e">
        <f t="shared" si="1"/>
        <v>#N/A</v>
      </c>
    </row>
    <row r="33" spans="1:16">
      <c r="A33" s="16"/>
      <c r="B33" s="127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IF(D33="X",0,IF(E33="X",0,VLOOKUP(E33,'51'!$K$3:$L$16,2,FALSE)))</f>
        <v>#N/A</v>
      </c>
      <c r="P33" s="92" t="e">
        <f t="shared" si="1"/>
        <v>#N/A</v>
      </c>
    </row>
    <row r="34" spans="1:16">
      <c r="A34" s="16"/>
      <c r="B34" s="127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IF(D34="X",0,IF(E34="X",0,VLOOKUP(E34,'51'!$K$3:$L$16,2,FALSE)))</f>
        <v>#N/A</v>
      </c>
      <c r="P34" s="92" t="e">
        <f t="shared" si="1"/>
        <v>#N/A</v>
      </c>
    </row>
    <row r="35" spans="1:16">
      <c r="A35" s="16"/>
      <c r="B35" s="127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IF(D35="X",0,IF(E35="X",0,VLOOKUP(E35,'51'!$K$3:$L$16,2,FALSE)))</f>
        <v>#N/A</v>
      </c>
      <c r="P35" s="92" t="e">
        <f t="shared" si="1"/>
        <v>#N/A</v>
      </c>
    </row>
    <row r="36" spans="1:16">
      <c r="A36" s="16"/>
      <c r="B36" s="127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IF(D36="X",0,IF(E36="X",0,VLOOKUP(E36,'51'!$K$3:$L$16,2,FALSE)))</f>
        <v>#N/A</v>
      </c>
      <c r="P36" s="92" t="e">
        <f t="shared" si="1"/>
        <v>#N/A</v>
      </c>
    </row>
    <row r="37" spans="1:16">
      <c r="A37" s="16"/>
      <c r="B37" s="127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IF(D37="X",0,IF(E37="X",0,VLOOKUP(E37,'51'!$K$3:$L$16,2,FALSE)))</f>
        <v>#N/A</v>
      </c>
      <c r="P37" s="92" t="e">
        <f t="shared" si="1"/>
        <v>#N/A</v>
      </c>
    </row>
    <row r="38" spans="1:16">
      <c r="A38" s="16"/>
      <c r="B38" s="127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IF(D38="X",0,IF(E38="X",0,VLOOKUP(E38,'51'!$K$3:$L$16,2,FALSE)))</f>
        <v>#N/A</v>
      </c>
      <c r="P38" s="92" t="e">
        <f t="shared" si="1"/>
        <v>#N/A</v>
      </c>
    </row>
    <row r="39" spans="1:16">
      <c r="A39" s="16"/>
      <c r="B39" s="127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IF(D39="X",0,IF(E39="X",0,VLOOKUP(E39,'51'!$K$3:$L$16,2,FALSE)))</f>
        <v>#N/A</v>
      </c>
      <c r="P39" s="92" t="e">
        <f t="shared" si="1"/>
        <v>#N/A</v>
      </c>
    </row>
    <row r="40" spans="1:16">
      <c r="A40" s="16"/>
      <c r="B40" s="127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IF(D40="X",0,IF(E40="X",0,VLOOKUP(E40,'51'!$K$3:$L$16,2,FALSE)))</f>
        <v>#N/A</v>
      </c>
      <c r="P40" s="92" t="e">
        <f t="shared" si="1"/>
        <v>#N/A</v>
      </c>
    </row>
    <row r="41" spans="1:16">
      <c r="A41" s="16"/>
      <c r="B41" s="127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IF(D41="X",0,IF(E41="X",0,VLOOKUP(E41,'51'!$K$3:$L$16,2,FALSE)))</f>
        <v>#N/A</v>
      </c>
      <c r="P41" s="92" t="e">
        <f t="shared" si="1"/>
        <v>#N/A</v>
      </c>
    </row>
    <row r="42" spans="1:16">
      <c r="A42" s="16"/>
      <c r="B42" s="127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IF(D42="X",0,IF(E42="X",0,VLOOKUP(E42,'51'!$K$3:$L$16,2,FALSE)))</f>
        <v>#N/A</v>
      </c>
      <c r="P42" s="92" t="e">
        <f t="shared" si="1"/>
        <v>#N/A</v>
      </c>
    </row>
    <row r="43" spans="1:16">
      <c r="A43" s="16"/>
      <c r="B43" s="127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IF(D43="X",0,IF(E43="X",0,VLOOKUP(E43,'51'!$K$3:$L$16,2,FALSE)))</f>
        <v>#N/A</v>
      </c>
      <c r="P43" s="92" t="e">
        <f t="shared" si="1"/>
        <v>#N/A</v>
      </c>
    </row>
    <row r="44" spans="1:16">
      <c r="A44" s="16"/>
      <c r="B44" s="127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IF(D44="X",0,IF(E44="X",0,VLOOKUP(E44,'51'!$K$3:$L$16,2,FALSE)))</f>
        <v>#N/A</v>
      </c>
      <c r="P44" s="92" t="e">
        <f t="shared" si="1"/>
        <v>#N/A</v>
      </c>
    </row>
    <row r="45" spans="1:16">
      <c r="A45" s="16"/>
      <c r="B45" s="127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IF(D45="X",0,IF(E45="X",0,VLOOKUP(E45,'51'!$K$3:$L$16,2,FALSE)))</f>
        <v>#N/A</v>
      </c>
      <c r="P45" s="92" t="e">
        <f t="shared" si="1"/>
        <v>#N/A</v>
      </c>
    </row>
    <row r="46" spans="1:16">
      <c r="A46" s="16"/>
      <c r="B46" s="127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IF(D46="X",0,IF(E46="X",0,VLOOKUP(E46,'51'!$K$3:$L$16,2,FALSE)))</f>
        <v>#N/A</v>
      </c>
      <c r="P46" s="92" t="e">
        <f t="shared" si="1"/>
        <v>#N/A</v>
      </c>
    </row>
    <row r="47" spans="1:16">
      <c r="A47" s="16"/>
      <c r="B47" s="127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IF(D47="X",0,IF(E47="X",0,VLOOKUP(E47,'51'!$K$3:$L$16,2,FALSE)))</f>
        <v>#N/A</v>
      </c>
      <c r="P47" s="92" t="e">
        <f t="shared" si="1"/>
        <v>#N/A</v>
      </c>
    </row>
    <row r="48" spans="1:16">
      <c r="A48" s="16"/>
      <c r="B48" s="127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IF(D48="X",0,IF(E48="X",0,VLOOKUP(E48,'51'!$K$3:$L$16,2,FALSE)))</f>
        <v>#N/A</v>
      </c>
      <c r="P48" s="92" t="e">
        <f t="shared" si="1"/>
        <v>#N/A</v>
      </c>
    </row>
    <row r="49" spans="1:16">
      <c r="A49" s="16"/>
      <c r="B49" s="127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IF(D49="X",0,IF(E49="X",0,VLOOKUP(E49,'51'!$K$3:$L$16,2,FALSE)))</f>
        <v>#N/A</v>
      </c>
      <c r="P49" s="92" t="e">
        <f t="shared" si="1"/>
        <v>#N/A</v>
      </c>
    </row>
    <row r="50" spans="1:16">
      <c r="A50" s="16"/>
      <c r="B50" s="127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IF(D50="X",0,IF(E50="X",0,VLOOKUP(E50,'51'!$K$3:$L$16,2,FALSE)))</f>
        <v>#N/A</v>
      </c>
      <c r="P50" s="92" t="e">
        <f t="shared" si="1"/>
        <v>#N/A</v>
      </c>
    </row>
    <row r="51" spans="1:16">
      <c r="A51" s="16"/>
      <c r="B51" s="127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IF(D51="X",0,IF(E51="X",0,VLOOKUP(E51,'51'!$K$3:$L$16,2,FALSE)))</f>
        <v>#N/A</v>
      </c>
      <c r="P51" s="92" t="e">
        <f t="shared" si="1"/>
        <v>#N/A</v>
      </c>
    </row>
    <row r="52" spans="1:16">
      <c r="A52" s="16"/>
      <c r="B52" s="127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IF(D52="X",0,IF(E52="X",0,VLOOKUP(E52,'51'!$K$3:$L$16,2,FALSE)))</f>
        <v>#N/A</v>
      </c>
      <c r="P52" s="92" t="e">
        <f t="shared" si="1"/>
        <v>#N/A</v>
      </c>
    </row>
    <row r="53" spans="1:16">
      <c r="A53" s="16"/>
      <c r="B53" s="127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IF(D53="X",0,IF(E53="X",0,VLOOKUP(E53,'51'!$K$3:$L$16,2,FALSE)))</f>
        <v>#N/A</v>
      </c>
      <c r="P53" s="92" t="e">
        <f t="shared" si="1"/>
        <v>#N/A</v>
      </c>
    </row>
    <row r="54" spans="1:16">
      <c r="A54" s="16"/>
      <c r="B54" s="127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IF(D54="X",0,IF(E54="X",0,VLOOKUP(E54,'51'!$K$3:$L$16,2,FALSE)))</f>
        <v>#N/A</v>
      </c>
      <c r="P54" s="92" t="e">
        <f t="shared" si="1"/>
        <v>#N/A</v>
      </c>
    </row>
    <row r="55" spans="1:16">
      <c r="A55" s="16"/>
      <c r="B55" s="127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IF(D55="X",0,IF(E55="X",0,VLOOKUP(E55,'51'!$K$3:$L$16,2,FALSE)))</f>
        <v>#N/A</v>
      </c>
      <c r="P55" s="92" t="e">
        <f t="shared" si="1"/>
        <v>#N/A</v>
      </c>
    </row>
    <row r="56" spans="1:16">
      <c r="A56" s="16"/>
      <c r="B56" s="127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IF(D56="X",0,IF(E56="X",0,VLOOKUP(E56,'51'!$K$3:$L$16,2,FALSE)))</f>
        <v>#N/A</v>
      </c>
      <c r="P56" s="92" t="e">
        <f t="shared" si="1"/>
        <v>#N/A</v>
      </c>
    </row>
    <row r="57" spans="1:16">
      <c r="A57" s="16"/>
      <c r="B57" s="127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IF(D57="X",0,IF(E57="X",0,VLOOKUP(E57,'51'!$K$3:$L$16,2,FALSE)))</f>
        <v>#N/A</v>
      </c>
      <c r="P57" s="92" t="e">
        <f t="shared" si="1"/>
        <v>#N/A</v>
      </c>
    </row>
    <row r="58" spans="1:16">
      <c r="A58" s="16"/>
      <c r="B58" s="127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IF(D58="X",0,IF(E58="X",0,VLOOKUP(E58,'51'!$K$3:$L$16,2,FALSE)))</f>
        <v>#N/A</v>
      </c>
      <c r="P58" s="92" t="e">
        <f t="shared" si="1"/>
        <v>#N/A</v>
      </c>
    </row>
    <row r="59" spans="1:16">
      <c r="A59" s="16"/>
      <c r="B59" s="127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IF(D59="X",0,IF(E59="X",0,VLOOKUP(E59,'51'!$K$3:$L$16,2,FALSE)))</f>
        <v>#N/A</v>
      </c>
      <c r="P59" s="92" t="e">
        <f t="shared" si="1"/>
        <v>#N/A</v>
      </c>
    </row>
    <row r="60" spans="1:16">
      <c r="A60" s="16"/>
      <c r="B60" s="127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IF(D60="X",0,IF(E60="X",0,VLOOKUP(E60,'51'!$K$3:$L$16,2,FALSE)))</f>
        <v>#N/A</v>
      </c>
      <c r="P60" s="92" t="e">
        <f t="shared" si="1"/>
        <v>#N/A</v>
      </c>
    </row>
    <row r="61" spans="1:16">
      <c r="A61" s="16"/>
      <c r="B61" s="127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IF(D61="X",0,IF(E61="X",0,VLOOKUP(E61,'51'!$K$3:$L$16,2,FALSE)))</f>
        <v>#N/A</v>
      </c>
      <c r="P61" s="92" t="e">
        <f t="shared" si="1"/>
        <v>#N/A</v>
      </c>
    </row>
    <row r="62" spans="1:16">
      <c r="A62" s="16"/>
      <c r="B62" s="127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IF(D62="X",0,IF(E62="X",0,VLOOKUP(E62,'51'!$K$3:$L$16,2,FALSE)))</f>
        <v>#N/A</v>
      </c>
      <c r="P62" s="92" t="e">
        <f t="shared" si="1"/>
        <v>#N/A</v>
      </c>
    </row>
    <row r="63" spans="1:16">
      <c r="A63" s="16"/>
      <c r="B63" s="127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IF(D63="X",0,IF(E63="X",0,VLOOKUP(E63,'51'!$K$3:$L$16,2,FALSE)))</f>
        <v>#N/A</v>
      </c>
      <c r="P63" s="92" t="e">
        <f t="shared" si="1"/>
        <v>#N/A</v>
      </c>
    </row>
    <row r="64" spans="1:16">
      <c r="A64" s="16"/>
      <c r="B64" s="127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IF(D64="X",0,IF(E64="X",0,VLOOKUP(E64,'51'!$K$3:$L$16,2,FALSE)))</f>
        <v>#N/A</v>
      </c>
      <c r="P64" s="92" t="e">
        <f t="shared" si="1"/>
        <v>#N/A</v>
      </c>
    </row>
    <row r="65" spans="1:16">
      <c r="A65" s="16"/>
      <c r="B65" s="127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IF(D65="X",0,IF(E65="X",0,VLOOKUP(E65,'51'!$K$3:$L$16,2,FALSE)))</f>
        <v>#N/A</v>
      </c>
      <c r="P65" s="92" t="e">
        <f t="shared" si="1"/>
        <v>#N/A</v>
      </c>
    </row>
    <row r="66" spans="1:16">
      <c r="A66" s="16"/>
      <c r="B66" s="127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IF(D66="X",0,IF(E66="X",0,VLOOKUP(E66,'51'!$K$3:$L$16,2,FALSE)))</f>
        <v>#N/A</v>
      </c>
      <c r="P66" s="92" t="e">
        <f t="shared" si="1"/>
        <v>#N/A</v>
      </c>
    </row>
    <row r="67" spans="1:16">
      <c r="A67" s="16"/>
      <c r="B67" s="127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IF(D67="X",0,IF(E67="X",0,VLOOKUP(E67,'51'!$K$3:$L$16,2,FALSE)))</f>
        <v>#N/A</v>
      </c>
      <c r="P67" s="92" t="e">
        <f t="shared" si="1"/>
        <v>#N/A</v>
      </c>
    </row>
    <row r="68" spans="1:16">
      <c r="A68" s="16"/>
      <c r="B68" s="127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IF(D68="X",0,IF(E68="X",0,VLOOKUP(E68,'51'!$K$3:$L$16,2,FALSE)))</f>
        <v>#N/A</v>
      </c>
      <c r="P68" s="92" t="e">
        <f t="shared" ref="P68:P131" si="3">N68*O68</f>
        <v>#N/A</v>
      </c>
    </row>
    <row r="69" spans="1:16">
      <c r="A69" s="16"/>
      <c r="B69" s="127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IF(D69="X",0,IF(E69="X",0,VLOOKUP(E69,'51'!$K$3:$L$16,2,FALSE)))</f>
        <v>#N/A</v>
      </c>
      <c r="P69" s="92" t="e">
        <f t="shared" si="3"/>
        <v>#N/A</v>
      </c>
    </row>
    <row r="70" spans="1:16">
      <c r="A70" s="16"/>
      <c r="B70" s="127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IF(D70="X",0,IF(E70="X",0,VLOOKUP(E70,'51'!$K$3:$L$16,2,FALSE)))</f>
        <v>#N/A</v>
      </c>
      <c r="P70" s="92" t="e">
        <f t="shared" si="3"/>
        <v>#N/A</v>
      </c>
    </row>
    <row r="71" spans="1:16">
      <c r="A71" s="16"/>
      <c r="B71" s="127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IF(D71="X",0,IF(E71="X",0,VLOOKUP(E71,'51'!$K$3:$L$16,2,FALSE)))</f>
        <v>#N/A</v>
      </c>
      <c r="P71" s="92" t="e">
        <f t="shared" si="3"/>
        <v>#N/A</v>
      </c>
    </row>
    <row r="72" spans="1:16">
      <c r="A72" s="16"/>
      <c r="B72" s="127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IF(D72="X",0,IF(E72="X",0,VLOOKUP(E72,'51'!$K$3:$L$16,2,FALSE)))</f>
        <v>#N/A</v>
      </c>
      <c r="P72" s="92" t="e">
        <f t="shared" si="3"/>
        <v>#N/A</v>
      </c>
    </row>
    <row r="73" spans="1:16">
      <c r="A73" s="16"/>
      <c r="B73" s="127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IF(D73="X",0,IF(E73="X",0,VLOOKUP(E73,'51'!$K$3:$L$16,2,FALSE)))</f>
        <v>#N/A</v>
      </c>
      <c r="P73" s="92" t="e">
        <f t="shared" si="3"/>
        <v>#N/A</v>
      </c>
    </row>
    <row r="74" spans="1:16">
      <c r="A74" s="16"/>
      <c r="B74" s="127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IF(D74="X",0,IF(E74="X",0,VLOOKUP(E74,'51'!$K$3:$L$16,2,FALSE)))</f>
        <v>#N/A</v>
      </c>
      <c r="P74" s="92" t="e">
        <f t="shared" si="3"/>
        <v>#N/A</v>
      </c>
    </row>
    <row r="75" spans="1:16">
      <c r="A75" s="16"/>
      <c r="B75" s="127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IF(D75="X",0,IF(E75="X",0,VLOOKUP(E75,'51'!$K$3:$L$16,2,FALSE)))</f>
        <v>#N/A</v>
      </c>
      <c r="P75" s="92" t="e">
        <f t="shared" si="3"/>
        <v>#N/A</v>
      </c>
    </row>
    <row r="76" spans="1:16">
      <c r="A76" s="16"/>
      <c r="B76" s="127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IF(D76="X",0,IF(E76="X",0,VLOOKUP(E76,'51'!$K$3:$L$16,2,FALSE)))</f>
        <v>#N/A</v>
      </c>
      <c r="P76" s="92" t="e">
        <f t="shared" si="3"/>
        <v>#N/A</v>
      </c>
    </row>
    <row r="77" spans="1:16">
      <c r="A77" s="16"/>
      <c r="B77" s="127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IF(D77="X",0,IF(E77="X",0,VLOOKUP(E77,'51'!$K$3:$L$16,2,FALSE)))</f>
        <v>#N/A</v>
      </c>
      <c r="P77" s="92" t="e">
        <f t="shared" si="3"/>
        <v>#N/A</v>
      </c>
    </row>
    <row r="78" spans="1:16">
      <c r="A78" s="16"/>
      <c r="B78" s="127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IF(D78="X",0,IF(E78="X",0,VLOOKUP(E78,'51'!$K$3:$L$16,2,FALSE)))</f>
        <v>#N/A</v>
      </c>
      <c r="P78" s="92" t="e">
        <f t="shared" si="3"/>
        <v>#N/A</v>
      </c>
    </row>
    <row r="79" spans="1:16">
      <c r="A79" s="16"/>
      <c r="B79" s="127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IF(D79="X",0,IF(E79="X",0,VLOOKUP(E79,'51'!$K$3:$L$16,2,FALSE)))</f>
        <v>#N/A</v>
      </c>
      <c r="P79" s="92" t="e">
        <f t="shared" si="3"/>
        <v>#N/A</v>
      </c>
    </row>
    <row r="80" spans="1:16">
      <c r="A80" s="16"/>
      <c r="B80" s="127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IF(D80="X",0,IF(E80="X",0,VLOOKUP(E80,'51'!$K$3:$L$16,2,FALSE)))</f>
        <v>#N/A</v>
      </c>
      <c r="P80" s="92" t="e">
        <f t="shared" si="3"/>
        <v>#N/A</v>
      </c>
    </row>
    <row r="81" spans="1:16">
      <c r="A81" s="16"/>
      <c r="B81" s="127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IF(D81="X",0,IF(E81="X",0,VLOOKUP(E81,'51'!$K$3:$L$16,2,FALSE)))</f>
        <v>#N/A</v>
      </c>
      <c r="P81" s="92" t="e">
        <f t="shared" si="3"/>
        <v>#N/A</v>
      </c>
    </row>
    <row r="82" spans="1:16">
      <c r="A82" s="16"/>
      <c r="B82" s="127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IF(D82="X",0,IF(E82="X",0,VLOOKUP(E82,'51'!$K$3:$L$16,2,FALSE)))</f>
        <v>#N/A</v>
      </c>
      <c r="P82" s="92" t="e">
        <f t="shared" si="3"/>
        <v>#N/A</v>
      </c>
    </row>
    <row r="83" spans="1:16">
      <c r="A83" s="16"/>
      <c r="B83" s="127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IF(D83="X",0,IF(E83="X",0,VLOOKUP(E83,'51'!$K$3:$L$16,2,FALSE)))</f>
        <v>#N/A</v>
      </c>
      <c r="P83" s="92" t="e">
        <f t="shared" si="3"/>
        <v>#N/A</v>
      </c>
    </row>
    <row r="84" spans="1:16">
      <c r="A84" s="16"/>
      <c r="B84" s="127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IF(D84="X",0,IF(E84="X",0,VLOOKUP(E84,'51'!$K$3:$L$16,2,FALSE)))</f>
        <v>#N/A</v>
      </c>
      <c r="P84" s="92" t="e">
        <f t="shared" si="3"/>
        <v>#N/A</v>
      </c>
    </row>
    <row r="85" spans="1:16">
      <c r="A85" s="16"/>
      <c r="B85" s="127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IF(D85="X",0,IF(E85="X",0,VLOOKUP(E85,'51'!$K$3:$L$16,2,FALSE)))</f>
        <v>#N/A</v>
      </c>
      <c r="P85" s="92" t="e">
        <f t="shared" si="3"/>
        <v>#N/A</v>
      </c>
    </row>
    <row r="86" spans="1:16">
      <c r="A86" s="16"/>
      <c r="B86" s="127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IF(D86="X",0,IF(E86="X",0,VLOOKUP(E86,'51'!$K$3:$L$16,2,FALSE)))</f>
        <v>#N/A</v>
      </c>
      <c r="P86" s="92" t="e">
        <f t="shared" si="3"/>
        <v>#N/A</v>
      </c>
    </row>
    <row r="87" spans="1:16">
      <c r="A87" s="16"/>
      <c r="B87" s="127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IF(D87="X",0,IF(E87="X",0,VLOOKUP(E87,'51'!$K$3:$L$16,2,FALSE)))</f>
        <v>#N/A</v>
      </c>
      <c r="P87" s="92" t="e">
        <f t="shared" si="3"/>
        <v>#N/A</v>
      </c>
    </row>
    <row r="88" spans="1:16">
      <c r="A88" s="16"/>
      <c r="B88" s="127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IF(D88="X",0,IF(E88="X",0,VLOOKUP(E88,'51'!$K$3:$L$16,2,FALSE)))</f>
        <v>#N/A</v>
      </c>
      <c r="P88" s="92" t="e">
        <f t="shared" si="3"/>
        <v>#N/A</v>
      </c>
    </row>
    <row r="89" spans="1:16">
      <c r="A89" s="16"/>
      <c r="B89" s="127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IF(D89="X",0,IF(E89="X",0,VLOOKUP(E89,'51'!$K$3:$L$16,2,FALSE)))</f>
        <v>#N/A</v>
      </c>
      <c r="P89" s="92" t="e">
        <f t="shared" si="3"/>
        <v>#N/A</v>
      </c>
    </row>
    <row r="90" spans="1:16">
      <c r="A90" s="16"/>
      <c r="B90" s="127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IF(D90="X",0,IF(E90="X",0,VLOOKUP(E90,'51'!$K$3:$L$16,2,FALSE)))</f>
        <v>#N/A</v>
      </c>
      <c r="P90" s="92" t="e">
        <f t="shared" si="3"/>
        <v>#N/A</v>
      </c>
    </row>
    <row r="91" spans="1:16">
      <c r="A91" s="16"/>
      <c r="B91" s="127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IF(D91="X",0,IF(E91="X",0,VLOOKUP(E91,'51'!$K$3:$L$16,2,FALSE)))</f>
        <v>#N/A</v>
      </c>
      <c r="P91" s="92" t="e">
        <f t="shared" si="3"/>
        <v>#N/A</v>
      </c>
    </row>
    <row r="92" spans="1:16">
      <c r="A92" s="16"/>
      <c r="B92" s="127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IF(D92="X",0,IF(E92="X",0,VLOOKUP(E92,'51'!$K$3:$L$16,2,FALSE)))</f>
        <v>#N/A</v>
      </c>
      <c r="P92" s="92" t="e">
        <f t="shared" si="3"/>
        <v>#N/A</v>
      </c>
    </row>
    <row r="93" spans="1:16">
      <c r="A93" s="16"/>
      <c r="B93" s="127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IF(D93="X",0,IF(E93="X",0,VLOOKUP(E93,'51'!$K$3:$L$16,2,FALSE)))</f>
        <v>#N/A</v>
      </c>
      <c r="P93" s="92" t="e">
        <f t="shared" si="3"/>
        <v>#N/A</v>
      </c>
    </row>
    <row r="94" spans="1:16">
      <c r="A94" s="16"/>
      <c r="B94" s="127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IF(D94="X",0,IF(E94="X",0,VLOOKUP(E94,'51'!$K$3:$L$16,2,FALSE)))</f>
        <v>#N/A</v>
      </c>
      <c r="P94" s="92" t="e">
        <f t="shared" si="3"/>
        <v>#N/A</v>
      </c>
    </row>
    <row r="95" spans="1:16">
      <c r="A95" s="16"/>
      <c r="B95" s="127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IF(D95="X",0,IF(E95="X",0,VLOOKUP(E95,'51'!$K$3:$L$16,2,FALSE)))</f>
        <v>#N/A</v>
      </c>
      <c r="P95" s="92" t="e">
        <f t="shared" si="3"/>
        <v>#N/A</v>
      </c>
    </row>
    <row r="96" spans="1:16">
      <c r="A96" s="16"/>
      <c r="B96" s="127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IF(D96="X",0,IF(E96="X",0,VLOOKUP(E96,'51'!$K$3:$L$16,2,FALSE)))</f>
        <v>#N/A</v>
      </c>
      <c r="P96" s="92" t="e">
        <f t="shared" si="3"/>
        <v>#N/A</v>
      </c>
    </row>
    <row r="97" spans="1:16">
      <c r="A97" s="16"/>
      <c r="B97" s="127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IF(D97="X",0,IF(E97="X",0,VLOOKUP(E97,'51'!$K$3:$L$16,2,FALSE)))</f>
        <v>#N/A</v>
      </c>
      <c r="P97" s="92" t="e">
        <f t="shared" si="3"/>
        <v>#N/A</v>
      </c>
    </row>
    <row r="98" spans="1:16">
      <c r="A98" s="16"/>
      <c r="B98" s="127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IF(D98="X",0,IF(E98="X",0,VLOOKUP(E98,'51'!$K$3:$L$16,2,FALSE)))</f>
        <v>#N/A</v>
      </c>
      <c r="P98" s="92" t="e">
        <f t="shared" si="3"/>
        <v>#N/A</v>
      </c>
    </row>
    <row r="99" spans="1:16">
      <c r="A99" s="16"/>
      <c r="B99" s="127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IF(D99="X",0,IF(E99="X",0,VLOOKUP(E99,'51'!$K$3:$L$16,2,FALSE)))</f>
        <v>#N/A</v>
      </c>
      <c r="P99" s="92" t="e">
        <f t="shared" si="3"/>
        <v>#N/A</v>
      </c>
    </row>
    <row r="100" spans="1:16">
      <c r="A100" s="16"/>
      <c r="B100" s="127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IF(D100="X",0,IF(E100="X",0,VLOOKUP(E100,'51'!$K$3:$L$16,2,FALSE)))</f>
        <v>#N/A</v>
      </c>
      <c r="P100" s="92" t="e">
        <f t="shared" si="3"/>
        <v>#N/A</v>
      </c>
    </row>
    <row r="101" spans="1:16">
      <c r="A101" s="16"/>
      <c r="B101" s="127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IF(D101="X",0,IF(E101="X",0,VLOOKUP(E101,'51'!$K$3:$L$16,2,FALSE)))</f>
        <v>#N/A</v>
      </c>
      <c r="P101" s="92" t="e">
        <f t="shared" si="3"/>
        <v>#N/A</v>
      </c>
    </row>
    <row r="102" spans="1:16">
      <c r="A102" s="16"/>
      <c r="B102" s="127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IF(D102="X",0,IF(E102="X",0,VLOOKUP(E102,'51'!$K$3:$L$16,2,FALSE)))</f>
        <v>#N/A</v>
      </c>
      <c r="P102" s="92" t="e">
        <f t="shared" si="3"/>
        <v>#N/A</v>
      </c>
    </row>
    <row r="103" spans="1:16">
      <c r="A103" s="16"/>
      <c r="B103" s="127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IF(D103="X",0,IF(E103="X",0,VLOOKUP(E103,'51'!$K$3:$L$16,2,FALSE)))</f>
        <v>#N/A</v>
      </c>
      <c r="P103" s="92" t="e">
        <f t="shared" si="3"/>
        <v>#N/A</v>
      </c>
    </row>
    <row r="104" spans="1:16">
      <c r="A104" s="16"/>
      <c r="B104" s="127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IF(D104="X",0,IF(E104="X",0,VLOOKUP(E104,'51'!$K$3:$L$16,2,FALSE)))</f>
        <v>#N/A</v>
      </c>
      <c r="P104" s="92" t="e">
        <f t="shared" si="3"/>
        <v>#N/A</v>
      </c>
    </row>
    <row r="105" spans="1:16">
      <c r="A105" s="16"/>
      <c r="B105" s="127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IF(D105="X",0,IF(E105="X",0,VLOOKUP(E105,'51'!$K$3:$L$16,2,FALSE)))</f>
        <v>#N/A</v>
      </c>
      <c r="P105" s="92" t="e">
        <f t="shared" si="3"/>
        <v>#N/A</v>
      </c>
    </row>
    <row r="106" spans="1:16">
      <c r="A106" s="16"/>
      <c r="B106" s="127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IF(D106="X",0,IF(E106="X",0,VLOOKUP(E106,'51'!$K$3:$L$16,2,FALSE)))</f>
        <v>#N/A</v>
      </c>
      <c r="P106" s="92" t="e">
        <f t="shared" si="3"/>
        <v>#N/A</v>
      </c>
    </row>
    <row r="107" spans="1:16">
      <c r="A107" s="16"/>
      <c r="B107" s="127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IF(D107="X",0,IF(E107="X",0,VLOOKUP(E107,'51'!$K$3:$L$16,2,FALSE)))</f>
        <v>#N/A</v>
      </c>
      <c r="P107" s="92" t="e">
        <f t="shared" si="3"/>
        <v>#N/A</v>
      </c>
    </row>
    <row r="108" spans="1:16">
      <c r="A108" s="16"/>
      <c r="B108" s="127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IF(D108="X",0,IF(E108="X",0,VLOOKUP(E108,'51'!$K$3:$L$16,2,FALSE)))</f>
        <v>#N/A</v>
      </c>
      <c r="P108" s="92" t="e">
        <f t="shared" si="3"/>
        <v>#N/A</v>
      </c>
    </row>
    <row r="109" spans="1:16">
      <c r="A109" s="16"/>
      <c r="B109" s="127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IF(D109="X",0,IF(E109="X",0,VLOOKUP(E109,'51'!$K$3:$L$16,2,FALSE)))</f>
        <v>#N/A</v>
      </c>
      <c r="P109" s="92" t="e">
        <f t="shared" si="3"/>
        <v>#N/A</v>
      </c>
    </row>
    <row r="110" spans="1:16">
      <c r="A110" s="16"/>
      <c r="B110" s="127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IF(D110="X",0,IF(E110="X",0,VLOOKUP(E110,'51'!$K$3:$L$16,2,FALSE)))</f>
        <v>#N/A</v>
      </c>
      <c r="P110" s="92" t="e">
        <f t="shared" si="3"/>
        <v>#N/A</v>
      </c>
    </row>
    <row r="111" spans="1:16">
      <c r="A111" s="16"/>
      <c r="B111" s="127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IF(D111="X",0,IF(E111="X",0,VLOOKUP(E111,'51'!$K$3:$L$16,2,FALSE)))</f>
        <v>#N/A</v>
      </c>
      <c r="P111" s="92" t="e">
        <f t="shared" si="3"/>
        <v>#N/A</v>
      </c>
    </row>
    <row r="112" spans="1:16">
      <c r="A112" s="16"/>
      <c r="B112" s="127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IF(D112="X",0,IF(E112="X",0,VLOOKUP(E112,'51'!$K$3:$L$16,2,FALSE)))</f>
        <v>#N/A</v>
      </c>
      <c r="P112" s="92" t="e">
        <f t="shared" si="3"/>
        <v>#N/A</v>
      </c>
    </row>
    <row r="113" spans="1:16">
      <c r="A113" s="16"/>
      <c r="B113" s="127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IF(D113="X",0,IF(E113="X",0,VLOOKUP(E113,'51'!$K$3:$L$16,2,FALSE)))</f>
        <v>#N/A</v>
      </c>
      <c r="P113" s="92" t="e">
        <f t="shared" si="3"/>
        <v>#N/A</v>
      </c>
    </row>
    <row r="114" spans="1:16">
      <c r="A114" s="16"/>
      <c r="B114" s="127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IF(D114="X",0,IF(E114="X",0,VLOOKUP(E114,'51'!$K$3:$L$16,2,FALSE)))</f>
        <v>#N/A</v>
      </c>
      <c r="P114" s="92" t="e">
        <f t="shared" si="3"/>
        <v>#N/A</v>
      </c>
    </row>
    <row r="115" spans="1:16">
      <c r="A115" s="16"/>
      <c r="B115" s="127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IF(D115="X",0,IF(E115="X",0,VLOOKUP(E115,'51'!$K$3:$L$16,2,FALSE)))</f>
        <v>#N/A</v>
      </c>
      <c r="P115" s="92" t="e">
        <f t="shared" si="3"/>
        <v>#N/A</v>
      </c>
    </row>
    <row r="116" spans="1:16">
      <c r="A116" s="16"/>
      <c r="B116" s="127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IF(D116="X",0,IF(E116="X",0,VLOOKUP(E116,'51'!$K$3:$L$16,2,FALSE)))</f>
        <v>#N/A</v>
      </c>
      <c r="P116" s="92" t="e">
        <f t="shared" si="3"/>
        <v>#N/A</v>
      </c>
    </row>
    <row r="117" spans="1:16">
      <c r="A117" s="16"/>
      <c r="B117" s="127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IF(D117="X",0,IF(E117="X",0,VLOOKUP(E117,'51'!$K$3:$L$16,2,FALSE)))</f>
        <v>#N/A</v>
      </c>
      <c r="P117" s="92" t="e">
        <f t="shared" si="3"/>
        <v>#N/A</v>
      </c>
    </row>
    <row r="118" spans="1:16">
      <c r="A118" s="94"/>
      <c r="B118" s="127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IF(D118="X",0,IF(E118="X",0,VLOOKUP(E118,'51'!$K$3:$L$16,2,FALSE)))</f>
        <v>#N/A</v>
      </c>
      <c r="P118" s="92" t="e">
        <f t="shared" si="3"/>
        <v>#N/A</v>
      </c>
    </row>
    <row r="119" spans="1:16">
      <c r="A119" s="94"/>
      <c r="B119" s="127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IF(D119="X",0,IF(E119="X",0,VLOOKUP(E119,'51'!$K$3:$L$16,2,FALSE)))</f>
        <v>#N/A</v>
      </c>
      <c r="P119" s="92" t="e">
        <f t="shared" si="3"/>
        <v>#N/A</v>
      </c>
    </row>
    <row r="120" spans="1:16">
      <c r="A120" s="94"/>
      <c r="B120" s="127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IF(D120="X",0,IF(E120="X",0,VLOOKUP(E120,'51'!$K$3:$L$16,2,FALSE)))</f>
        <v>#N/A</v>
      </c>
      <c r="P120" s="92" t="e">
        <f t="shared" si="3"/>
        <v>#N/A</v>
      </c>
    </row>
    <row r="121" spans="1:16">
      <c r="A121" s="94"/>
      <c r="B121" s="127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IF(D121="X",0,IF(E121="X",0,VLOOKUP(E121,'51'!$K$3:$L$16,2,FALSE)))</f>
        <v>#N/A</v>
      </c>
      <c r="P121" s="92" t="e">
        <f t="shared" si="3"/>
        <v>#N/A</v>
      </c>
    </row>
    <row r="122" spans="1:16">
      <c r="A122" s="94"/>
      <c r="B122" s="127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IF(D122="X",0,IF(E122="X",0,VLOOKUP(E122,'51'!$K$3:$L$16,2,FALSE)))</f>
        <v>#N/A</v>
      </c>
      <c r="P122" s="92" t="e">
        <f t="shared" si="3"/>
        <v>#N/A</v>
      </c>
    </row>
    <row r="123" spans="1:16">
      <c r="A123" s="94"/>
      <c r="B123" s="127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IF(D123="X",0,IF(E123="X",0,VLOOKUP(E123,'51'!$K$3:$L$16,2,FALSE)))</f>
        <v>#N/A</v>
      </c>
      <c r="P123" s="92" t="e">
        <f t="shared" si="3"/>
        <v>#N/A</v>
      </c>
    </row>
    <row r="124" spans="1:16">
      <c r="A124" s="94"/>
      <c r="B124" s="127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IF(D124="X",0,IF(E124="X",0,VLOOKUP(E124,'51'!$K$3:$L$16,2,FALSE)))</f>
        <v>#N/A</v>
      </c>
      <c r="P124" s="92" t="e">
        <f t="shared" si="3"/>
        <v>#N/A</v>
      </c>
    </row>
    <row r="125" spans="1:16">
      <c r="A125" s="94"/>
      <c r="B125" s="127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IF(D125="X",0,IF(E125="X",0,VLOOKUP(E125,'51'!$K$3:$L$16,2,FALSE)))</f>
        <v>#N/A</v>
      </c>
      <c r="P125" s="92" t="e">
        <f t="shared" si="3"/>
        <v>#N/A</v>
      </c>
    </row>
    <row r="126" spans="1:16">
      <c r="A126" s="94"/>
      <c r="B126" s="127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IF(D126="X",0,IF(E126="X",0,VLOOKUP(E126,'51'!$K$3:$L$16,2,FALSE)))</f>
        <v>#N/A</v>
      </c>
      <c r="P126" s="92" t="e">
        <f t="shared" si="3"/>
        <v>#N/A</v>
      </c>
    </row>
    <row r="127" spans="1:16">
      <c r="B127" s="127"/>
      <c r="N127" s="92">
        <f t="shared" si="2"/>
        <v>0</v>
      </c>
      <c r="O127" s="92" t="e">
        <f>IF(D127="X",0,IF(E127="X",0,VLOOKUP(E127,'51'!$K$3:$L$16,2,FALSE)))</f>
        <v>#N/A</v>
      </c>
      <c r="P127" s="92" t="e">
        <f t="shared" si="3"/>
        <v>#N/A</v>
      </c>
    </row>
    <row r="128" spans="1:16">
      <c r="B128" s="127"/>
      <c r="N128" s="92">
        <f t="shared" si="2"/>
        <v>0</v>
      </c>
      <c r="O128" s="92" t="e">
        <f>IF(D128="X",0,IF(E128="X",0,VLOOKUP(E128,'51'!$K$3:$L$16,2,FALSE)))</f>
        <v>#N/A</v>
      </c>
      <c r="P128" s="92" t="e">
        <f t="shared" si="3"/>
        <v>#N/A</v>
      </c>
    </row>
    <row r="129" spans="2:16">
      <c r="B129" s="127"/>
      <c r="N129" s="92">
        <f t="shared" si="2"/>
        <v>0</v>
      </c>
      <c r="O129" s="92" t="e">
        <f>IF(D129="X",0,IF(E129="X",0,VLOOKUP(E129,'51'!$K$3:$L$16,2,FALSE)))</f>
        <v>#N/A</v>
      </c>
      <c r="P129" s="92" t="e">
        <f t="shared" si="3"/>
        <v>#N/A</v>
      </c>
    </row>
    <row r="130" spans="2:16">
      <c r="B130" s="127"/>
      <c r="N130" s="92">
        <f t="shared" si="2"/>
        <v>0</v>
      </c>
      <c r="O130" s="92" t="e">
        <f>IF(D130="X",0,IF(E130="X",0,VLOOKUP(E130,'51'!$K$3:$L$16,2,FALSE)))</f>
        <v>#N/A</v>
      </c>
      <c r="P130" s="92" t="e">
        <f t="shared" si="3"/>
        <v>#N/A</v>
      </c>
    </row>
    <row r="131" spans="2:16">
      <c r="B131" s="127"/>
      <c r="N131" s="92">
        <f t="shared" si="2"/>
        <v>0</v>
      </c>
      <c r="O131" s="92" t="e">
        <f>IF(D131="X",0,IF(E131="X",0,VLOOKUP(E131,'51'!$K$3:$L$16,2,FALSE)))</f>
        <v>#N/A</v>
      </c>
      <c r="P131" s="92" t="e">
        <f t="shared" si="3"/>
        <v>#N/A</v>
      </c>
    </row>
    <row r="132" spans="2:16">
      <c r="B132" s="127"/>
      <c r="N132" s="92">
        <f t="shared" ref="N132:N195" si="4">SUM(F132:M132)</f>
        <v>0</v>
      </c>
      <c r="O132" s="92" t="e">
        <f>IF(D132="X",0,IF(E132="X",0,VLOOKUP(E132,'51'!$K$3:$L$16,2,FALSE)))</f>
        <v>#N/A</v>
      </c>
      <c r="P132" s="92" t="e">
        <f t="shared" ref="P132:P195" si="5">N132*O132</f>
        <v>#N/A</v>
      </c>
    </row>
    <row r="133" spans="2:16">
      <c r="B133" s="127"/>
      <c r="N133" s="92">
        <f t="shared" si="4"/>
        <v>0</v>
      </c>
      <c r="O133" s="92" t="e">
        <f>IF(D133="X",0,IF(E133="X",0,VLOOKUP(E133,'51'!$K$3:$L$16,2,FALSE)))</f>
        <v>#N/A</v>
      </c>
      <c r="P133" s="92" t="e">
        <f t="shared" si="5"/>
        <v>#N/A</v>
      </c>
    </row>
    <row r="134" spans="2:16">
      <c r="B134" s="127"/>
      <c r="N134" s="92">
        <f t="shared" si="4"/>
        <v>0</v>
      </c>
      <c r="O134" s="92" t="e">
        <f>IF(D134="X",0,IF(E134="X",0,VLOOKUP(E134,'51'!$K$3:$L$16,2,FALSE)))</f>
        <v>#N/A</v>
      </c>
      <c r="P134" s="92" t="e">
        <f t="shared" si="5"/>
        <v>#N/A</v>
      </c>
    </row>
    <row r="135" spans="2:16">
      <c r="B135" s="127"/>
      <c r="N135" s="92">
        <f t="shared" si="4"/>
        <v>0</v>
      </c>
      <c r="O135" s="92" t="e">
        <f>IF(D135="X",0,IF(E135="X",0,VLOOKUP(E135,'51'!$K$3:$L$16,2,FALSE)))</f>
        <v>#N/A</v>
      </c>
      <c r="P135" s="92" t="e">
        <f t="shared" si="5"/>
        <v>#N/A</v>
      </c>
    </row>
    <row r="136" spans="2:16">
      <c r="B136" s="127"/>
      <c r="N136" s="92">
        <f t="shared" si="4"/>
        <v>0</v>
      </c>
      <c r="O136" s="92" t="e">
        <f>IF(D136="X",0,IF(E136="X",0,VLOOKUP(E136,'51'!$K$3:$L$16,2,FALSE)))</f>
        <v>#N/A</v>
      </c>
      <c r="P136" s="92" t="e">
        <f t="shared" si="5"/>
        <v>#N/A</v>
      </c>
    </row>
    <row r="137" spans="2:16">
      <c r="B137" s="127"/>
      <c r="N137" s="92">
        <f t="shared" si="4"/>
        <v>0</v>
      </c>
      <c r="O137" s="92" t="e">
        <f>IF(D137="X",0,IF(E137="X",0,VLOOKUP(E137,'51'!$K$3:$L$16,2,FALSE)))</f>
        <v>#N/A</v>
      </c>
      <c r="P137" s="92" t="e">
        <f t="shared" si="5"/>
        <v>#N/A</v>
      </c>
    </row>
    <row r="138" spans="2:16">
      <c r="B138" s="127"/>
      <c r="N138" s="92">
        <f t="shared" si="4"/>
        <v>0</v>
      </c>
      <c r="O138" s="92" t="e">
        <f>IF(D138="X",0,IF(E138="X",0,VLOOKUP(E138,'51'!$K$3:$L$16,2,FALSE)))</f>
        <v>#N/A</v>
      </c>
      <c r="P138" s="92" t="e">
        <f t="shared" si="5"/>
        <v>#N/A</v>
      </c>
    </row>
    <row r="139" spans="2:16">
      <c r="B139" s="127"/>
      <c r="N139" s="92">
        <f t="shared" si="4"/>
        <v>0</v>
      </c>
      <c r="O139" s="92" t="e">
        <f>IF(D139="X",0,IF(E139="X",0,VLOOKUP(E139,'51'!$K$3:$L$16,2,FALSE)))</f>
        <v>#N/A</v>
      </c>
      <c r="P139" s="92" t="e">
        <f t="shared" si="5"/>
        <v>#N/A</v>
      </c>
    </row>
    <row r="140" spans="2:16">
      <c r="B140" s="127"/>
      <c r="N140" s="92">
        <f t="shared" si="4"/>
        <v>0</v>
      </c>
      <c r="O140" s="92" t="e">
        <f>IF(D140="X",0,IF(E140="X",0,VLOOKUP(E140,'51'!$K$3:$L$16,2,FALSE)))</f>
        <v>#N/A</v>
      </c>
      <c r="P140" s="92" t="e">
        <f t="shared" si="5"/>
        <v>#N/A</v>
      </c>
    </row>
    <row r="141" spans="2:16">
      <c r="B141" s="127"/>
      <c r="N141" s="92">
        <f t="shared" si="4"/>
        <v>0</v>
      </c>
      <c r="O141" s="92" t="e">
        <f>IF(D141="X",0,IF(E141="X",0,VLOOKUP(E141,'51'!$K$3:$L$16,2,FALSE)))</f>
        <v>#N/A</v>
      </c>
      <c r="P141" s="92" t="e">
        <f t="shared" si="5"/>
        <v>#N/A</v>
      </c>
    </row>
    <row r="142" spans="2:16">
      <c r="B142" s="127"/>
      <c r="N142" s="92">
        <f t="shared" si="4"/>
        <v>0</v>
      </c>
      <c r="O142" s="92" t="e">
        <f>IF(D142="X",0,IF(E142="X",0,VLOOKUP(E142,'51'!$K$3:$L$16,2,FALSE)))</f>
        <v>#N/A</v>
      </c>
      <c r="P142" s="92" t="e">
        <f t="shared" si="5"/>
        <v>#N/A</v>
      </c>
    </row>
    <row r="143" spans="2:16">
      <c r="B143" s="127"/>
      <c r="N143" s="92">
        <f t="shared" si="4"/>
        <v>0</v>
      </c>
      <c r="O143" s="92" t="e">
        <f>IF(D143="X",0,IF(E143="X",0,VLOOKUP(E143,'51'!$K$3:$L$16,2,FALSE)))</f>
        <v>#N/A</v>
      </c>
      <c r="P143" s="92" t="e">
        <f t="shared" si="5"/>
        <v>#N/A</v>
      </c>
    </row>
    <row r="144" spans="2:16">
      <c r="B144" s="127"/>
      <c r="N144" s="92">
        <f t="shared" si="4"/>
        <v>0</v>
      </c>
      <c r="O144" s="92" t="e">
        <f>IF(D144="X",0,IF(E144="X",0,VLOOKUP(E144,'51'!$K$3:$L$16,2,FALSE)))</f>
        <v>#N/A</v>
      </c>
      <c r="P144" s="92" t="e">
        <f t="shared" si="5"/>
        <v>#N/A</v>
      </c>
    </row>
    <row r="145" spans="2:16">
      <c r="B145" s="127"/>
      <c r="N145" s="92">
        <f t="shared" si="4"/>
        <v>0</v>
      </c>
      <c r="O145" s="92" t="e">
        <f>IF(D145="X",0,IF(E145="X",0,VLOOKUP(E145,'51'!$K$3:$L$16,2,FALSE)))</f>
        <v>#N/A</v>
      </c>
      <c r="P145" s="92" t="e">
        <f t="shared" si="5"/>
        <v>#N/A</v>
      </c>
    </row>
    <row r="146" spans="2:16">
      <c r="B146" s="127"/>
      <c r="N146" s="92">
        <f t="shared" si="4"/>
        <v>0</v>
      </c>
      <c r="O146" s="92" t="e">
        <f>IF(D146="X",0,IF(E146="X",0,VLOOKUP(E146,'51'!$K$3:$L$16,2,FALSE)))</f>
        <v>#N/A</v>
      </c>
      <c r="P146" s="92" t="e">
        <f t="shared" si="5"/>
        <v>#N/A</v>
      </c>
    </row>
    <row r="147" spans="2:16">
      <c r="B147" s="127"/>
      <c r="N147" s="92">
        <f t="shared" si="4"/>
        <v>0</v>
      </c>
      <c r="O147" s="92" t="e">
        <f>IF(D147="X",0,IF(E147="X",0,VLOOKUP(E147,'51'!$K$3:$L$16,2,FALSE)))</f>
        <v>#N/A</v>
      </c>
      <c r="P147" s="92" t="e">
        <f t="shared" si="5"/>
        <v>#N/A</v>
      </c>
    </row>
    <row r="148" spans="2:16">
      <c r="B148" s="127"/>
      <c r="N148" s="92">
        <f t="shared" si="4"/>
        <v>0</v>
      </c>
      <c r="O148" s="92" t="e">
        <f>IF(D148="X",0,IF(E148="X",0,VLOOKUP(E148,'51'!$K$3:$L$16,2,FALSE)))</f>
        <v>#N/A</v>
      </c>
      <c r="P148" s="92" t="e">
        <f t="shared" si="5"/>
        <v>#N/A</v>
      </c>
    </row>
    <row r="149" spans="2:16">
      <c r="B149" s="127"/>
      <c r="N149" s="92">
        <f t="shared" si="4"/>
        <v>0</v>
      </c>
      <c r="O149" s="92" t="e">
        <f>IF(D149="X",0,IF(E149="X",0,VLOOKUP(E149,'51'!$K$3:$L$16,2,FALSE)))</f>
        <v>#N/A</v>
      </c>
      <c r="P149" s="92" t="e">
        <f t="shared" si="5"/>
        <v>#N/A</v>
      </c>
    </row>
    <row r="150" spans="2:16">
      <c r="B150" s="127"/>
      <c r="N150" s="92">
        <f t="shared" si="4"/>
        <v>0</v>
      </c>
      <c r="O150" s="92" t="e">
        <f>IF(D150="X",0,IF(E150="X",0,VLOOKUP(E150,'51'!$K$3:$L$16,2,FALSE)))</f>
        <v>#N/A</v>
      </c>
      <c r="P150" s="92" t="e">
        <f t="shared" si="5"/>
        <v>#N/A</v>
      </c>
    </row>
    <row r="151" spans="2:16">
      <c r="B151" s="127"/>
      <c r="N151" s="92">
        <f t="shared" si="4"/>
        <v>0</v>
      </c>
      <c r="O151" s="92" t="e">
        <f>IF(D151="X",0,IF(E151="X",0,VLOOKUP(E151,'51'!$K$3:$L$16,2,FALSE)))</f>
        <v>#N/A</v>
      </c>
      <c r="P151" s="92" t="e">
        <f t="shared" si="5"/>
        <v>#N/A</v>
      </c>
    </row>
    <row r="152" spans="2:16">
      <c r="B152" s="127"/>
      <c r="N152" s="92">
        <f t="shared" si="4"/>
        <v>0</v>
      </c>
      <c r="O152" s="92" t="e">
        <f>IF(D152="X",0,IF(E152="X",0,VLOOKUP(E152,'51'!$K$3:$L$16,2,FALSE)))</f>
        <v>#N/A</v>
      </c>
      <c r="P152" s="92" t="e">
        <f t="shared" si="5"/>
        <v>#N/A</v>
      </c>
    </row>
    <row r="153" spans="2:16">
      <c r="B153" s="127"/>
      <c r="N153" s="92">
        <f t="shared" si="4"/>
        <v>0</v>
      </c>
      <c r="O153" s="92" t="e">
        <f>IF(D153="X",0,IF(E153="X",0,VLOOKUP(E153,'51'!$K$3:$L$16,2,FALSE)))</f>
        <v>#N/A</v>
      </c>
      <c r="P153" s="92" t="e">
        <f t="shared" si="5"/>
        <v>#N/A</v>
      </c>
    </row>
    <row r="154" spans="2:16">
      <c r="B154" s="127"/>
      <c r="N154" s="92">
        <f t="shared" si="4"/>
        <v>0</v>
      </c>
      <c r="O154" s="92" t="e">
        <f>IF(D154="X",0,IF(E154="X",0,VLOOKUP(E154,'51'!$K$3:$L$16,2,FALSE)))</f>
        <v>#N/A</v>
      </c>
      <c r="P154" s="92" t="e">
        <f t="shared" si="5"/>
        <v>#N/A</v>
      </c>
    </row>
    <row r="155" spans="2:16">
      <c r="B155" s="127"/>
      <c r="N155" s="92">
        <f t="shared" si="4"/>
        <v>0</v>
      </c>
      <c r="O155" s="92" t="e">
        <f>IF(D155="X",0,IF(E155="X",0,VLOOKUP(E155,'51'!$K$3:$L$16,2,FALSE)))</f>
        <v>#N/A</v>
      </c>
      <c r="P155" s="92" t="e">
        <f t="shared" si="5"/>
        <v>#N/A</v>
      </c>
    </row>
    <row r="156" spans="2:16">
      <c r="B156" s="127"/>
      <c r="N156" s="92">
        <f t="shared" si="4"/>
        <v>0</v>
      </c>
      <c r="O156" s="92" t="e">
        <f>IF(D156="X",0,IF(E156="X",0,VLOOKUP(E156,'51'!$K$3:$L$16,2,FALSE)))</f>
        <v>#N/A</v>
      </c>
      <c r="P156" s="92" t="e">
        <f t="shared" si="5"/>
        <v>#N/A</v>
      </c>
    </row>
    <row r="157" spans="2:16">
      <c r="B157" s="127"/>
      <c r="N157" s="92">
        <f t="shared" si="4"/>
        <v>0</v>
      </c>
      <c r="O157" s="92" t="e">
        <f>IF(D157="X",0,IF(E157="X",0,VLOOKUP(E157,'51'!$K$3:$L$16,2,FALSE)))</f>
        <v>#N/A</v>
      </c>
      <c r="P157" s="92" t="e">
        <f t="shared" si="5"/>
        <v>#N/A</v>
      </c>
    </row>
    <row r="158" spans="2:16">
      <c r="B158" s="127"/>
      <c r="N158" s="92">
        <f t="shared" si="4"/>
        <v>0</v>
      </c>
      <c r="O158" s="92" t="e">
        <f>IF(D158="X",0,IF(E158="X",0,VLOOKUP(E158,'51'!$K$3:$L$16,2,FALSE)))</f>
        <v>#N/A</v>
      </c>
      <c r="P158" s="92" t="e">
        <f t="shared" si="5"/>
        <v>#N/A</v>
      </c>
    </row>
    <row r="159" spans="2:16">
      <c r="B159" s="127"/>
      <c r="N159" s="92">
        <f t="shared" si="4"/>
        <v>0</v>
      </c>
      <c r="O159" s="92" t="e">
        <f>IF(D159="X",0,IF(E159="X",0,VLOOKUP(E159,'51'!$K$3:$L$16,2,FALSE)))</f>
        <v>#N/A</v>
      </c>
      <c r="P159" s="92" t="e">
        <f t="shared" si="5"/>
        <v>#N/A</v>
      </c>
    </row>
    <row r="160" spans="2:16">
      <c r="B160" s="127"/>
      <c r="N160" s="92">
        <f t="shared" si="4"/>
        <v>0</v>
      </c>
      <c r="O160" s="92" t="e">
        <f>IF(D160="X",0,IF(E160="X",0,VLOOKUP(E160,'51'!$K$3:$L$16,2,FALSE)))</f>
        <v>#N/A</v>
      </c>
      <c r="P160" s="92" t="e">
        <f t="shared" si="5"/>
        <v>#N/A</v>
      </c>
    </row>
    <row r="161" spans="2:16">
      <c r="B161" s="127"/>
      <c r="N161" s="92">
        <f t="shared" si="4"/>
        <v>0</v>
      </c>
      <c r="O161" s="92" t="e">
        <f>IF(D161="X",0,IF(E161="X",0,VLOOKUP(E161,'51'!$K$3:$L$16,2,FALSE)))</f>
        <v>#N/A</v>
      </c>
      <c r="P161" s="92" t="e">
        <f t="shared" si="5"/>
        <v>#N/A</v>
      </c>
    </row>
    <row r="162" spans="2:16">
      <c r="B162" s="127"/>
      <c r="N162" s="92">
        <f t="shared" si="4"/>
        <v>0</v>
      </c>
      <c r="O162" s="92" t="e">
        <f>IF(D162="X",0,IF(E162="X",0,VLOOKUP(E162,'51'!$K$3:$L$16,2,FALSE)))</f>
        <v>#N/A</v>
      </c>
      <c r="P162" s="92" t="e">
        <f t="shared" si="5"/>
        <v>#N/A</v>
      </c>
    </row>
    <row r="163" spans="2:16">
      <c r="B163" s="127"/>
      <c r="N163" s="92">
        <f t="shared" si="4"/>
        <v>0</v>
      </c>
      <c r="O163" s="92" t="e">
        <f>IF(D163="X",0,IF(E163="X",0,VLOOKUP(E163,'51'!$K$3:$L$16,2,FALSE)))</f>
        <v>#N/A</v>
      </c>
      <c r="P163" s="92" t="e">
        <f t="shared" si="5"/>
        <v>#N/A</v>
      </c>
    </row>
    <row r="164" spans="2:16">
      <c r="B164" s="127"/>
      <c r="N164" s="92">
        <f t="shared" si="4"/>
        <v>0</v>
      </c>
      <c r="O164" s="92" t="e">
        <f>IF(D164="X",0,IF(E164="X",0,VLOOKUP(E164,'51'!$K$3:$L$16,2,FALSE)))</f>
        <v>#N/A</v>
      </c>
      <c r="P164" s="92" t="e">
        <f t="shared" si="5"/>
        <v>#N/A</v>
      </c>
    </row>
    <row r="165" spans="2:16">
      <c r="B165" s="127"/>
      <c r="N165" s="92">
        <f t="shared" si="4"/>
        <v>0</v>
      </c>
      <c r="O165" s="92" t="e">
        <f>IF(D165="X",0,IF(E165="X",0,VLOOKUP(E165,'51'!$K$3:$L$16,2,FALSE)))</f>
        <v>#N/A</v>
      </c>
      <c r="P165" s="92" t="e">
        <f t="shared" si="5"/>
        <v>#N/A</v>
      </c>
    </row>
    <row r="166" spans="2:16">
      <c r="B166" s="127"/>
      <c r="N166" s="92">
        <f t="shared" si="4"/>
        <v>0</v>
      </c>
      <c r="O166" s="92" t="e">
        <f>IF(D166="X",0,IF(E166="X",0,VLOOKUP(E166,'51'!$K$3:$L$16,2,FALSE)))</f>
        <v>#N/A</v>
      </c>
      <c r="P166" s="92" t="e">
        <f t="shared" si="5"/>
        <v>#N/A</v>
      </c>
    </row>
    <row r="167" spans="2:16">
      <c r="B167" s="127"/>
      <c r="N167" s="92">
        <f t="shared" si="4"/>
        <v>0</v>
      </c>
      <c r="O167" s="92" t="e">
        <f>IF(D167="X",0,IF(E167="X",0,VLOOKUP(E167,'51'!$K$3:$L$16,2,FALSE)))</f>
        <v>#N/A</v>
      </c>
      <c r="P167" s="92" t="e">
        <f t="shared" si="5"/>
        <v>#N/A</v>
      </c>
    </row>
    <row r="168" spans="2:16">
      <c r="B168" s="127"/>
      <c r="N168" s="92">
        <f t="shared" si="4"/>
        <v>0</v>
      </c>
      <c r="O168" s="92" t="e">
        <f>IF(D168="X",0,IF(E168="X",0,VLOOKUP(E168,'51'!$K$3:$L$16,2,FALSE)))</f>
        <v>#N/A</v>
      </c>
      <c r="P168" s="92" t="e">
        <f t="shared" si="5"/>
        <v>#N/A</v>
      </c>
    </row>
    <row r="169" spans="2:16">
      <c r="B169" s="127"/>
      <c r="N169" s="92">
        <f t="shared" si="4"/>
        <v>0</v>
      </c>
      <c r="O169" s="92" t="e">
        <f>IF(D169="X",0,IF(E169="X",0,VLOOKUP(E169,'51'!$K$3:$L$16,2,FALSE)))</f>
        <v>#N/A</v>
      </c>
      <c r="P169" s="92" t="e">
        <f t="shared" si="5"/>
        <v>#N/A</v>
      </c>
    </row>
    <row r="170" spans="2:16">
      <c r="B170" s="127"/>
      <c r="N170" s="92">
        <f t="shared" si="4"/>
        <v>0</v>
      </c>
      <c r="O170" s="92" t="e">
        <f>IF(D170="X",0,IF(E170="X",0,VLOOKUP(E170,'51'!$K$3:$L$16,2,FALSE)))</f>
        <v>#N/A</v>
      </c>
      <c r="P170" s="92" t="e">
        <f t="shared" si="5"/>
        <v>#N/A</v>
      </c>
    </row>
    <row r="171" spans="2:16">
      <c r="B171" s="127"/>
      <c r="N171" s="92">
        <f t="shared" si="4"/>
        <v>0</v>
      </c>
      <c r="O171" s="92" t="e">
        <f>IF(D171="X",0,IF(E171="X",0,VLOOKUP(E171,'51'!$K$3:$L$16,2,FALSE)))</f>
        <v>#N/A</v>
      </c>
      <c r="P171" s="92" t="e">
        <f t="shared" si="5"/>
        <v>#N/A</v>
      </c>
    </row>
    <row r="172" spans="2:16">
      <c r="B172" s="127"/>
      <c r="N172" s="92">
        <f t="shared" si="4"/>
        <v>0</v>
      </c>
      <c r="O172" s="92" t="e">
        <f>IF(D172="X",0,IF(E172="X",0,VLOOKUP(E172,'51'!$K$3:$L$16,2,FALSE)))</f>
        <v>#N/A</v>
      </c>
      <c r="P172" s="92" t="e">
        <f t="shared" si="5"/>
        <v>#N/A</v>
      </c>
    </row>
    <row r="173" spans="2:16">
      <c r="B173" s="127"/>
      <c r="N173" s="92">
        <f t="shared" si="4"/>
        <v>0</v>
      </c>
      <c r="O173" s="92" t="e">
        <f>IF(D173="X",0,IF(E173="X",0,VLOOKUP(E173,'51'!$K$3:$L$16,2,FALSE)))</f>
        <v>#N/A</v>
      </c>
      <c r="P173" s="92" t="e">
        <f t="shared" si="5"/>
        <v>#N/A</v>
      </c>
    </row>
    <row r="174" spans="2:16">
      <c r="B174" s="127"/>
      <c r="N174" s="92">
        <f t="shared" si="4"/>
        <v>0</v>
      </c>
      <c r="O174" s="92" t="e">
        <f>IF(D174="X",0,IF(E174="X",0,VLOOKUP(E174,'51'!$K$3:$L$16,2,FALSE)))</f>
        <v>#N/A</v>
      </c>
      <c r="P174" s="92" t="e">
        <f t="shared" si="5"/>
        <v>#N/A</v>
      </c>
    </row>
    <row r="175" spans="2:16">
      <c r="B175" s="127"/>
      <c r="N175" s="92">
        <f t="shared" si="4"/>
        <v>0</v>
      </c>
      <c r="O175" s="92" t="e">
        <f>IF(D175="X",0,IF(E175="X",0,VLOOKUP(E175,'51'!$K$3:$L$16,2,FALSE)))</f>
        <v>#N/A</v>
      </c>
      <c r="P175" s="92" t="e">
        <f t="shared" si="5"/>
        <v>#N/A</v>
      </c>
    </row>
    <row r="176" spans="2:16">
      <c r="B176" s="127"/>
      <c r="N176" s="92">
        <f t="shared" si="4"/>
        <v>0</v>
      </c>
      <c r="O176" s="92" t="e">
        <f>IF(D176="X",0,IF(E176="X",0,VLOOKUP(E176,'51'!$K$3:$L$16,2,FALSE)))</f>
        <v>#N/A</v>
      </c>
      <c r="P176" s="92" t="e">
        <f t="shared" si="5"/>
        <v>#N/A</v>
      </c>
    </row>
    <row r="177" spans="2:16">
      <c r="B177" s="127"/>
      <c r="N177" s="92">
        <f t="shared" si="4"/>
        <v>0</v>
      </c>
      <c r="O177" s="92" t="e">
        <f>IF(D177="X",0,IF(E177="X",0,VLOOKUP(E177,'51'!$K$3:$L$16,2,FALSE)))</f>
        <v>#N/A</v>
      </c>
      <c r="P177" s="92" t="e">
        <f t="shared" si="5"/>
        <v>#N/A</v>
      </c>
    </row>
    <row r="178" spans="2:16">
      <c r="B178" s="127"/>
      <c r="N178" s="92">
        <f t="shared" si="4"/>
        <v>0</v>
      </c>
      <c r="O178" s="92" t="e">
        <f>IF(D178="X",0,IF(E178="X",0,VLOOKUP(E178,'51'!$K$3:$L$16,2,FALSE)))</f>
        <v>#N/A</v>
      </c>
      <c r="P178" s="92" t="e">
        <f t="shared" si="5"/>
        <v>#N/A</v>
      </c>
    </row>
    <row r="179" spans="2:16">
      <c r="B179" s="127"/>
      <c r="N179" s="92">
        <f t="shared" si="4"/>
        <v>0</v>
      </c>
      <c r="O179" s="92" t="e">
        <f>IF(D179="X",0,IF(E179="X",0,VLOOKUP(E179,'51'!$K$3:$L$16,2,FALSE)))</f>
        <v>#N/A</v>
      </c>
      <c r="P179" s="92" t="e">
        <f t="shared" si="5"/>
        <v>#N/A</v>
      </c>
    </row>
    <row r="180" spans="2:16">
      <c r="B180" s="127"/>
      <c r="N180" s="92">
        <f t="shared" si="4"/>
        <v>0</v>
      </c>
      <c r="O180" s="92" t="e">
        <f>IF(D180="X",0,IF(E180="X",0,VLOOKUP(E180,'51'!$K$3:$L$16,2,FALSE)))</f>
        <v>#N/A</v>
      </c>
      <c r="P180" s="92" t="e">
        <f t="shared" si="5"/>
        <v>#N/A</v>
      </c>
    </row>
    <row r="181" spans="2:16">
      <c r="B181" s="127"/>
      <c r="N181" s="92">
        <f t="shared" si="4"/>
        <v>0</v>
      </c>
      <c r="O181" s="92" t="e">
        <f>IF(D181="X",0,IF(E181="X",0,VLOOKUP(E181,'51'!$K$3:$L$16,2,FALSE)))</f>
        <v>#N/A</v>
      </c>
      <c r="P181" s="92" t="e">
        <f t="shared" si="5"/>
        <v>#N/A</v>
      </c>
    </row>
    <row r="182" spans="2:16">
      <c r="B182" s="127"/>
      <c r="N182" s="92">
        <f t="shared" si="4"/>
        <v>0</v>
      </c>
      <c r="O182" s="92" t="e">
        <f>IF(D182="X",0,IF(E182="X",0,VLOOKUP(E182,'51'!$K$3:$L$16,2,FALSE)))</f>
        <v>#N/A</v>
      </c>
      <c r="P182" s="92" t="e">
        <f t="shared" si="5"/>
        <v>#N/A</v>
      </c>
    </row>
    <row r="183" spans="2:16">
      <c r="B183" s="127"/>
      <c r="N183" s="92">
        <f t="shared" si="4"/>
        <v>0</v>
      </c>
      <c r="O183" s="92" t="e">
        <f>IF(D183="X",0,IF(E183="X",0,VLOOKUP(E183,'51'!$K$3:$L$16,2,FALSE)))</f>
        <v>#N/A</v>
      </c>
      <c r="P183" s="92" t="e">
        <f t="shared" si="5"/>
        <v>#N/A</v>
      </c>
    </row>
    <row r="184" spans="2:16">
      <c r="B184" s="127"/>
      <c r="N184" s="92">
        <f t="shared" si="4"/>
        <v>0</v>
      </c>
      <c r="O184" s="92" t="e">
        <f>IF(D184="X",0,IF(E184="X",0,VLOOKUP(E184,'51'!$K$3:$L$16,2,FALSE)))</f>
        <v>#N/A</v>
      </c>
      <c r="P184" s="92" t="e">
        <f t="shared" si="5"/>
        <v>#N/A</v>
      </c>
    </row>
    <row r="185" spans="2:16">
      <c r="B185" s="127"/>
      <c r="N185" s="92">
        <f t="shared" si="4"/>
        <v>0</v>
      </c>
      <c r="O185" s="92" t="e">
        <f>IF(D185="X",0,IF(E185="X",0,VLOOKUP(E185,'51'!$K$3:$L$16,2,FALSE)))</f>
        <v>#N/A</v>
      </c>
      <c r="P185" s="92" t="e">
        <f t="shared" si="5"/>
        <v>#N/A</v>
      </c>
    </row>
    <row r="186" spans="2:16">
      <c r="B186" s="127"/>
      <c r="N186" s="92">
        <f t="shared" si="4"/>
        <v>0</v>
      </c>
      <c r="O186" s="92" t="e">
        <f>IF(D186="X",0,IF(E186="X",0,VLOOKUP(E186,'51'!$K$3:$L$16,2,FALSE)))</f>
        <v>#N/A</v>
      </c>
      <c r="P186" s="92" t="e">
        <f t="shared" si="5"/>
        <v>#N/A</v>
      </c>
    </row>
    <row r="187" spans="2:16">
      <c r="B187" s="127"/>
      <c r="N187" s="92">
        <f t="shared" si="4"/>
        <v>0</v>
      </c>
      <c r="O187" s="92" t="e">
        <f>IF(D187="X",0,IF(E187="X",0,VLOOKUP(E187,'51'!$K$3:$L$16,2,FALSE)))</f>
        <v>#N/A</v>
      </c>
      <c r="P187" s="92" t="e">
        <f t="shared" si="5"/>
        <v>#N/A</v>
      </c>
    </row>
    <row r="188" spans="2:16">
      <c r="B188" s="127"/>
      <c r="N188" s="92">
        <f t="shared" si="4"/>
        <v>0</v>
      </c>
      <c r="O188" s="92" t="e">
        <f>IF(D188="X",0,IF(E188="X",0,VLOOKUP(E188,'51'!$K$3:$L$16,2,FALSE)))</f>
        <v>#N/A</v>
      </c>
      <c r="P188" s="92" t="e">
        <f t="shared" si="5"/>
        <v>#N/A</v>
      </c>
    </row>
    <row r="189" spans="2:16">
      <c r="B189" s="127"/>
      <c r="N189" s="92">
        <f t="shared" si="4"/>
        <v>0</v>
      </c>
      <c r="O189" s="92" t="e">
        <f>IF(D189="X",0,IF(E189="X",0,VLOOKUP(E189,'51'!$K$3:$L$16,2,FALSE)))</f>
        <v>#N/A</v>
      </c>
      <c r="P189" s="92" t="e">
        <f t="shared" si="5"/>
        <v>#N/A</v>
      </c>
    </row>
    <row r="190" spans="2:16">
      <c r="B190" s="127"/>
      <c r="N190" s="92">
        <f t="shared" si="4"/>
        <v>0</v>
      </c>
      <c r="O190" s="92" t="e">
        <f>IF(D190="X",0,IF(E190="X",0,VLOOKUP(E190,'51'!$K$3:$L$16,2,FALSE)))</f>
        <v>#N/A</v>
      </c>
      <c r="P190" s="92" t="e">
        <f t="shared" si="5"/>
        <v>#N/A</v>
      </c>
    </row>
    <row r="191" spans="2:16">
      <c r="B191" s="127"/>
      <c r="N191" s="92">
        <f t="shared" si="4"/>
        <v>0</v>
      </c>
      <c r="O191" s="92" t="e">
        <f>IF(D191="X",0,IF(E191="X",0,VLOOKUP(E191,'51'!$K$3:$L$16,2,FALSE)))</f>
        <v>#N/A</v>
      </c>
      <c r="P191" s="92" t="e">
        <f t="shared" si="5"/>
        <v>#N/A</v>
      </c>
    </row>
    <row r="192" spans="2:16">
      <c r="B192" s="127"/>
      <c r="N192" s="92">
        <f t="shared" si="4"/>
        <v>0</v>
      </c>
      <c r="O192" s="92" t="e">
        <f>IF(D192="X",0,IF(E192="X",0,VLOOKUP(E192,'51'!$K$3:$L$16,2,FALSE)))</f>
        <v>#N/A</v>
      </c>
      <c r="P192" s="92" t="e">
        <f t="shared" si="5"/>
        <v>#N/A</v>
      </c>
    </row>
    <row r="193" spans="2:16">
      <c r="B193" s="127"/>
      <c r="N193" s="92">
        <f t="shared" si="4"/>
        <v>0</v>
      </c>
      <c r="O193" s="92" t="e">
        <f>IF(D193="X",0,IF(E193="X",0,VLOOKUP(E193,'51'!$K$3:$L$16,2,FALSE)))</f>
        <v>#N/A</v>
      </c>
      <c r="P193" s="92" t="e">
        <f t="shared" si="5"/>
        <v>#N/A</v>
      </c>
    </row>
    <row r="194" spans="2:16">
      <c r="B194" s="127"/>
      <c r="N194" s="92">
        <f t="shared" si="4"/>
        <v>0</v>
      </c>
      <c r="O194" s="92" t="e">
        <f>IF(D194="X",0,IF(E194="X",0,VLOOKUP(E194,'51'!$K$3:$L$16,2,FALSE)))</f>
        <v>#N/A</v>
      </c>
      <c r="P194" s="92" t="e">
        <f t="shared" si="5"/>
        <v>#N/A</v>
      </c>
    </row>
    <row r="195" spans="2:16">
      <c r="B195" s="127"/>
      <c r="N195" s="92">
        <f t="shared" si="4"/>
        <v>0</v>
      </c>
      <c r="O195" s="92" t="e">
        <f>IF(D195="X",0,IF(E195="X",0,VLOOKUP(E195,'51'!$K$3:$L$16,2,FALSE)))</f>
        <v>#N/A</v>
      </c>
      <c r="P195" s="92" t="e">
        <f t="shared" si="5"/>
        <v>#N/A</v>
      </c>
    </row>
    <row r="196" spans="2:16">
      <c r="B196" s="127"/>
      <c r="N196" s="92">
        <f t="shared" ref="N196:N259" si="6">SUM(F196:M196)</f>
        <v>0</v>
      </c>
      <c r="O196" s="92" t="e">
        <f>IF(D196="X",0,IF(E196="X",0,VLOOKUP(E196,'51'!$K$3:$L$16,2,FALSE)))</f>
        <v>#N/A</v>
      </c>
      <c r="P196" s="92" t="e">
        <f t="shared" ref="P196:P259" si="7">N196*O196</f>
        <v>#N/A</v>
      </c>
    </row>
    <row r="197" spans="2:16">
      <c r="B197" s="127"/>
      <c r="N197" s="92">
        <f t="shared" si="6"/>
        <v>0</v>
      </c>
      <c r="O197" s="92" t="e">
        <f>IF(D197="X",0,IF(E197="X",0,VLOOKUP(E197,'51'!$K$3:$L$16,2,FALSE)))</f>
        <v>#N/A</v>
      </c>
      <c r="P197" s="92" t="e">
        <f t="shared" si="7"/>
        <v>#N/A</v>
      </c>
    </row>
    <row r="198" spans="2:16">
      <c r="B198" s="127"/>
      <c r="N198" s="92">
        <f t="shared" si="6"/>
        <v>0</v>
      </c>
      <c r="O198" s="92" t="e">
        <f>IF(D198="X",0,IF(E198="X",0,VLOOKUP(E198,'51'!$K$3:$L$16,2,FALSE)))</f>
        <v>#N/A</v>
      </c>
      <c r="P198" s="92" t="e">
        <f t="shared" si="7"/>
        <v>#N/A</v>
      </c>
    </row>
    <row r="199" spans="2:16">
      <c r="B199" s="127"/>
      <c r="N199" s="92">
        <f t="shared" si="6"/>
        <v>0</v>
      </c>
      <c r="O199" s="92" t="e">
        <f>IF(D199="X",0,IF(E199="X",0,VLOOKUP(E199,'51'!$K$3:$L$16,2,FALSE)))</f>
        <v>#N/A</v>
      </c>
      <c r="P199" s="92" t="e">
        <f t="shared" si="7"/>
        <v>#N/A</v>
      </c>
    </row>
    <row r="200" spans="2:16">
      <c r="B200" s="127"/>
      <c r="N200" s="92">
        <f t="shared" si="6"/>
        <v>0</v>
      </c>
      <c r="O200" s="92" t="e">
        <f>IF(D200="X",0,IF(E200="X",0,VLOOKUP(E200,'51'!$K$3:$L$16,2,FALSE)))</f>
        <v>#N/A</v>
      </c>
      <c r="P200" s="92" t="e">
        <f t="shared" si="7"/>
        <v>#N/A</v>
      </c>
    </row>
    <row r="201" spans="2:16">
      <c r="B201" s="127"/>
      <c r="N201" s="92">
        <f t="shared" si="6"/>
        <v>0</v>
      </c>
      <c r="O201" s="92" t="e">
        <f>IF(D201="X",0,IF(E201="X",0,VLOOKUP(E201,'51'!$K$3:$L$16,2,FALSE)))</f>
        <v>#N/A</v>
      </c>
      <c r="P201" s="92" t="e">
        <f t="shared" si="7"/>
        <v>#N/A</v>
      </c>
    </row>
    <row r="202" spans="2:16">
      <c r="B202" s="127"/>
      <c r="N202" s="92">
        <f t="shared" si="6"/>
        <v>0</v>
      </c>
      <c r="O202" s="92" t="e">
        <f>IF(D202="X",0,IF(E202="X",0,VLOOKUP(E202,'51'!$K$3:$L$16,2,FALSE)))</f>
        <v>#N/A</v>
      </c>
      <c r="P202" s="92" t="e">
        <f t="shared" si="7"/>
        <v>#N/A</v>
      </c>
    </row>
    <row r="203" spans="2:16">
      <c r="B203" s="127"/>
      <c r="N203" s="92">
        <f t="shared" si="6"/>
        <v>0</v>
      </c>
      <c r="O203" s="92" t="e">
        <f>IF(D203="X",0,IF(E203="X",0,VLOOKUP(E203,'51'!$K$3:$L$16,2,FALSE)))</f>
        <v>#N/A</v>
      </c>
      <c r="P203" s="92" t="e">
        <f t="shared" si="7"/>
        <v>#N/A</v>
      </c>
    </row>
    <row r="204" spans="2:16">
      <c r="B204" s="127"/>
      <c r="N204" s="92">
        <f t="shared" si="6"/>
        <v>0</v>
      </c>
      <c r="O204" s="92" t="e">
        <f>IF(D204="X",0,IF(E204="X",0,VLOOKUP(E204,'51'!$K$3:$L$16,2,FALSE)))</f>
        <v>#N/A</v>
      </c>
      <c r="P204" s="92" t="e">
        <f t="shared" si="7"/>
        <v>#N/A</v>
      </c>
    </row>
    <row r="205" spans="2:16">
      <c r="B205" s="127"/>
      <c r="N205" s="92">
        <f t="shared" si="6"/>
        <v>0</v>
      </c>
      <c r="O205" s="92" t="e">
        <f>IF(D205="X",0,IF(E205="X",0,VLOOKUP(E205,'51'!$K$3:$L$16,2,FALSE)))</f>
        <v>#N/A</v>
      </c>
      <c r="P205" s="92" t="e">
        <f t="shared" si="7"/>
        <v>#N/A</v>
      </c>
    </row>
    <row r="206" spans="2:16">
      <c r="B206" s="127"/>
      <c r="N206" s="92">
        <f t="shared" si="6"/>
        <v>0</v>
      </c>
      <c r="O206" s="92" t="e">
        <f>IF(D206="X",0,IF(E206="X",0,VLOOKUP(E206,'51'!$K$3:$L$16,2,FALSE)))</f>
        <v>#N/A</v>
      </c>
      <c r="P206" s="92" t="e">
        <f t="shared" si="7"/>
        <v>#N/A</v>
      </c>
    </row>
    <row r="207" spans="2:16">
      <c r="B207" s="127"/>
      <c r="N207" s="92">
        <f t="shared" si="6"/>
        <v>0</v>
      </c>
      <c r="O207" s="92" t="e">
        <f>IF(D207="X",0,IF(E207="X",0,VLOOKUP(E207,'51'!$K$3:$L$16,2,FALSE)))</f>
        <v>#N/A</v>
      </c>
      <c r="P207" s="92" t="e">
        <f t="shared" si="7"/>
        <v>#N/A</v>
      </c>
    </row>
    <row r="208" spans="2:16">
      <c r="B208" s="127"/>
      <c r="N208" s="92">
        <f t="shared" si="6"/>
        <v>0</v>
      </c>
      <c r="O208" s="92" t="e">
        <f>IF(D208="X",0,IF(E208="X",0,VLOOKUP(E208,'51'!$K$3:$L$16,2,FALSE)))</f>
        <v>#N/A</v>
      </c>
      <c r="P208" s="92" t="e">
        <f t="shared" si="7"/>
        <v>#N/A</v>
      </c>
    </row>
    <row r="209" spans="2:16">
      <c r="B209" s="127"/>
      <c r="N209" s="92">
        <f t="shared" si="6"/>
        <v>0</v>
      </c>
      <c r="O209" s="92" t="e">
        <f>IF(D209="X",0,IF(E209="X",0,VLOOKUP(E209,'51'!$K$3:$L$16,2,FALSE)))</f>
        <v>#N/A</v>
      </c>
      <c r="P209" s="92" t="e">
        <f t="shared" si="7"/>
        <v>#N/A</v>
      </c>
    </row>
    <row r="210" spans="2:16">
      <c r="B210" s="127"/>
      <c r="N210" s="92">
        <f t="shared" si="6"/>
        <v>0</v>
      </c>
      <c r="O210" s="92" t="e">
        <f>IF(D210="X",0,IF(E210="X",0,VLOOKUP(E210,'51'!$K$3:$L$16,2,FALSE)))</f>
        <v>#N/A</v>
      </c>
      <c r="P210" s="92" t="e">
        <f t="shared" si="7"/>
        <v>#N/A</v>
      </c>
    </row>
    <row r="211" spans="2:16">
      <c r="B211" s="127"/>
      <c r="N211" s="92">
        <f t="shared" si="6"/>
        <v>0</v>
      </c>
      <c r="O211" s="92" t="e">
        <f>IF(D211="X",0,IF(E211="X",0,VLOOKUP(E211,'51'!$K$3:$L$16,2,FALSE)))</f>
        <v>#N/A</v>
      </c>
      <c r="P211" s="92" t="e">
        <f t="shared" si="7"/>
        <v>#N/A</v>
      </c>
    </row>
    <row r="212" spans="2:16">
      <c r="B212" s="127"/>
      <c r="N212" s="92">
        <f t="shared" si="6"/>
        <v>0</v>
      </c>
      <c r="O212" s="92" t="e">
        <f>IF(D212="X",0,IF(E212="X",0,VLOOKUP(E212,'51'!$K$3:$L$16,2,FALSE)))</f>
        <v>#N/A</v>
      </c>
      <c r="P212" s="92" t="e">
        <f t="shared" si="7"/>
        <v>#N/A</v>
      </c>
    </row>
    <row r="213" spans="2:16">
      <c r="B213" s="127"/>
      <c r="N213" s="92">
        <f t="shared" si="6"/>
        <v>0</v>
      </c>
      <c r="O213" s="92" t="e">
        <f>IF(D213="X",0,IF(E213="X",0,VLOOKUP(E213,'51'!$K$3:$L$16,2,FALSE)))</f>
        <v>#N/A</v>
      </c>
      <c r="P213" s="92" t="e">
        <f t="shared" si="7"/>
        <v>#N/A</v>
      </c>
    </row>
    <row r="214" spans="2:16">
      <c r="B214" s="127"/>
      <c r="N214" s="92">
        <f t="shared" si="6"/>
        <v>0</v>
      </c>
      <c r="O214" s="92" t="e">
        <f>IF(D214="X",0,IF(E214="X",0,VLOOKUP(E214,'51'!$K$3:$L$16,2,FALSE)))</f>
        <v>#N/A</v>
      </c>
      <c r="P214" s="92" t="e">
        <f t="shared" si="7"/>
        <v>#N/A</v>
      </c>
    </row>
    <row r="215" spans="2:16">
      <c r="B215" s="127"/>
      <c r="N215" s="92">
        <f t="shared" si="6"/>
        <v>0</v>
      </c>
      <c r="O215" s="92" t="e">
        <f>IF(D215="X",0,IF(E215="X",0,VLOOKUP(E215,'51'!$K$3:$L$16,2,FALSE)))</f>
        <v>#N/A</v>
      </c>
      <c r="P215" s="92" t="e">
        <f t="shared" si="7"/>
        <v>#N/A</v>
      </c>
    </row>
    <row r="216" spans="2:16">
      <c r="B216" s="127"/>
      <c r="N216" s="92">
        <f t="shared" si="6"/>
        <v>0</v>
      </c>
      <c r="O216" s="92" t="e">
        <f>IF(D216="X",0,IF(E216="X",0,VLOOKUP(E216,'51'!$K$3:$L$16,2,FALSE)))</f>
        <v>#N/A</v>
      </c>
      <c r="P216" s="92" t="e">
        <f t="shared" si="7"/>
        <v>#N/A</v>
      </c>
    </row>
    <row r="217" spans="2:16">
      <c r="B217" s="127"/>
      <c r="N217" s="92">
        <f t="shared" si="6"/>
        <v>0</v>
      </c>
      <c r="O217" s="92" t="e">
        <f>IF(D217="X",0,IF(E217="X",0,VLOOKUP(E217,'51'!$K$3:$L$16,2,FALSE)))</f>
        <v>#N/A</v>
      </c>
      <c r="P217" s="92" t="e">
        <f t="shared" si="7"/>
        <v>#N/A</v>
      </c>
    </row>
    <row r="218" spans="2:16">
      <c r="B218" s="127"/>
      <c r="N218" s="92">
        <f t="shared" si="6"/>
        <v>0</v>
      </c>
      <c r="O218" s="92" t="e">
        <f>IF(D218="X",0,IF(E218="X",0,VLOOKUP(E218,'51'!$K$3:$L$16,2,FALSE)))</f>
        <v>#N/A</v>
      </c>
      <c r="P218" s="92" t="e">
        <f t="shared" si="7"/>
        <v>#N/A</v>
      </c>
    </row>
    <row r="219" spans="2:16">
      <c r="B219" s="127"/>
      <c r="N219" s="92">
        <f t="shared" si="6"/>
        <v>0</v>
      </c>
      <c r="O219" s="92" t="e">
        <f>IF(D219="X",0,IF(E219="X",0,VLOOKUP(E219,'51'!$K$3:$L$16,2,FALSE)))</f>
        <v>#N/A</v>
      </c>
      <c r="P219" s="92" t="e">
        <f t="shared" si="7"/>
        <v>#N/A</v>
      </c>
    </row>
    <row r="220" spans="2:16">
      <c r="B220" s="127"/>
      <c r="N220" s="92">
        <f t="shared" si="6"/>
        <v>0</v>
      </c>
      <c r="O220" s="92" t="e">
        <f>IF(D220="X",0,IF(E220="X",0,VLOOKUP(E220,'51'!$K$3:$L$16,2,FALSE)))</f>
        <v>#N/A</v>
      </c>
      <c r="P220" s="92" t="e">
        <f t="shared" si="7"/>
        <v>#N/A</v>
      </c>
    </row>
    <row r="221" spans="2:16">
      <c r="B221" s="127"/>
      <c r="N221" s="92">
        <f t="shared" si="6"/>
        <v>0</v>
      </c>
      <c r="O221" s="92" t="e">
        <f>IF(D221="X",0,IF(E221="X",0,VLOOKUP(E221,'51'!$K$3:$L$16,2,FALSE)))</f>
        <v>#N/A</v>
      </c>
      <c r="P221" s="92" t="e">
        <f t="shared" si="7"/>
        <v>#N/A</v>
      </c>
    </row>
    <row r="222" spans="2:16">
      <c r="B222" s="127"/>
      <c r="N222" s="92">
        <f t="shared" si="6"/>
        <v>0</v>
      </c>
      <c r="O222" s="92" t="e">
        <f>IF(D222="X",0,IF(E222="X",0,VLOOKUP(E222,'51'!$K$3:$L$16,2,FALSE)))</f>
        <v>#N/A</v>
      </c>
      <c r="P222" s="92" t="e">
        <f t="shared" si="7"/>
        <v>#N/A</v>
      </c>
    </row>
    <row r="223" spans="2:16">
      <c r="B223" s="127"/>
      <c r="N223" s="92">
        <f t="shared" si="6"/>
        <v>0</v>
      </c>
      <c r="O223" s="92" t="e">
        <f>IF(D223="X",0,IF(E223="X",0,VLOOKUP(E223,'51'!$K$3:$L$16,2,FALSE)))</f>
        <v>#N/A</v>
      </c>
      <c r="P223" s="92" t="e">
        <f t="shared" si="7"/>
        <v>#N/A</v>
      </c>
    </row>
    <row r="224" spans="2:16">
      <c r="B224" s="127"/>
      <c r="N224" s="92">
        <f t="shared" si="6"/>
        <v>0</v>
      </c>
      <c r="O224" s="92" t="e">
        <f>IF(D224="X",0,IF(E224="X",0,VLOOKUP(E224,'51'!$K$3:$L$16,2,FALSE)))</f>
        <v>#N/A</v>
      </c>
      <c r="P224" s="92" t="e">
        <f t="shared" si="7"/>
        <v>#N/A</v>
      </c>
    </row>
    <row r="225" spans="2:16">
      <c r="B225" s="127"/>
      <c r="N225" s="92">
        <f t="shared" si="6"/>
        <v>0</v>
      </c>
      <c r="O225" s="92" t="e">
        <f>IF(D225="X",0,IF(E225="X",0,VLOOKUP(E225,'51'!$K$3:$L$16,2,FALSE)))</f>
        <v>#N/A</v>
      </c>
      <c r="P225" s="92" t="e">
        <f t="shared" si="7"/>
        <v>#N/A</v>
      </c>
    </row>
    <row r="226" spans="2:16">
      <c r="B226" s="127"/>
      <c r="N226" s="92">
        <f t="shared" si="6"/>
        <v>0</v>
      </c>
      <c r="O226" s="92" t="e">
        <f>IF(D226="X",0,IF(E226="X",0,VLOOKUP(E226,'51'!$K$3:$L$16,2,FALSE)))</f>
        <v>#N/A</v>
      </c>
      <c r="P226" s="92" t="e">
        <f t="shared" si="7"/>
        <v>#N/A</v>
      </c>
    </row>
    <row r="227" spans="2:16">
      <c r="B227" s="127"/>
      <c r="N227" s="92">
        <f t="shared" si="6"/>
        <v>0</v>
      </c>
      <c r="O227" s="92" t="e">
        <f>IF(D227="X",0,IF(E227="X",0,VLOOKUP(E227,'51'!$K$3:$L$16,2,FALSE)))</f>
        <v>#N/A</v>
      </c>
      <c r="P227" s="92" t="e">
        <f t="shared" si="7"/>
        <v>#N/A</v>
      </c>
    </row>
    <row r="228" spans="2:16">
      <c r="B228" s="127"/>
      <c r="N228" s="92">
        <f t="shared" si="6"/>
        <v>0</v>
      </c>
      <c r="O228" s="92" t="e">
        <f>IF(D228="X",0,IF(E228="X",0,VLOOKUP(E228,'51'!$K$3:$L$16,2,FALSE)))</f>
        <v>#N/A</v>
      </c>
      <c r="P228" s="92" t="e">
        <f t="shared" si="7"/>
        <v>#N/A</v>
      </c>
    </row>
    <row r="229" spans="2:16">
      <c r="B229" s="127"/>
      <c r="N229" s="92">
        <f t="shared" si="6"/>
        <v>0</v>
      </c>
      <c r="O229" s="92" t="e">
        <f>IF(D229="X",0,IF(E229="X",0,VLOOKUP(E229,'51'!$K$3:$L$16,2,FALSE)))</f>
        <v>#N/A</v>
      </c>
      <c r="P229" s="92" t="e">
        <f t="shared" si="7"/>
        <v>#N/A</v>
      </c>
    </row>
    <row r="230" spans="2:16">
      <c r="B230" s="127"/>
      <c r="N230" s="92">
        <f t="shared" si="6"/>
        <v>0</v>
      </c>
      <c r="O230" s="92" t="e">
        <f>IF(D230="X",0,IF(E230="X",0,VLOOKUP(E230,'51'!$K$3:$L$16,2,FALSE)))</f>
        <v>#N/A</v>
      </c>
      <c r="P230" s="92" t="e">
        <f t="shared" si="7"/>
        <v>#N/A</v>
      </c>
    </row>
    <row r="231" spans="2:16">
      <c r="B231" s="127"/>
      <c r="N231" s="92">
        <f t="shared" si="6"/>
        <v>0</v>
      </c>
      <c r="O231" s="92" t="e">
        <f>IF(D231="X",0,IF(E231="X",0,VLOOKUP(E231,'51'!$K$3:$L$16,2,FALSE)))</f>
        <v>#N/A</v>
      </c>
      <c r="P231" s="92" t="e">
        <f t="shared" si="7"/>
        <v>#N/A</v>
      </c>
    </row>
    <row r="232" spans="2:16">
      <c r="B232" s="127"/>
      <c r="N232" s="92">
        <f t="shared" si="6"/>
        <v>0</v>
      </c>
      <c r="O232" s="92" t="e">
        <f>IF(D232="X",0,IF(E232="X",0,VLOOKUP(E232,'51'!$K$3:$L$16,2,FALSE)))</f>
        <v>#N/A</v>
      </c>
      <c r="P232" s="92" t="e">
        <f t="shared" si="7"/>
        <v>#N/A</v>
      </c>
    </row>
    <row r="233" spans="2:16">
      <c r="B233" s="127"/>
      <c r="N233" s="92">
        <f t="shared" si="6"/>
        <v>0</v>
      </c>
      <c r="O233" s="92" t="e">
        <f>IF(D233="X",0,IF(E233="X",0,VLOOKUP(E233,'51'!$K$3:$L$16,2,FALSE)))</f>
        <v>#N/A</v>
      </c>
      <c r="P233" s="92" t="e">
        <f t="shared" si="7"/>
        <v>#N/A</v>
      </c>
    </row>
    <row r="234" spans="2:16">
      <c r="B234" s="127"/>
      <c r="N234" s="92">
        <f t="shared" si="6"/>
        <v>0</v>
      </c>
      <c r="O234" s="92" t="e">
        <f>IF(D234="X",0,IF(E234="X",0,VLOOKUP(E234,'51'!$K$3:$L$16,2,FALSE)))</f>
        <v>#N/A</v>
      </c>
      <c r="P234" s="92" t="e">
        <f t="shared" si="7"/>
        <v>#N/A</v>
      </c>
    </row>
    <row r="235" spans="2:16">
      <c r="B235" s="127"/>
      <c r="N235" s="92">
        <f t="shared" si="6"/>
        <v>0</v>
      </c>
      <c r="O235" s="92" t="e">
        <f>IF(D235="X",0,IF(E235="X",0,VLOOKUP(E235,'51'!$K$3:$L$16,2,FALSE)))</f>
        <v>#N/A</v>
      </c>
      <c r="P235" s="92" t="e">
        <f t="shared" si="7"/>
        <v>#N/A</v>
      </c>
    </row>
    <row r="236" spans="2:16">
      <c r="B236" s="127"/>
      <c r="N236" s="92">
        <f t="shared" si="6"/>
        <v>0</v>
      </c>
      <c r="O236" s="92" t="e">
        <f>IF(D236="X",0,IF(E236="X",0,VLOOKUP(E236,'51'!$K$3:$L$16,2,FALSE)))</f>
        <v>#N/A</v>
      </c>
      <c r="P236" s="92" t="e">
        <f t="shared" si="7"/>
        <v>#N/A</v>
      </c>
    </row>
    <row r="237" spans="2:16">
      <c r="B237" s="127"/>
      <c r="N237" s="92">
        <f t="shared" si="6"/>
        <v>0</v>
      </c>
      <c r="O237" s="92" t="e">
        <f>IF(D237="X",0,IF(E237="X",0,VLOOKUP(E237,'51'!$K$3:$L$16,2,FALSE)))</f>
        <v>#N/A</v>
      </c>
      <c r="P237" s="92" t="e">
        <f t="shared" si="7"/>
        <v>#N/A</v>
      </c>
    </row>
    <row r="238" spans="2:16">
      <c r="B238" s="127"/>
      <c r="N238" s="92">
        <f t="shared" si="6"/>
        <v>0</v>
      </c>
      <c r="O238" s="92" t="e">
        <f>IF(D238="X",0,IF(E238="X",0,VLOOKUP(E238,'51'!$K$3:$L$16,2,FALSE)))</f>
        <v>#N/A</v>
      </c>
      <c r="P238" s="92" t="e">
        <f t="shared" si="7"/>
        <v>#N/A</v>
      </c>
    </row>
    <row r="239" spans="2:16">
      <c r="B239" s="127"/>
      <c r="N239" s="92">
        <f t="shared" si="6"/>
        <v>0</v>
      </c>
      <c r="O239" s="92" t="e">
        <f>IF(D239="X",0,IF(E239="X",0,VLOOKUP(E239,'51'!$K$3:$L$16,2,FALSE)))</f>
        <v>#N/A</v>
      </c>
      <c r="P239" s="92" t="e">
        <f t="shared" si="7"/>
        <v>#N/A</v>
      </c>
    </row>
    <row r="240" spans="2:16">
      <c r="B240" s="127"/>
      <c r="N240" s="92">
        <f t="shared" si="6"/>
        <v>0</v>
      </c>
      <c r="O240" s="92" t="e">
        <f>IF(D240="X",0,IF(E240="X",0,VLOOKUP(E240,'51'!$K$3:$L$16,2,FALSE)))</f>
        <v>#N/A</v>
      </c>
      <c r="P240" s="92" t="e">
        <f t="shared" si="7"/>
        <v>#N/A</v>
      </c>
    </row>
    <row r="241" spans="2:16">
      <c r="B241" s="127"/>
      <c r="N241" s="92">
        <f t="shared" si="6"/>
        <v>0</v>
      </c>
      <c r="O241" s="92" t="e">
        <f>IF(D241="X",0,IF(E241="X",0,VLOOKUP(E241,'51'!$K$3:$L$16,2,FALSE)))</f>
        <v>#N/A</v>
      </c>
      <c r="P241" s="92" t="e">
        <f t="shared" si="7"/>
        <v>#N/A</v>
      </c>
    </row>
    <row r="242" spans="2:16">
      <c r="B242" s="127"/>
      <c r="N242" s="92">
        <f t="shared" si="6"/>
        <v>0</v>
      </c>
      <c r="O242" s="92" t="e">
        <f>IF(D242="X",0,IF(E242="X",0,VLOOKUP(E242,'51'!$K$3:$L$16,2,FALSE)))</f>
        <v>#N/A</v>
      </c>
      <c r="P242" s="92" t="e">
        <f t="shared" si="7"/>
        <v>#N/A</v>
      </c>
    </row>
    <row r="243" spans="2:16">
      <c r="B243" s="127"/>
      <c r="N243" s="92">
        <f t="shared" si="6"/>
        <v>0</v>
      </c>
      <c r="O243" s="92" t="e">
        <f>IF(D243="X",0,IF(E243="X",0,VLOOKUP(E243,'51'!$K$3:$L$16,2,FALSE)))</f>
        <v>#N/A</v>
      </c>
      <c r="P243" s="92" t="e">
        <f t="shared" si="7"/>
        <v>#N/A</v>
      </c>
    </row>
    <row r="244" spans="2:16">
      <c r="B244" s="127"/>
      <c r="N244" s="92">
        <f t="shared" si="6"/>
        <v>0</v>
      </c>
      <c r="O244" s="92" t="e">
        <f>IF(D244="X",0,IF(E244="X",0,VLOOKUP(E244,'51'!$K$3:$L$16,2,FALSE)))</f>
        <v>#N/A</v>
      </c>
      <c r="P244" s="92" t="e">
        <f t="shared" si="7"/>
        <v>#N/A</v>
      </c>
    </row>
    <row r="245" spans="2:16">
      <c r="B245" s="127"/>
      <c r="N245" s="92">
        <f t="shared" si="6"/>
        <v>0</v>
      </c>
      <c r="O245" s="92" t="e">
        <f>IF(D245="X",0,IF(E245="X",0,VLOOKUP(E245,'51'!$K$3:$L$16,2,FALSE)))</f>
        <v>#N/A</v>
      </c>
      <c r="P245" s="92" t="e">
        <f t="shared" si="7"/>
        <v>#N/A</v>
      </c>
    </row>
    <row r="246" spans="2:16">
      <c r="B246" s="127"/>
      <c r="N246" s="92">
        <f t="shared" si="6"/>
        <v>0</v>
      </c>
      <c r="O246" s="92" t="e">
        <f>IF(D246="X",0,IF(E246="X",0,VLOOKUP(E246,'51'!$K$3:$L$16,2,FALSE)))</f>
        <v>#N/A</v>
      </c>
      <c r="P246" s="92" t="e">
        <f t="shared" si="7"/>
        <v>#N/A</v>
      </c>
    </row>
    <row r="247" spans="2:16">
      <c r="B247" s="127"/>
      <c r="N247" s="92">
        <f t="shared" si="6"/>
        <v>0</v>
      </c>
      <c r="O247" s="92" t="e">
        <f>IF(D247="X",0,IF(E247="X",0,VLOOKUP(E247,'51'!$K$3:$L$16,2,FALSE)))</f>
        <v>#N/A</v>
      </c>
      <c r="P247" s="92" t="e">
        <f t="shared" si="7"/>
        <v>#N/A</v>
      </c>
    </row>
    <row r="248" spans="2:16">
      <c r="B248" s="127"/>
      <c r="N248" s="92">
        <f t="shared" si="6"/>
        <v>0</v>
      </c>
      <c r="O248" s="92" t="e">
        <f>IF(D248="X",0,IF(E248="X",0,VLOOKUP(E248,'51'!$K$3:$L$16,2,FALSE)))</f>
        <v>#N/A</v>
      </c>
      <c r="P248" s="92" t="e">
        <f t="shared" si="7"/>
        <v>#N/A</v>
      </c>
    </row>
    <row r="249" spans="2:16">
      <c r="B249" s="127"/>
      <c r="N249" s="92">
        <f t="shared" si="6"/>
        <v>0</v>
      </c>
      <c r="O249" s="92" t="e">
        <f>IF(D249="X",0,IF(E249="X",0,VLOOKUP(E249,'51'!$K$3:$L$16,2,FALSE)))</f>
        <v>#N/A</v>
      </c>
      <c r="P249" s="92" t="e">
        <f t="shared" si="7"/>
        <v>#N/A</v>
      </c>
    </row>
    <row r="250" spans="2:16">
      <c r="B250" s="127"/>
      <c r="N250" s="92">
        <f t="shared" si="6"/>
        <v>0</v>
      </c>
      <c r="O250" s="92" t="e">
        <f>IF(D250="X",0,IF(E250="X",0,VLOOKUP(E250,'51'!$K$3:$L$16,2,FALSE)))</f>
        <v>#N/A</v>
      </c>
      <c r="P250" s="92" t="e">
        <f t="shared" si="7"/>
        <v>#N/A</v>
      </c>
    </row>
    <row r="251" spans="2:16">
      <c r="B251" s="127"/>
      <c r="N251" s="92">
        <f t="shared" si="6"/>
        <v>0</v>
      </c>
      <c r="O251" s="92" t="e">
        <f>IF(D251="X",0,IF(E251="X",0,VLOOKUP(E251,'51'!$K$3:$L$16,2,FALSE)))</f>
        <v>#N/A</v>
      </c>
      <c r="P251" s="92" t="e">
        <f t="shared" si="7"/>
        <v>#N/A</v>
      </c>
    </row>
    <row r="252" spans="2:16">
      <c r="B252" s="127"/>
      <c r="N252" s="92">
        <f t="shared" si="6"/>
        <v>0</v>
      </c>
      <c r="O252" s="92" t="e">
        <f>IF(D252="X",0,IF(E252="X",0,VLOOKUP(E252,'51'!$K$3:$L$16,2,FALSE)))</f>
        <v>#N/A</v>
      </c>
      <c r="P252" s="92" t="e">
        <f t="shared" si="7"/>
        <v>#N/A</v>
      </c>
    </row>
    <row r="253" spans="2:16">
      <c r="B253" s="127"/>
      <c r="N253" s="92">
        <f t="shared" si="6"/>
        <v>0</v>
      </c>
      <c r="O253" s="92" t="e">
        <f>IF(D253="X",0,IF(E253="X",0,VLOOKUP(E253,'51'!$K$3:$L$16,2,FALSE)))</f>
        <v>#N/A</v>
      </c>
      <c r="P253" s="92" t="e">
        <f t="shared" si="7"/>
        <v>#N/A</v>
      </c>
    </row>
    <row r="254" spans="2:16">
      <c r="B254" s="127"/>
      <c r="N254" s="92">
        <f t="shared" si="6"/>
        <v>0</v>
      </c>
      <c r="O254" s="92" t="e">
        <f>IF(D254="X",0,IF(E254="X",0,VLOOKUP(E254,'51'!$K$3:$L$16,2,FALSE)))</f>
        <v>#N/A</v>
      </c>
      <c r="P254" s="92" t="e">
        <f t="shared" si="7"/>
        <v>#N/A</v>
      </c>
    </row>
    <row r="255" spans="2:16">
      <c r="B255" s="127"/>
      <c r="N255" s="92">
        <f t="shared" si="6"/>
        <v>0</v>
      </c>
      <c r="O255" s="92" t="e">
        <f>IF(D255="X",0,IF(E255="X",0,VLOOKUP(E255,'51'!$K$3:$L$16,2,FALSE)))</f>
        <v>#N/A</v>
      </c>
      <c r="P255" s="92" t="e">
        <f t="shared" si="7"/>
        <v>#N/A</v>
      </c>
    </row>
    <row r="256" spans="2:16">
      <c r="B256" s="127"/>
      <c r="N256" s="92">
        <f t="shared" si="6"/>
        <v>0</v>
      </c>
      <c r="O256" s="92" t="e">
        <f>IF(D256="X",0,IF(E256="X",0,VLOOKUP(E256,'51'!$K$3:$L$16,2,FALSE)))</f>
        <v>#N/A</v>
      </c>
      <c r="P256" s="92" t="e">
        <f t="shared" si="7"/>
        <v>#N/A</v>
      </c>
    </row>
    <row r="257" spans="2:16">
      <c r="B257" s="127"/>
      <c r="N257" s="92">
        <f t="shared" si="6"/>
        <v>0</v>
      </c>
      <c r="O257" s="92" t="e">
        <f>IF(D257="X",0,IF(E257="X",0,VLOOKUP(E257,'51'!$K$3:$L$16,2,FALSE)))</f>
        <v>#N/A</v>
      </c>
      <c r="P257" s="92" t="e">
        <f t="shared" si="7"/>
        <v>#N/A</v>
      </c>
    </row>
    <row r="258" spans="2:16">
      <c r="B258" s="127"/>
      <c r="N258" s="92">
        <f t="shared" si="6"/>
        <v>0</v>
      </c>
      <c r="O258" s="92" t="e">
        <f>IF(D258="X",0,IF(E258="X",0,VLOOKUP(E258,'51'!$K$3:$L$16,2,FALSE)))</f>
        <v>#N/A</v>
      </c>
      <c r="P258" s="92" t="e">
        <f t="shared" si="7"/>
        <v>#N/A</v>
      </c>
    </row>
    <row r="259" spans="2:16">
      <c r="B259" s="127"/>
      <c r="N259" s="92">
        <f t="shared" si="6"/>
        <v>0</v>
      </c>
      <c r="O259" s="92" t="e">
        <f>IF(D259="X",0,IF(E259="X",0,VLOOKUP(E259,'51'!$K$3:$L$16,2,FALSE)))</f>
        <v>#N/A</v>
      </c>
      <c r="P259" s="92" t="e">
        <f t="shared" si="7"/>
        <v>#N/A</v>
      </c>
    </row>
    <row r="260" spans="2:16">
      <c r="B260" s="127"/>
      <c r="N260" s="92">
        <f t="shared" ref="N260:N323" si="8">SUM(F260:M260)</f>
        <v>0</v>
      </c>
      <c r="O260" s="92" t="e">
        <f>IF(D260="X",0,IF(E260="X",0,VLOOKUP(E260,'51'!$K$3:$L$16,2,FALSE)))</f>
        <v>#N/A</v>
      </c>
      <c r="P260" s="92" t="e">
        <f t="shared" ref="P260:P323" si="9">N260*O260</f>
        <v>#N/A</v>
      </c>
    </row>
    <row r="261" spans="2:16">
      <c r="B261" s="127"/>
      <c r="N261" s="92">
        <f t="shared" si="8"/>
        <v>0</v>
      </c>
      <c r="O261" s="92" t="e">
        <f>IF(D261="X",0,IF(E261="X",0,VLOOKUP(E261,'51'!$K$3:$L$16,2,FALSE)))</f>
        <v>#N/A</v>
      </c>
      <c r="P261" s="92" t="e">
        <f t="shared" si="9"/>
        <v>#N/A</v>
      </c>
    </row>
    <row r="262" spans="2:16">
      <c r="B262" s="127"/>
      <c r="N262" s="92">
        <f t="shared" si="8"/>
        <v>0</v>
      </c>
      <c r="O262" s="92" t="e">
        <f>IF(D262="X",0,IF(E262="X",0,VLOOKUP(E262,'51'!$K$3:$L$16,2,FALSE)))</f>
        <v>#N/A</v>
      </c>
      <c r="P262" s="92" t="e">
        <f t="shared" si="9"/>
        <v>#N/A</v>
      </c>
    </row>
    <row r="263" spans="2:16">
      <c r="B263" s="127"/>
      <c r="N263" s="92">
        <f t="shared" si="8"/>
        <v>0</v>
      </c>
      <c r="O263" s="92" t="e">
        <f>IF(D263="X",0,IF(E263="X",0,VLOOKUP(E263,'51'!$K$3:$L$16,2,FALSE)))</f>
        <v>#N/A</v>
      </c>
      <c r="P263" s="92" t="e">
        <f t="shared" si="9"/>
        <v>#N/A</v>
      </c>
    </row>
    <row r="264" spans="2:16">
      <c r="B264" s="127"/>
      <c r="N264" s="92">
        <f t="shared" si="8"/>
        <v>0</v>
      </c>
      <c r="O264" s="92" t="e">
        <f>IF(D264="X",0,IF(E264="X",0,VLOOKUP(E264,'51'!$K$3:$L$16,2,FALSE)))</f>
        <v>#N/A</v>
      </c>
      <c r="P264" s="92" t="e">
        <f t="shared" si="9"/>
        <v>#N/A</v>
      </c>
    </row>
    <row r="265" spans="2:16">
      <c r="B265" s="127"/>
      <c r="N265" s="92">
        <f t="shared" si="8"/>
        <v>0</v>
      </c>
      <c r="O265" s="92" t="e">
        <f>IF(D265="X",0,IF(E265="X",0,VLOOKUP(E265,'51'!$K$3:$L$16,2,FALSE)))</f>
        <v>#N/A</v>
      </c>
      <c r="P265" s="92" t="e">
        <f t="shared" si="9"/>
        <v>#N/A</v>
      </c>
    </row>
    <row r="266" spans="2:16">
      <c r="B266" s="127"/>
      <c r="N266" s="92">
        <f t="shared" si="8"/>
        <v>0</v>
      </c>
      <c r="O266" s="92" t="e">
        <f>IF(D266="X",0,IF(E266="X",0,VLOOKUP(E266,'51'!$K$3:$L$16,2,FALSE)))</f>
        <v>#N/A</v>
      </c>
      <c r="P266" s="92" t="e">
        <f t="shared" si="9"/>
        <v>#N/A</v>
      </c>
    </row>
    <row r="267" spans="2:16">
      <c r="B267" s="127"/>
      <c r="N267" s="92">
        <f t="shared" si="8"/>
        <v>0</v>
      </c>
      <c r="O267" s="92" t="e">
        <f>IF(D267="X",0,IF(E267="X",0,VLOOKUP(E267,'51'!$K$3:$L$16,2,FALSE)))</f>
        <v>#N/A</v>
      </c>
      <c r="P267" s="92" t="e">
        <f t="shared" si="9"/>
        <v>#N/A</v>
      </c>
    </row>
    <row r="268" spans="2:16">
      <c r="B268" s="127"/>
      <c r="N268" s="92">
        <f t="shared" si="8"/>
        <v>0</v>
      </c>
      <c r="O268" s="92" t="e">
        <f>IF(D268="X",0,IF(E268="X",0,VLOOKUP(E268,'51'!$K$3:$L$16,2,FALSE)))</f>
        <v>#N/A</v>
      </c>
      <c r="P268" s="92" t="e">
        <f t="shared" si="9"/>
        <v>#N/A</v>
      </c>
    </row>
    <row r="269" spans="2:16">
      <c r="B269" s="127"/>
      <c r="N269" s="92">
        <f t="shared" si="8"/>
        <v>0</v>
      </c>
      <c r="O269" s="92" t="e">
        <f>IF(D269="X",0,IF(E269="X",0,VLOOKUP(E269,'51'!$K$3:$L$16,2,FALSE)))</f>
        <v>#N/A</v>
      </c>
      <c r="P269" s="92" t="e">
        <f t="shared" si="9"/>
        <v>#N/A</v>
      </c>
    </row>
    <row r="270" spans="2:16">
      <c r="B270" s="127"/>
      <c r="N270" s="92">
        <f t="shared" si="8"/>
        <v>0</v>
      </c>
      <c r="O270" s="92" t="e">
        <f>IF(D270="X",0,IF(E270="X",0,VLOOKUP(E270,'51'!$K$3:$L$16,2,FALSE)))</f>
        <v>#N/A</v>
      </c>
      <c r="P270" s="92" t="e">
        <f t="shared" si="9"/>
        <v>#N/A</v>
      </c>
    </row>
    <row r="271" spans="2:16">
      <c r="B271" s="127"/>
      <c r="N271" s="92">
        <f t="shared" si="8"/>
        <v>0</v>
      </c>
      <c r="O271" s="92" t="e">
        <f>IF(D271="X",0,IF(E271="X",0,VLOOKUP(E271,'51'!$K$3:$L$16,2,FALSE)))</f>
        <v>#N/A</v>
      </c>
      <c r="P271" s="92" t="e">
        <f t="shared" si="9"/>
        <v>#N/A</v>
      </c>
    </row>
    <row r="272" spans="2:16">
      <c r="B272" s="127"/>
      <c r="N272" s="92">
        <f t="shared" si="8"/>
        <v>0</v>
      </c>
      <c r="O272" s="92" t="e">
        <f>IF(D272="X",0,IF(E272="X",0,VLOOKUP(E272,'51'!$K$3:$L$16,2,FALSE)))</f>
        <v>#N/A</v>
      </c>
      <c r="P272" s="92" t="e">
        <f t="shared" si="9"/>
        <v>#N/A</v>
      </c>
    </row>
    <row r="273" spans="2:16">
      <c r="B273" s="127"/>
      <c r="N273" s="92">
        <f t="shared" si="8"/>
        <v>0</v>
      </c>
      <c r="O273" s="92" t="e">
        <f>IF(D273="X",0,IF(E273="X",0,VLOOKUP(E273,'51'!$K$3:$L$16,2,FALSE)))</f>
        <v>#N/A</v>
      </c>
      <c r="P273" s="92" t="e">
        <f t="shared" si="9"/>
        <v>#N/A</v>
      </c>
    </row>
    <row r="274" spans="2:16">
      <c r="B274" s="127"/>
      <c r="N274" s="92">
        <f t="shared" si="8"/>
        <v>0</v>
      </c>
      <c r="O274" s="92" t="e">
        <f>IF(D274="X",0,IF(E274="X",0,VLOOKUP(E274,'51'!$K$3:$L$16,2,FALSE)))</f>
        <v>#N/A</v>
      </c>
      <c r="P274" s="92" t="e">
        <f t="shared" si="9"/>
        <v>#N/A</v>
      </c>
    </row>
    <row r="275" spans="2:16">
      <c r="B275" s="127"/>
      <c r="N275" s="92">
        <f t="shared" si="8"/>
        <v>0</v>
      </c>
      <c r="O275" s="92" t="e">
        <f>IF(D275="X",0,IF(E275="X",0,VLOOKUP(E275,'51'!$K$3:$L$16,2,FALSE)))</f>
        <v>#N/A</v>
      </c>
      <c r="P275" s="92" t="e">
        <f t="shared" si="9"/>
        <v>#N/A</v>
      </c>
    </row>
    <row r="276" spans="2:16">
      <c r="B276" s="127"/>
      <c r="N276" s="92">
        <f t="shared" si="8"/>
        <v>0</v>
      </c>
      <c r="O276" s="92" t="e">
        <f>IF(D276="X",0,IF(E276="X",0,VLOOKUP(E276,'51'!$K$3:$L$16,2,FALSE)))</f>
        <v>#N/A</v>
      </c>
      <c r="P276" s="92" t="e">
        <f t="shared" si="9"/>
        <v>#N/A</v>
      </c>
    </row>
    <row r="277" spans="2:16">
      <c r="B277" s="127"/>
      <c r="N277" s="92">
        <f t="shared" si="8"/>
        <v>0</v>
      </c>
      <c r="O277" s="92" t="e">
        <f>IF(D277="X",0,IF(E277="X",0,VLOOKUP(E277,'51'!$K$3:$L$16,2,FALSE)))</f>
        <v>#N/A</v>
      </c>
      <c r="P277" s="92" t="e">
        <f t="shared" si="9"/>
        <v>#N/A</v>
      </c>
    </row>
    <row r="278" spans="2:16">
      <c r="B278" s="127"/>
      <c r="N278" s="92">
        <f t="shared" si="8"/>
        <v>0</v>
      </c>
      <c r="O278" s="92" t="e">
        <f>IF(D278="X",0,IF(E278="X",0,VLOOKUP(E278,'51'!$K$3:$L$16,2,FALSE)))</f>
        <v>#N/A</v>
      </c>
      <c r="P278" s="92" t="e">
        <f t="shared" si="9"/>
        <v>#N/A</v>
      </c>
    </row>
    <row r="279" spans="2:16">
      <c r="B279" s="127"/>
      <c r="N279" s="92">
        <f t="shared" si="8"/>
        <v>0</v>
      </c>
      <c r="O279" s="92" t="e">
        <f>IF(D279="X",0,IF(E279="X",0,VLOOKUP(E279,'51'!$K$3:$L$16,2,FALSE)))</f>
        <v>#N/A</v>
      </c>
      <c r="P279" s="92" t="e">
        <f t="shared" si="9"/>
        <v>#N/A</v>
      </c>
    </row>
    <row r="280" spans="2:16">
      <c r="B280" s="127"/>
      <c r="N280" s="92">
        <f t="shared" si="8"/>
        <v>0</v>
      </c>
      <c r="O280" s="92" t="e">
        <f>IF(D280="X",0,IF(E280="X",0,VLOOKUP(E280,'51'!$K$3:$L$16,2,FALSE)))</f>
        <v>#N/A</v>
      </c>
      <c r="P280" s="92" t="e">
        <f t="shared" si="9"/>
        <v>#N/A</v>
      </c>
    </row>
    <row r="281" spans="2:16">
      <c r="B281" s="127"/>
      <c r="N281" s="92">
        <f t="shared" si="8"/>
        <v>0</v>
      </c>
      <c r="O281" s="92" t="e">
        <f>IF(D281="X",0,IF(E281="X",0,VLOOKUP(E281,'51'!$K$3:$L$16,2,FALSE)))</f>
        <v>#N/A</v>
      </c>
      <c r="P281" s="92" t="e">
        <f t="shared" si="9"/>
        <v>#N/A</v>
      </c>
    </row>
    <row r="282" spans="2:16">
      <c r="B282" s="127"/>
      <c r="N282" s="92">
        <f t="shared" si="8"/>
        <v>0</v>
      </c>
      <c r="O282" s="92" t="e">
        <f>IF(D282="X",0,IF(E282="X",0,VLOOKUP(E282,'51'!$K$3:$L$16,2,FALSE)))</f>
        <v>#N/A</v>
      </c>
      <c r="P282" s="92" t="e">
        <f t="shared" si="9"/>
        <v>#N/A</v>
      </c>
    </row>
    <row r="283" spans="2:16">
      <c r="B283" s="127"/>
      <c r="N283" s="92">
        <f t="shared" si="8"/>
        <v>0</v>
      </c>
      <c r="O283" s="92" t="e">
        <f>IF(D283="X",0,IF(E283="X",0,VLOOKUP(E283,'51'!$K$3:$L$16,2,FALSE)))</f>
        <v>#N/A</v>
      </c>
      <c r="P283" s="92" t="e">
        <f t="shared" si="9"/>
        <v>#N/A</v>
      </c>
    </row>
    <row r="284" spans="2:16">
      <c r="B284" s="127"/>
      <c r="N284" s="92">
        <f t="shared" si="8"/>
        <v>0</v>
      </c>
      <c r="O284" s="92" t="e">
        <f>IF(D284="X",0,IF(E284="X",0,VLOOKUP(E284,'51'!$K$3:$L$16,2,FALSE)))</f>
        <v>#N/A</v>
      </c>
      <c r="P284" s="92" t="e">
        <f t="shared" si="9"/>
        <v>#N/A</v>
      </c>
    </row>
    <row r="285" spans="2:16">
      <c r="B285" s="127"/>
      <c r="N285" s="92">
        <f t="shared" si="8"/>
        <v>0</v>
      </c>
      <c r="O285" s="92" t="e">
        <f>IF(D285="X",0,IF(E285="X",0,VLOOKUP(E285,'51'!$K$3:$L$16,2,FALSE)))</f>
        <v>#N/A</v>
      </c>
      <c r="P285" s="92" t="e">
        <f t="shared" si="9"/>
        <v>#N/A</v>
      </c>
    </row>
    <row r="286" spans="2:16">
      <c r="B286" s="127"/>
      <c r="N286" s="92">
        <f t="shared" si="8"/>
        <v>0</v>
      </c>
      <c r="O286" s="92" t="e">
        <f>IF(D286="X",0,IF(E286="X",0,VLOOKUP(E286,'51'!$K$3:$L$16,2,FALSE)))</f>
        <v>#N/A</v>
      </c>
      <c r="P286" s="92" t="e">
        <f t="shared" si="9"/>
        <v>#N/A</v>
      </c>
    </row>
    <row r="287" spans="2:16">
      <c r="B287" s="127"/>
      <c r="N287" s="92">
        <f t="shared" si="8"/>
        <v>0</v>
      </c>
      <c r="O287" s="92" t="e">
        <f>IF(D287="X",0,IF(E287="X",0,VLOOKUP(E287,'51'!$K$3:$L$16,2,FALSE)))</f>
        <v>#N/A</v>
      </c>
      <c r="P287" s="92" t="e">
        <f t="shared" si="9"/>
        <v>#N/A</v>
      </c>
    </row>
    <row r="288" spans="2:16">
      <c r="B288" s="127"/>
      <c r="N288" s="92">
        <f t="shared" si="8"/>
        <v>0</v>
      </c>
      <c r="O288" s="92" t="e">
        <f>IF(D288="X",0,IF(E288="X",0,VLOOKUP(E288,'51'!$K$3:$L$16,2,FALSE)))</f>
        <v>#N/A</v>
      </c>
      <c r="P288" s="92" t="e">
        <f t="shared" si="9"/>
        <v>#N/A</v>
      </c>
    </row>
    <row r="289" spans="2:16">
      <c r="B289" s="127"/>
      <c r="N289" s="92">
        <f t="shared" si="8"/>
        <v>0</v>
      </c>
      <c r="O289" s="92" t="e">
        <f>IF(D289="X",0,IF(E289="X",0,VLOOKUP(E289,'51'!$K$3:$L$16,2,FALSE)))</f>
        <v>#N/A</v>
      </c>
      <c r="P289" s="92" t="e">
        <f t="shared" si="9"/>
        <v>#N/A</v>
      </c>
    </row>
    <row r="290" spans="2:16">
      <c r="B290" s="127"/>
      <c r="N290" s="92">
        <f t="shared" si="8"/>
        <v>0</v>
      </c>
      <c r="O290" s="92" t="e">
        <f>IF(D290="X",0,IF(E290="X",0,VLOOKUP(E290,'51'!$K$3:$L$16,2,FALSE)))</f>
        <v>#N/A</v>
      </c>
      <c r="P290" s="92" t="e">
        <f t="shared" si="9"/>
        <v>#N/A</v>
      </c>
    </row>
    <row r="291" spans="2:16">
      <c r="B291" s="127"/>
      <c r="N291" s="92">
        <f t="shared" si="8"/>
        <v>0</v>
      </c>
      <c r="O291" s="92" t="e">
        <f>IF(D291="X",0,IF(E291="X",0,VLOOKUP(E291,'51'!$K$3:$L$16,2,FALSE)))</f>
        <v>#N/A</v>
      </c>
      <c r="P291" s="92" t="e">
        <f t="shared" si="9"/>
        <v>#N/A</v>
      </c>
    </row>
    <row r="292" spans="2:16">
      <c r="B292" s="127"/>
      <c r="N292" s="92">
        <f t="shared" si="8"/>
        <v>0</v>
      </c>
      <c r="O292" s="92" t="e">
        <f>IF(D292="X",0,IF(E292="X",0,VLOOKUP(E292,'51'!$K$3:$L$16,2,FALSE)))</f>
        <v>#N/A</v>
      </c>
      <c r="P292" s="92" t="e">
        <f t="shared" si="9"/>
        <v>#N/A</v>
      </c>
    </row>
    <row r="293" spans="2:16">
      <c r="B293" s="127"/>
      <c r="N293" s="92">
        <f t="shared" si="8"/>
        <v>0</v>
      </c>
      <c r="O293" s="92" t="e">
        <f>IF(D293="X",0,IF(E293="X",0,VLOOKUP(E293,'51'!$K$3:$L$16,2,FALSE)))</f>
        <v>#N/A</v>
      </c>
      <c r="P293" s="92" t="e">
        <f t="shared" si="9"/>
        <v>#N/A</v>
      </c>
    </row>
    <row r="294" spans="2:16">
      <c r="B294" s="127"/>
      <c r="N294" s="92">
        <f t="shared" si="8"/>
        <v>0</v>
      </c>
      <c r="O294" s="92" t="e">
        <f>IF(D294="X",0,IF(E294="X",0,VLOOKUP(E294,'51'!$K$3:$L$16,2,FALSE)))</f>
        <v>#N/A</v>
      </c>
      <c r="P294" s="92" t="e">
        <f t="shared" si="9"/>
        <v>#N/A</v>
      </c>
    </row>
    <row r="295" spans="2:16">
      <c r="B295" s="127"/>
      <c r="N295" s="92">
        <f t="shared" si="8"/>
        <v>0</v>
      </c>
      <c r="O295" s="92" t="e">
        <f>IF(D295="X",0,IF(E295="X",0,VLOOKUP(E295,'51'!$K$3:$L$16,2,FALSE)))</f>
        <v>#N/A</v>
      </c>
      <c r="P295" s="92" t="e">
        <f t="shared" si="9"/>
        <v>#N/A</v>
      </c>
    </row>
    <row r="296" spans="2:16">
      <c r="B296" s="127"/>
      <c r="N296" s="92">
        <f t="shared" si="8"/>
        <v>0</v>
      </c>
      <c r="O296" s="92" t="e">
        <f>IF(D296="X",0,IF(E296="X",0,VLOOKUP(E296,'51'!$K$3:$L$16,2,FALSE)))</f>
        <v>#N/A</v>
      </c>
      <c r="P296" s="92" t="e">
        <f t="shared" si="9"/>
        <v>#N/A</v>
      </c>
    </row>
    <row r="297" spans="2:16">
      <c r="B297" s="127"/>
      <c r="N297" s="92">
        <f t="shared" si="8"/>
        <v>0</v>
      </c>
      <c r="O297" s="92" t="e">
        <f>IF(D297="X",0,IF(E297="X",0,VLOOKUP(E297,'51'!$K$3:$L$16,2,FALSE)))</f>
        <v>#N/A</v>
      </c>
      <c r="P297" s="92" t="e">
        <f t="shared" si="9"/>
        <v>#N/A</v>
      </c>
    </row>
    <row r="298" spans="2:16">
      <c r="B298" s="127"/>
      <c r="N298" s="92">
        <f t="shared" si="8"/>
        <v>0</v>
      </c>
      <c r="O298" s="92" t="e">
        <f>IF(D298="X",0,IF(E298="X",0,VLOOKUP(E298,'51'!$K$3:$L$16,2,FALSE)))</f>
        <v>#N/A</v>
      </c>
      <c r="P298" s="92" t="e">
        <f t="shared" si="9"/>
        <v>#N/A</v>
      </c>
    </row>
    <row r="299" spans="2:16">
      <c r="B299" s="127"/>
      <c r="N299" s="92">
        <f t="shared" si="8"/>
        <v>0</v>
      </c>
      <c r="O299" s="92" t="e">
        <f>IF(D299="X",0,IF(E299="X",0,VLOOKUP(E299,'51'!$K$3:$L$16,2,FALSE)))</f>
        <v>#N/A</v>
      </c>
      <c r="P299" s="92" t="e">
        <f t="shared" si="9"/>
        <v>#N/A</v>
      </c>
    </row>
    <row r="300" spans="2:16">
      <c r="B300" s="127"/>
      <c r="N300" s="92">
        <f t="shared" si="8"/>
        <v>0</v>
      </c>
      <c r="O300" s="92" t="e">
        <f>IF(D300="X",0,IF(E300="X",0,VLOOKUP(E300,'51'!$K$3:$L$16,2,FALSE)))</f>
        <v>#N/A</v>
      </c>
      <c r="P300" s="92" t="e">
        <f t="shared" si="9"/>
        <v>#N/A</v>
      </c>
    </row>
    <row r="301" spans="2:16">
      <c r="B301" s="127"/>
      <c r="N301" s="92">
        <f t="shared" si="8"/>
        <v>0</v>
      </c>
      <c r="O301" s="92" t="e">
        <f>IF(D301="X",0,IF(E301="X",0,VLOOKUP(E301,'51'!$K$3:$L$16,2,FALSE)))</f>
        <v>#N/A</v>
      </c>
      <c r="P301" s="92" t="e">
        <f t="shared" si="9"/>
        <v>#N/A</v>
      </c>
    </row>
    <row r="302" spans="2:16">
      <c r="B302" s="127"/>
      <c r="N302" s="92">
        <f t="shared" si="8"/>
        <v>0</v>
      </c>
      <c r="O302" s="92" t="e">
        <f>IF(D302="X",0,IF(E302="X",0,VLOOKUP(E302,'51'!$K$3:$L$16,2,FALSE)))</f>
        <v>#N/A</v>
      </c>
      <c r="P302" s="92" t="e">
        <f t="shared" si="9"/>
        <v>#N/A</v>
      </c>
    </row>
    <row r="303" spans="2:16">
      <c r="B303" s="127"/>
      <c r="N303" s="92">
        <f t="shared" si="8"/>
        <v>0</v>
      </c>
      <c r="O303" s="92" t="e">
        <f>IF(D303="X",0,IF(E303="X",0,VLOOKUP(E303,'51'!$K$3:$L$16,2,FALSE)))</f>
        <v>#N/A</v>
      </c>
      <c r="P303" s="92" t="e">
        <f t="shared" si="9"/>
        <v>#N/A</v>
      </c>
    </row>
    <row r="304" spans="2:16">
      <c r="B304" s="127"/>
      <c r="N304" s="92">
        <f t="shared" si="8"/>
        <v>0</v>
      </c>
      <c r="O304" s="92" t="e">
        <f>IF(D304="X",0,IF(E304="X",0,VLOOKUP(E304,'51'!$K$3:$L$16,2,FALSE)))</f>
        <v>#N/A</v>
      </c>
      <c r="P304" s="92" t="e">
        <f t="shared" si="9"/>
        <v>#N/A</v>
      </c>
    </row>
    <row r="305" spans="2:16">
      <c r="B305" s="127"/>
      <c r="N305" s="92">
        <f t="shared" si="8"/>
        <v>0</v>
      </c>
      <c r="O305" s="92" t="e">
        <f>IF(D305="X",0,IF(E305="X",0,VLOOKUP(E305,'51'!$K$3:$L$16,2,FALSE)))</f>
        <v>#N/A</v>
      </c>
      <c r="P305" s="92" t="e">
        <f t="shared" si="9"/>
        <v>#N/A</v>
      </c>
    </row>
    <row r="306" spans="2:16">
      <c r="B306" s="127"/>
      <c r="N306" s="92">
        <f t="shared" si="8"/>
        <v>0</v>
      </c>
      <c r="O306" s="92" t="e">
        <f>IF(D306="X",0,IF(E306="X",0,VLOOKUP(E306,'51'!$K$3:$L$16,2,FALSE)))</f>
        <v>#N/A</v>
      </c>
      <c r="P306" s="92" t="e">
        <f t="shared" si="9"/>
        <v>#N/A</v>
      </c>
    </row>
    <row r="307" spans="2:16">
      <c r="B307" s="127"/>
      <c r="N307" s="92">
        <f t="shared" si="8"/>
        <v>0</v>
      </c>
      <c r="O307" s="92" t="e">
        <f>IF(D307="X",0,IF(E307="X",0,VLOOKUP(E307,'51'!$K$3:$L$16,2,FALSE)))</f>
        <v>#N/A</v>
      </c>
      <c r="P307" s="92" t="e">
        <f t="shared" si="9"/>
        <v>#N/A</v>
      </c>
    </row>
    <row r="308" spans="2:16">
      <c r="B308" s="127"/>
      <c r="N308" s="92">
        <f t="shared" si="8"/>
        <v>0</v>
      </c>
      <c r="O308" s="92" t="e">
        <f>IF(D308="X",0,IF(E308="X",0,VLOOKUP(E308,'51'!$K$3:$L$16,2,FALSE)))</f>
        <v>#N/A</v>
      </c>
      <c r="P308" s="92" t="e">
        <f t="shared" si="9"/>
        <v>#N/A</v>
      </c>
    </row>
    <row r="309" spans="2:16">
      <c r="B309" s="127"/>
      <c r="N309" s="92">
        <f t="shared" si="8"/>
        <v>0</v>
      </c>
      <c r="O309" s="92" t="e">
        <f>IF(D309="X",0,IF(E309="X",0,VLOOKUP(E309,'51'!$K$3:$L$16,2,FALSE)))</f>
        <v>#N/A</v>
      </c>
      <c r="P309" s="92" t="e">
        <f t="shared" si="9"/>
        <v>#N/A</v>
      </c>
    </row>
    <row r="310" spans="2:16">
      <c r="B310" s="127"/>
      <c r="N310" s="92">
        <f t="shared" si="8"/>
        <v>0</v>
      </c>
      <c r="O310" s="92" t="e">
        <f>IF(D310="X",0,IF(E310="X",0,VLOOKUP(E310,'51'!$K$3:$L$16,2,FALSE)))</f>
        <v>#N/A</v>
      </c>
      <c r="P310" s="92" t="e">
        <f t="shared" si="9"/>
        <v>#N/A</v>
      </c>
    </row>
    <row r="311" spans="2:16">
      <c r="B311" s="127"/>
      <c r="N311" s="92">
        <f t="shared" si="8"/>
        <v>0</v>
      </c>
      <c r="O311" s="92" t="e">
        <f>IF(D311="X",0,IF(E311="X",0,VLOOKUP(E311,'51'!$K$3:$L$16,2,FALSE)))</f>
        <v>#N/A</v>
      </c>
      <c r="P311" s="92" t="e">
        <f t="shared" si="9"/>
        <v>#N/A</v>
      </c>
    </row>
    <row r="312" spans="2:16">
      <c r="B312" s="127"/>
      <c r="N312" s="92">
        <f t="shared" si="8"/>
        <v>0</v>
      </c>
      <c r="O312" s="92" t="e">
        <f>IF(D312="X",0,IF(E312="X",0,VLOOKUP(E312,'51'!$K$3:$L$16,2,FALSE)))</f>
        <v>#N/A</v>
      </c>
      <c r="P312" s="92" t="e">
        <f t="shared" si="9"/>
        <v>#N/A</v>
      </c>
    </row>
    <row r="313" spans="2:16">
      <c r="B313" s="127"/>
      <c r="N313" s="92">
        <f t="shared" si="8"/>
        <v>0</v>
      </c>
      <c r="O313" s="92" t="e">
        <f>IF(D313="X",0,IF(E313="X",0,VLOOKUP(E313,'51'!$K$3:$L$16,2,FALSE)))</f>
        <v>#N/A</v>
      </c>
      <c r="P313" s="92" t="e">
        <f t="shared" si="9"/>
        <v>#N/A</v>
      </c>
    </row>
    <row r="314" spans="2:16">
      <c r="B314" s="127"/>
      <c r="N314" s="92">
        <f t="shared" si="8"/>
        <v>0</v>
      </c>
      <c r="O314" s="92" t="e">
        <f>IF(D314="X",0,IF(E314="X",0,VLOOKUP(E314,'51'!$K$3:$L$16,2,FALSE)))</f>
        <v>#N/A</v>
      </c>
      <c r="P314" s="92" t="e">
        <f t="shared" si="9"/>
        <v>#N/A</v>
      </c>
    </row>
    <row r="315" spans="2:16">
      <c r="B315" s="127"/>
      <c r="N315" s="92">
        <f t="shared" si="8"/>
        <v>0</v>
      </c>
      <c r="O315" s="92" t="e">
        <f>IF(D315="X",0,IF(E315="X",0,VLOOKUP(E315,'51'!$K$3:$L$16,2,FALSE)))</f>
        <v>#N/A</v>
      </c>
      <c r="P315" s="92" t="e">
        <f t="shared" si="9"/>
        <v>#N/A</v>
      </c>
    </row>
    <row r="316" spans="2:16">
      <c r="B316" s="127"/>
      <c r="N316" s="92">
        <f t="shared" si="8"/>
        <v>0</v>
      </c>
      <c r="O316" s="92" t="e">
        <f>IF(D316="X",0,IF(E316="X",0,VLOOKUP(E316,'51'!$K$3:$L$16,2,FALSE)))</f>
        <v>#N/A</v>
      </c>
      <c r="P316" s="92" t="e">
        <f t="shared" si="9"/>
        <v>#N/A</v>
      </c>
    </row>
    <row r="317" spans="2:16">
      <c r="B317" s="127"/>
      <c r="N317" s="92">
        <f t="shared" si="8"/>
        <v>0</v>
      </c>
      <c r="O317" s="92" t="e">
        <f>IF(D317="X",0,IF(E317="X",0,VLOOKUP(E317,'51'!$K$3:$L$16,2,FALSE)))</f>
        <v>#N/A</v>
      </c>
      <c r="P317" s="92" t="e">
        <f t="shared" si="9"/>
        <v>#N/A</v>
      </c>
    </row>
    <row r="318" spans="2:16">
      <c r="B318" s="127"/>
      <c r="N318" s="92">
        <f t="shared" si="8"/>
        <v>0</v>
      </c>
      <c r="O318" s="92" t="e">
        <f>IF(D318="X",0,IF(E318="X",0,VLOOKUP(E318,'51'!$K$3:$L$16,2,FALSE)))</f>
        <v>#N/A</v>
      </c>
      <c r="P318" s="92" t="e">
        <f t="shared" si="9"/>
        <v>#N/A</v>
      </c>
    </row>
    <row r="319" spans="2:16">
      <c r="B319" s="127"/>
      <c r="N319" s="92">
        <f t="shared" si="8"/>
        <v>0</v>
      </c>
      <c r="O319" s="92" t="e">
        <f>IF(D319="X",0,IF(E319="X",0,VLOOKUP(E319,'51'!$K$3:$L$16,2,FALSE)))</f>
        <v>#N/A</v>
      </c>
      <c r="P319" s="92" t="e">
        <f t="shared" si="9"/>
        <v>#N/A</v>
      </c>
    </row>
    <row r="320" spans="2:16">
      <c r="B320" s="127"/>
      <c r="N320" s="92">
        <f t="shared" si="8"/>
        <v>0</v>
      </c>
      <c r="O320" s="92" t="e">
        <f>IF(D320="X",0,IF(E320="X",0,VLOOKUP(E320,'51'!$K$3:$L$16,2,FALSE)))</f>
        <v>#N/A</v>
      </c>
      <c r="P320" s="92" t="e">
        <f t="shared" si="9"/>
        <v>#N/A</v>
      </c>
    </row>
    <row r="321" spans="2:16">
      <c r="B321" s="127"/>
      <c r="N321" s="92">
        <f t="shared" si="8"/>
        <v>0</v>
      </c>
      <c r="O321" s="92" t="e">
        <f>IF(D321="X",0,IF(E321="X",0,VLOOKUP(E321,'51'!$K$3:$L$16,2,FALSE)))</f>
        <v>#N/A</v>
      </c>
      <c r="P321" s="92" t="e">
        <f t="shared" si="9"/>
        <v>#N/A</v>
      </c>
    </row>
    <row r="322" spans="2:16">
      <c r="B322" s="127"/>
      <c r="N322" s="92">
        <f t="shared" si="8"/>
        <v>0</v>
      </c>
      <c r="O322" s="92" t="e">
        <f>IF(D322="X",0,IF(E322="X",0,VLOOKUP(E322,'51'!$K$3:$L$16,2,FALSE)))</f>
        <v>#N/A</v>
      </c>
      <c r="P322" s="92" t="e">
        <f t="shared" si="9"/>
        <v>#N/A</v>
      </c>
    </row>
    <row r="323" spans="2:16">
      <c r="B323" s="127"/>
      <c r="N323" s="92">
        <f t="shared" si="8"/>
        <v>0</v>
      </c>
      <c r="O323" s="92" t="e">
        <f>IF(D323="X",0,IF(E323="X",0,VLOOKUP(E323,'51'!$K$3:$L$16,2,FALSE)))</f>
        <v>#N/A</v>
      </c>
      <c r="P323" s="92" t="e">
        <f t="shared" si="9"/>
        <v>#N/A</v>
      </c>
    </row>
    <row r="324" spans="2:16">
      <c r="B324" s="127"/>
      <c r="N324" s="92">
        <f t="shared" ref="N324:N387" si="10">SUM(F324:M324)</f>
        <v>0</v>
      </c>
      <c r="O324" s="92" t="e">
        <f>IF(D324="X",0,IF(E324="X",0,VLOOKUP(E324,'51'!$K$3:$L$16,2,FALSE)))</f>
        <v>#N/A</v>
      </c>
      <c r="P324" s="92" t="e">
        <f t="shared" ref="P324:P387" si="11">N324*O324</f>
        <v>#N/A</v>
      </c>
    </row>
    <row r="325" spans="2:16">
      <c r="B325" s="127"/>
      <c r="N325" s="92">
        <f t="shared" si="10"/>
        <v>0</v>
      </c>
      <c r="O325" s="92" t="e">
        <f>IF(D325="X",0,IF(E325="X",0,VLOOKUP(E325,'51'!$K$3:$L$16,2,FALSE)))</f>
        <v>#N/A</v>
      </c>
      <c r="P325" s="92" t="e">
        <f t="shared" si="11"/>
        <v>#N/A</v>
      </c>
    </row>
    <row r="326" spans="2:16">
      <c r="B326" s="127"/>
      <c r="N326" s="92">
        <f t="shared" si="10"/>
        <v>0</v>
      </c>
      <c r="O326" s="92" t="e">
        <f>IF(D326="X",0,IF(E326="X",0,VLOOKUP(E326,'51'!$K$3:$L$16,2,FALSE)))</f>
        <v>#N/A</v>
      </c>
      <c r="P326" s="92" t="e">
        <f t="shared" si="11"/>
        <v>#N/A</v>
      </c>
    </row>
    <row r="327" spans="2:16">
      <c r="B327" s="127"/>
      <c r="N327" s="92">
        <f t="shared" si="10"/>
        <v>0</v>
      </c>
      <c r="O327" s="92" t="e">
        <f>IF(D327="X",0,IF(E327="X",0,VLOOKUP(E327,'51'!$K$3:$L$16,2,FALSE)))</f>
        <v>#N/A</v>
      </c>
      <c r="P327" s="92" t="e">
        <f t="shared" si="11"/>
        <v>#N/A</v>
      </c>
    </row>
    <row r="328" spans="2:16">
      <c r="B328" s="127"/>
      <c r="N328" s="92">
        <f t="shared" si="10"/>
        <v>0</v>
      </c>
      <c r="O328" s="92" t="e">
        <f>IF(D328="X",0,IF(E328="X",0,VLOOKUP(E328,'51'!$K$3:$L$16,2,FALSE)))</f>
        <v>#N/A</v>
      </c>
      <c r="P328" s="92" t="e">
        <f t="shared" si="11"/>
        <v>#N/A</v>
      </c>
    </row>
    <row r="329" spans="2:16">
      <c r="B329" s="127"/>
      <c r="N329" s="92">
        <f t="shared" si="10"/>
        <v>0</v>
      </c>
      <c r="O329" s="92" t="e">
        <f>IF(D329="X",0,IF(E329="X",0,VLOOKUP(E329,'51'!$K$3:$L$16,2,FALSE)))</f>
        <v>#N/A</v>
      </c>
      <c r="P329" s="92" t="e">
        <f t="shared" si="11"/>
        <v>#N/A</v>
      </c>
    </row>
    <row r="330" spans="2:16">
      <c r="B330" s="127"/>
      <c r="N330" s="92">
        <f t="shared" si="10"/>
        <v>0</v>
      </c>
      <c r="O330" s="92" t="e">
        <f>IF(D330="X",0,IF(E330="X",0,VLOOKUP(E330,'51'!$K$3:$L$16,2,FALSE)))</f>
        <v>#N/A</v>
      </c>
      <c r="P330" s="92" t="e">
        <f t="shared" si="11"/>
        <v>#N/A</v>
      </c>
    </row>
    <row r="331" spans="2:16">
      <c r="B331" s="127"/>
      <c r="N331" s="92">
        <f t="shared" si="10"/>
        <v>0</v>
      </c>
      <c r="O331" s="92" t="e">
        <f>IF(D331="X",0,IF(E331="X",0,VLOOKUP(E331,'51'!$K$3:$L$16,2,FALSE)))</f>
        <v>#N/A</v>
      </c>
      <c r="P331" s="92" t="e">
        <f t="shared" si="11"/>
        <v>#N/A</v>
      </c>
    </row>
    <row r="332" spans="2:16">
      <c r="B332" s="127"/>
      <c r="N332" s="92">
        <f t="shared" si="10"/>
        <v>0</v>
      </c>
      <c r="O332" s="92" t="e">
        <f>IF(D332="X",0,IF(E332="X",0,VLOOKUP(E332,'51'!$K$3:$L$16,2,FALSE)))</f>
        <v>#N/A</v>
      </c>
      <c r="P332" s="92" t="e">
        <f t="shared" si="11"/>
        <v>#N/A</v>
      </c>
    </row>
    <row r="333" spans="2:16">
      <c r="B333" s="127"/>
      <c r="N333" s="92">
        <f t="shared" si="10"/>
        <v>0</v>
      </c>
      <c r="O333" s="92" t="e">
        <f>IF(D333="X",0,IF(E333="X",0,VLOOKUP(E333,'51'!$K$3:$L$16,2,FALSE)))</f>
        <v>#N/A</v>
      </c>
      <c r="P333" s="92" t="e">
        <f t="shared" si="11"/>
        <v>#N/A</v>
      </c>
    </row>
    <row r="334" spans="2:16">
      <c r="B334" s="127"/>
      <c r="N334" s="92">
        <f t="shared" si="10"/>
        <v>0</v>
      </c>
      <c r="O334" s="92" t="e">
        <f>IF(D334="X",0,IF(E334="X",0,VLOOKUP(E334,'51'!$K$3:$L$16,2,FALSE)))</f>
        <v>#N/A</v>
      </c>
      <c r="P334" s="92" t="e">
        <f t="shared" si="11"/>
        <v>#N/A</v>
      </c>
    </row>
    <row r="335" spans="2:16">
      <c r="B335" s="127"/>
      <c r="N335" s="92">
        <f t="shared" si="10"/>
        <v>0</v>
      </c>
      <c r="O335" s="92" t="e">
        <f>IF(D335="X",0,IF(E335="X",0,VLOOKUP(E335,'51'!$K$3:$L$16,2,FALSE)))</f>
        <v>#N/A</v>
      </c>
      <c r="P335" s="92" t="e">
        <f t="shared" si="11"/>
        <v>#N/A</v>
      </c>
    </row>
    <row r="336" spans="2:16">
      <c r="B336" s="127"/>
      <c r="N336" s="92">
        <f t="shared" si="10"/>
        <v>0</v>
      </c>
      <c r="O336" s="92" t="e">
        <f>IF(D336="X",0,IF(E336="X",0,VLOOKUP(E336,'51'!$K$3:$L$16,2,FALSE)))</f>
        <v>#N/A</v>
      </c>
      <c r="P336" s="92" t="e">
        <f t="shared" si="11"/>
        <v>#N/A</v>
      </c>
    </row>
    <row r="337" spans="2:16">
      <c r="B337" s="127"/>
      <c r="N337" s="92">
        <f t="shared" si="10"/>
        <v>0</v>
      </c>
      <c r="O337" s="92" t="e">
        <f>IF(D337="X",0,IF(E337="X",0,VLOOKUP(E337,'51'!$K$3:$L$16,2,FALSE)))</f>
        <v>#N/A</v>
      </c>
      <c r="P337" s="92" t="e">
        <f t="shared" si="11"/>
        <v>#N/A</v>
      </c>
    </row>
    <row r="338" spans="2:16">
      <c r="B338" s="127"/>
      <c r="N338" s="92">
        <f t="shared" si="10"/>
        <v>0</v>
      </c>
      <c r="O338" s="92" t="e">
        <f>IF(D338="X",0,IF(E338="X",0,VLOOKUP(E338,'51'!$K$3:$L$16,2,FALSE)))</f>
        <v>#N/A</v>
      </c>
      <c r="P338" s="92" t="e">
        <f t="shared" si="11"/>
        <v>#N/A</v>
      </c>
    </row>
    <row r="339" spans="2:16">
      <c r="B339" s="127"/>
      <c r="N339" s="92">
        <f t="shared" si="10"/>
        <v>0</v>
      </c>
      <c r="O339" s="92" t="e">
        <f>IF(D339="X",0,IF(E339="X",0,VLOOKUP(E339,'51'!$K$3:$L$16,2,FALSE)))</f>
        <v>#N/A</v>
      </c>
      <c r="P339" s="92" t="e">
        <f t="shared" si="11"/>
        <v>#N/A</v>
      </c>
    </row>
    <row r="340" spans="2:16">
      <c r="B340" s="127"/>
      <c r="N340" s="92">
        <f t="shared" si="10"/>
        <v>0</v>
      </c>
      <c r="O340" s="92" t="e">
        <f>IF(D340="X",0,IF(E340="X",0,VLOOKUP(E340,'51'!$K$3:$L$16,2,FALSE)))</f>
        <v>#N/A</v>
      </c>
      <c r="P340" s="92" t="e">
        <f t="shared" si="11"/>
        <v>#N/A</v>
      </c>
    </row>
    <row r="341" spans="2:16">
      <c r="B341" s="127"/>
      <c r="N341" s="92">
        <f t="shared" si="10"/>
        <v>0</v>
      </c>
      <c r="O341" s="92" t="e">
        <f>IF(D341="X",0,IF(E341="X",0,VLOOKUP(E341,'51'!$K$3:$L$16,2,FALSE)))</f>
        <v>#N/A</v>
      </c>
      <c r="P341" s="92" t="e">
        <f t="shared" si="11"/>
        <v>#N/A</v>
      </c>
    </row>
    <row r="342" spans="2:16">
      <c r="B342" s="127"/>
      <c r="N342" s="92">
        <f t="shared" si="10"/>
        <v>0</v>
      </c>
      <c r="O342" s="92" t="e">
        <f>IF(D342="X",0,IF(E342="X",0,VLOOKUP(E342,'51'!$K$3:$L$16,2,FALSE)))</f>
        <v>#N/A</v>
      </c>
      <c r="P342" s="92" t="e">
        <f t="shared" si="11"/>
        <v>#N/A</v>
      </c>
    </row>
    <row r="343" spans="2:16">
      <c r="B343" s="127"/>
      <c r="N343" s="92">
        <f t="shared" si="10"/>
        <v>0</v>
      </c>
      <c r="O343" s="92" t="e">
        <f>IF(D343="X",0,IF(E343="X",0,VLOOKUP(E343,'51'!$K$3:$L$16,2,FALSE)))</f>
        <v>#N/A</v>
      </c>
      <c r="P343" s="92" t="e">
        <f t="shared" si="11"/>
        <v>#N/A</v>
      </c>
    </row>
    <row r="344" spans="2:16">
      <c r="B344" s="127"/>
      <c r="N344" s="92">
        <f t="shared" si="10"/>
        <v>0</v>
      </c>
      <c r="O344" s="92" t="e">
        <f>IF(D344="X",0,IF(E344="X",0,VLOOKUP(E344,'51'!$K$3:$L$16,2,FALSE)))</f>
        <v>#N/A</v>
      </c>
      <c r="P344" s="92" t="e">
        <f t="shared" si="11"/>
        <v>#N/A</v>
      </c>
    </row>
    <row r="345" spans="2:16">
      <c r="B345" s="127"/>
      <c r="N345" s="92">
        <f t="shared" si="10"/>
        <v>0</v>
      </c>
      <c r="O345" s="92" t="e">
        <f>IF(D345="X",0,IF(E345="X",0,VLOOKUP(E345,'51'!$K$3:$L$16,2,FALSE)))</f>
        <v>#N/A</v>
      </c>
      <c r="P345" s="92" t="e">
        <f t="shared" si="11"/>
        <v>#N/A</v>
      </c>
    </row>
    <row r="346" spans="2:16">
      <c r="B346" s="127"/>
      <c r="N346" s="92">
        <f t="shared" si="10"/>
        <v>0</v>
      </c>
      <c r="O346" s="92" t="e">
        <f>IF(D346="X",0,IF(E346="X",0,VLOOKUP(E346,'51'!$K$3:$L$16,2,FALSE)))</f>
        <v>#N/A</v>
      </c>
      <c r="P346" s="92" t="e">
        <f t="shared" si="11"/>
        <v>#N/A</v>
      </c>
    </row>
    <row r="347" spans="2:16">
      <c r="B347" s="127"/>
      <c r="N347" s="92">
        <f t="shared" si="10"/>
        <v>0</v>
      </c>
      <c r="O347" s="92" t="e">
        <f>IF(D347="X",0,IF(E347="X",0,VLOOKUP(E347,'51'!$K$3:$L$16,2,FALSE)))</f>
        <v>#N/A</v>
      </c>
      <c r="P347" s="92" t="e">
        <f t="shared" si="11"/>
        <v>#N/A</v>
      </c>
    </row>
    <row r="348" spans="2:16">
      <c r="B348" s="127"/>
      <c r="N348" s="92">
        <f t="shared" si="10"/>
        <v>0</v>
      </c>
      <c r="O348" s="92" t="e">
        <f>IF(D348="X",0,IF(E348="X",0,VLOOKUP(E348,'51'!$K$3:$L$16,2,FALSE)))</f>
        <v>#N/A</v>
      </c>
      <c r="P348" s="92" t="e">
        <f t="shared" si="11"/>
        <v>#N/A</v>
      </c>
    </row>
    <row r="349" spans="2:16">
      <c r="B349" s="127"/>
      <c r="N349" s="92">
        <f t="shared" si="10"/>
        <v>0</v>
      </c>
      <c r="O349" s="92" t="e">
        <f>IF(D349="X",0,IF(E349="X",0,VLOOKUP(E349,'51'!$K$3:$L$16,2,FALSE)))</f>
        <v>#N/A</v>
      </c>
      <c r="P349" s="92" t="e">
        <f t="shared" si="11"/>
        <v>#N/A</v>
      </c>
    </row>
    <row r="350" spans="2:16">
      <c r="B350" s="127"/>
      <c r="N350" s="92">
        <f t="shared" si="10"/>
        <v>0</v>
      </c>
      <c r="O350" s="92" t="e">
        <f>IF(D350="X",0,IF(E350="X",0,VLOOKUP(E350,'51'!$K$3:$L$16,2,FALSE)))</f>
        <v>#N/A</v>
      </c>
      <c r="P350" s="92" t="e">
        <f t="shared" si="11"/>
        <v>#N/A</v>
      </c>
    </row>
    <row r="351" spans="2:16">
      <c r="B351" s="127"/>
      <c r="N351" s="92">
        <f t="shared" si="10"/>
        <v>0</v>
      </c>
      <c r="O351" s="92" t="e">
        <f>IF(D351="X",0,IF(E351="X",0,VLOOKUP(E351,'51'!$K$3:$L$16,2,FALSE)))</f>
        <v>#N/A</v>
      </c>
      <c r="P351" s="92" t="e">
        <f t="shared" si="11"/>
        <v>#N/A</v>
      </c>
    </row>
    <row r="352" spans="2:16">
      <c r="B352" s="127"/>
      <c r="N352" s="92">
        <f t="shared" si="10"/>
        <v>0</v>
      </c>
      <c r="O352" s="92" t="e">
        <f>IF(D352="X",0,IF(E352="X",0,VLOOKUP(E352,'51'!$K$3:$L$16,2,FALSE)))</f>
        <v>#N/A</v>
      </c>
      <c r="P352" s="92" t="e">
        <f t="shared" si="11"/>
        <v>#N/A</v>
      </c>
    </row>
    <row r="353" spans="2:16">
      <c r="B353" s="127"/>
      <c r="N353" s="92">
        <f t="shared" si="10"/>
        <v>0</v>
      </c>
      <c r="O353" s="92" t="e">
        <f>IF(D353="X",0,IF(E353="X",0,VLOOKUP(E353,'51'!$K$3:$L$16,2,FALSE)))</f>
        <v>#N/A</v>
      </c>
      <c r="P353" s="92" t="e">
        <f t="shared" si="11"/>
        <v>#N/A</v>
      </c>
    </row>
    <row r="354" spans="2:16">
      <c r="B354" s="127"/>
      <c r="N354" s="92">
        <f t="shared" si="10"/>
        <v>0</v>
      </c>
      <c r="O354" s="92" t="e">
        <f>IF(D354="X",0,IF(E354="X",0,VLOOKUP(E354,'51'!$K$3:$L$16,2,FALSE)))</f>
        <v>#N/A</v>
      </c>
      <c r="P354" s="92" t="e">
        <f t="shared" si="11"/>
        <v>#N/A</v>
      </c>
    </row>
    <row r="355" spans="2:16">
      <c r="B355" s="127"/>
      <c r="N355" s="92">
        <f t="shared" si="10"/>
        <v>0</v>
      </c>
      <c r="O355" s="92" t="e">
        <f>IF(D355="X",0,IF(E355="X",0,VLOOKUP(E355,'51'!$K$3:$L$16,2,FALSE)))</f>
        <v>#N/A</v>
      </c>
      <c r="P355" s="92" t="e">
        <f t="shared" si="11"/>
        <v>#N/A</v>
      </c>
    </row>
    <row r="356" spans="2:16">
      <c r="B356" s="127"/>
      <c r="N356" s="92">
        <f t="shared" si="10"/>
        <v>0</v>
      </c>
      <c r="O356" s="92" t="e">
        <f>IF(D356="X",0,IF(E356="X",0,VLOOKUP(E356,'51'!$K$3:$L$16,2,FALSE)))</f>
        <v>#N/A</v>
      </c>
      <c r="P356" s="92" t="e">
        <f t="shared" si="11"/>
        <v>#N/A</v>
      </c>
    </row>
    <row r="357" spans="2:16">
      <c r="B357" s="127"/>
      <c r="N357" s="92">
        <f t="shared" si="10"/>
        <v>0</v>
      </c>
      <c r="O357" s="92" t="e">
        <f>IF(D357="X",0,IF(E357="X",0,VLOOKUP(E357,'51'!$K$3:$L$16,2,FALSE)))</f>
        <v>#N/A</v>
      </c>
      <c r="P357" s="92" t="e">
        <f t="shared" si="11"/>
        <v>#N/A</v>
      </c>
    </row>
    <row r="358" spans="2:16">
      <c r="B358" s="127"/>
      <c r="N358" s="92">
        <f t="shared" si="10"/>
        <v>0</v>
      </c>
      <c r="O358" s="92" t="e">
        <f>IF(D358="X",0,IF(E358="X",0,VLOOKUP(E358,'51'!$K$3:$L$16,2,FALSE)))</f>
        <v>#N/A</v>
      </c>
      <c r="P358" s="92" t="e">
        <f t="shared" si="11"/>
        <v>#N/A</v>
      </c>
    </row>
    <row r="359" spans="2:16">
      <c r="B359" s="127"/>
      <c r="N359" s="92">
        <f t="shared" si="10"/>
        <v>0</v>
      </c>
      <c r="O359" s="92" t="e">
        <f>IF(D359="X",0,IF(E359="X",0,VLOOKUP(E359,'51'!$K$3:$L$16,2,FALSE)))</f>
        <v>#N/A</v>
      </c>
      <c r="P359" s="92" t="e">
        <f t="shared" si="11"/>
        <v>#N/A</v>
      </c>
    </row>
    <row r="360" spans="2:16">
      <c r="B360" s="127"/>
      <c r="N360" s="92">
        <f t="shared" si="10"/>
        <v>0</v>
      </c>
      <c r="O360" s="92" t="e">
        <f>IF(D360="X",0,IF(E360="X",0,VLOOKUP(E360,'51'!$K$3:$L$16,2,FALSE)))</f>
        <v>#N/A</v>
      </c>
      <c r="P360" s="92" t="e">
        <f t="shared" si="11"/>
        <v>#N/A</v>
      </c>
    </row>
    <row r="361" spans="2:16">
      <c r="B361" s="127"/>
      <c r="N361" s="92">
        <f t="shared" si="10"/>
        <v>0</v>
      </c>
      <c r="O361" s="92" t="e">
        <f>IF(D361="X",0,IF(E361="X",0,VLOOKUP(E361,'51'!$K$3:$L$16,2,FALSE)))</f>
        <v>#N/A</v>
      </c>
      <c r="P361" s="92" t="e">
        <f t="shared" si="11"/>
        <v>#N/A</v>
      </c>
    </row>
    <row r="362" spans="2:16">
      <c r="B362" s="127"/>
      <c r="N362" s="92">
        <f t="shared" si="10"/>
        <v>0</v>
      </c>
      <c r="O362" s="92" t="e">
        <f>IF(D362="X",0,IF(E362="X",0,VLOOKUP(E362,'51'!$K$3:$L$16,2,FALSE)))</f>
        <v>#N/A</v>
      </c>
      <c r="P362" s="92" t="e">
        <f t="shared" si="11"/>
        <v>#N/A</v>
      </c>
    </row>
    <row r="363" spans="2:16">
      <c r="B363" s="127"/>
      <c r="N363" s="92">
        <f t="shared" si="10"/>
        <v>0</v>
      </c>
      <c r="O363" s="92" t="e">
        <f>IF(D363="X",0,IF(E363="X",0,VLOOKUP(E363,'51'!$K$3:$L$16,2,FALSE)))</f>
        <v>#N/A</v>
      </c>
      <c r="P363" s="92" t="e">
        <f t="shared" si="11"/>
        <v>#N/A</v>
      </c>
    </row>
    <row r="364" spans="2:16">
      <c r="B364" s="127"/>
      <c r="N364" s="92">
        <f t="shared" si="10"/>
        <v>0</v>
      </c>
      <c r="O364" s="92" t="e">
        <f>IF(D364="X",0,IF(E364="X",0,VLOOKUP(E364,'51'!$K$3:$L$16,2,FALSE)))</f>
        <v>#N/A</v>
      </c>
      <c r="P364" s="92" t="e">
        <f t="shared" si="11"/>
        <v>#N/A</v>
      </c>
    </row>
    <row r="365" spans="2:16">
      <c r="B365" s="127"/>
      <c r="N365" s="92">
        <f t="shared" si="10"/>
        <v>0</v>
      </c>
      <c r="O365" s="92" t="e">
        <f>IF(D365="X",0,IF(E365="X",0,VLOOKUP(E365,'51'!$K$3:$L$16,2,FALSE)))</f>
        <v>#N/A</v>
      </c>
      <c r="P365" s="92" t="e">
        <f t="shared" si="11"/>
        <v>#N/A</v>
      </c>
    </row>
    <row r="366" spans="2:16">
      <c r="B366" s="127"/>
      <c r="N366" s="92">
        <f t="shared" si="10"/>
        <v>0</v>
      </c>
      <c r="O366" s="92" t="e">
        <f>IF(D366="X",0,IF(E366="X",0,VLOOKUP(E366,'51'!$K$3:$L$16,2,FALSE)))</f>
        <v>#N/A</v>
      </c>
      <c r="P366" s="92" t="e">
        <f t="shared" si="11"/>
        <v>#N/A</v>
      </c>
    </row>
    <row r="367" spans="2:16">
      <c r="B367" s="127"/>
      <c r="N367" s="92">
        <f t="shared" si="10"/>
        <v>0</v>
      </c>
      <c r="O367" s="92" t="e">
        <f>IF(D367="X",0,IF(E367="X",0,VLOOKUP(E367,'51'!$K$3:$L$16,2,FALSE)))</f>
        <v>#N/A</v>
      </c>
      <c r="P367" s="92" t="e">
        <f t="shared" si="11"/>
        <v>#N/A</v>
      </c>
    </row>
    <row r="368" spans="2:16">
      <c r="B368" s="127"/>
      <c r="N368" s="92">
        <f t="shared" si="10"/>
        <v>0</v>
      </c>
      <c r="O368" s="92" t="e">
        <f>IF(D368="X",0,IF(E368="X",0,VLOOKUP(E368,'51'!$K$3:$L$16,2,FALSE)))</f>
        <v>#N/A</v>
      </c>
      <c r="P368" s="92" t="e">
        <f t="shared" si="11"/>
        <v>#N/A</v>
      </c>
    </row>
    <row r="369" spans="2:16">
      <c r="B369" s="127"/>
      <c r="N369" s="92">
        <f t="shared" si="10"/>
        <v>0</v>
      </c>
      <c r="O369" s="92" t="e">
        <f>IF(D369="X",0,IF(E369="X",0,VLOOKUP(E369,'51'!$K$3:$L$16,2,FALSE)))</f>
        <v>#N/A</v>
      </c>
      <c r="P369" s="92" t="e">
        <f t="shared" si="11"/>
        <v>#N/A</v>
      </c>
    </row>
    <row r="370" spans="2:16">
      <c r="B370" s="127"/>
      <c r="N370" s="92">
        <f t="shared" si="10"/>
        <v>0</v>
      </c>
      <c r="O370" s="92" t="e">
        <f>IF(D370="X",0,IF(E370="X",0,VLOOKUP(E370,'51'!$K$3:$L$16,2,FALSE)))</f>
        <v>#N/A</v>
      </c>
      <c r="P370" s="92" t="e">
        <f t="shared" si="11"/>
        <v>#N/A</v>
      </c>
    </row>
    <row r="371" spans="2:16">
      <c r="B371" s="127"/>
      <c r="N371" s="92">
        <f t="shared" si="10"/>
        <v>0</v>
      </c>
      <c r="O371" s="92" t="e">
        <f>IF(D371="X",0,IF(E371="X",0,VLOOKUP(E371,'51'!$K$3:$L$16,2,FALSE)))</f>
        <v>#N/A</v>
      </c>
      <c r="P371" s="92" t="e">
        <f t="shared" si="11"/>
        <v>#N/A</v>
      </c>
    </row>
    <row r="372" spans="2:16">
      <c r="B372" s="127"/>
      <c r="N372" s="92">
        <f t="shared" si="10"/>
        <v>0</v>
      </c>
      <c r="O372" s="92" t="e">
        <f>IF(D372="X",0,IF(E372="X",0,VLOOKUP(E372,'51'!$K$3:$L$16,2,FALSE)))</f>
        <v>#N/A</v>
      </c>
      <c r="P372" s="92" t="e">
        <f t="shared" si="11"/>
        <v>#N/A</v>
      </c>
    </row>
    <row r="373" spans="2:16">
      <c r="B373" s="127"/>
      <c r="N373" s="92">
        <f t="shared" si="10"/>
        <v>0</v>
      </c>
      <c r="O373" s="92" t="e">
        <f>IF(D373="X",0,IF(E373="X",0,VLOOKUP(E373,'51'!$K$3:$L$16,2,FALSE)))</f>
        <v>#N/A</v>
      </c>
      <c r="P373" s="92" t="e">
        <f t="shared" si="11"/>
        <v>#N/A</v>
      </c>
    </row>
    <row r="374" spans="2:16">
      <c r="B374" s="127"/>
      <c r="N374" s="92">
        <f t="shared" si="10"/>
        <v>0</v>
      </c>
      <c r="O374" s="92" t="e">
        <f>IF(D374="X",0,IF(E374="X",0,VLOOKUP(E374,'51'!$K$3:$L$16,2,FALSE)))</f>
        <v>#N/A</v>
      </c>
      <c r="P374" s="92" t="e">
        <f t="shared" si="11"/>
        <v>#N/A</v>
      </c>
    </row>
    <row r="375" spans="2:16">
      <c r="B375" s="127"/>
      <c r="N375" s="92">
        <f t="shared" si="10"/>
        <v>0</v>
      </c>
      <c r="O375" s="92" t="e">
        <f>IF(D375="X",0,IF(E375="X",0,VLOOKUP(E375,'51'!$K$3:$L$16,2,FALSE)))</f>
        <v>#N/A</v>
      </c>
      <c r="P375" s="92" t="e">
        <f t="shared" si="11"/>
        <v>#N/A</v>
      </c>
    </row>
    <row r="376" spans="2:16">
      <c r="B376" s="127"/>
      <c r="N376" s="92">
        <f t="shared" si="10"/>
        <v>0</v>
      </c>
      <c r="O376" s="92" t="e">
        <f>IF(D376="X",0,IF(E376="X",0,VLOOKUP(E376,'51'!$K$3:$L$16,2,FALSE)))</f>
        <v>#N/A</v>
      </c>
      <c r="P376" s="92" t="e">
        <f t="shared" si="11"/>
        <v>#N/A</v>
      </c>
    </row>
    <row r="377" spans="2:16">
      <c r="B377" s="127"/>
      <c r="N377" s="92">
        <f t="shared" si="10"/>
        <v>0</v>
      </c>
      <c r="O377" s="92" t="e">
        <f>IF(D377="X",0,IF(E377="X",0,VLOOKUP(E377,'51'!$K$3:$L$16,2,FALSE)))</f>
        <v>#N/A</v>
      </c>
      <c r="P377" s="92" t="e">
        <f t="shared" si="11"/>
        <v>#N/A</v>
      </c>
    </row>
    <row r="378" spans="2:16">
      <c r="B378" s="127"/>
      <c r="N378" s="92">
        <f t="shared" si="10"/>
        <v>0</v>
      </c>
      <c r="O378" s="92" t="e">
        <f>IF(D378="X",0,IF(E378="X",0,VLOOKUP(E378,'51'!$K$3:$L$16,2,FALSE)))</f>
        <v>#N/A</v>
      </c>
      <c r="P378" s="92" t="e">
        <f t="shared" si="11"/>
        <v>#N/A</v>
      </c>
    </row>
    <row r="379" spans="2:16">
      <c r="B379" s="127"/>
      <c r="N379" s="92">
        <f t="shared" si="10"/>
        <v>0</v>
      </c>
      <c r="O379" s="92" t="e">
        <f>IF(D379="X",0,IF(E379="X",0,VLOOKUP(E379,'51'!$K$3:$L$16,2,FALSE)))</f>
        <v>#N/A</v>
      </c>
      <c r="P379" s="92" t="e">
        <f t="shared" si="11"/>
        <v>#N/A</v>
      </c>
    </row>
    <row r="380" spans="2:16">
      <c r="B380" s="127"/>
      <c r="N380" s="92">
        <f t="shared" si="10"/>
        <v>0</v>
      </c>
      <c r="O380" s="92" t="e">
        <f>IF(D380="X",0,IF(E380="X",0,VLOOKUP(E380,'51'!$K$3:$L$16,2,FALSE)))</f>
        <v>#N/A</v>
      </c>
      <c r="P380" s="92" t="e">
        <f t="shared" si="11"/>
        <v>#N/A</v>
      </c>
    </row>
    <row r="381" spans="2:16">
      <c r="B381" s="127"/>
      <c r="N381" s="92">
        <f t="shared" si="10"/>
        <v>0</v>
      </c>
      <c r="O381" s="92" t="e">
        <f>IF(D381="X",0,IF(E381="X",0,VLOOKUP(E381,'51'!$K$3:$L$16,2,FALSE)))</f>
        <v>#N/A</v>
      </c>
      <c r="P381" s="92" t="e">
        <f t="shared" si="11"/>
        <v>#N/A</v>
      </c>
    </row>
    <row r="382" spans="2:16">
      <c r="B382" s="127"/>
      <c r="N382" s="92">
        <f t="shared" si="10"/>
        <v>0</v>
      </c>
      <c r="O382" s="92" t="e">
        <f>IF(D382="X",0,IF(E382="X",0,VLOOKUP(E382,'51'!$K$3:$L$16,2,FALSE)))</f>
        <v>#N/A</v>
      </c>
      <c r="P382" s="92" t="e">
        <f t="shared" si="11"/>
        <v>#N/A</v>
      </c>
    </row>
    <row r="383" spans="2:16">
      <c r="B383" s="127"/>
      <c r="N383" s="92">
        <f t="shared" si="10"/>
        <v>0</v>
      </c>
      <c r="O383" s="92" t="e">
        <f>IF(D383="X",0,IF(E383="X",0,VLOOKUP(E383,'51'!$K$3:$L$16,2,FALSE)))</f>
        <v>#N/A</v>
      </c>
      <c r="P383" s="92" t="e">
        <f t="shared" si="11"/>
        <v>#N/A</v>
      </c>
    </row>
    <row r="384" spans="2:16">
      <c r="B384" s="127"/>
      <c r="N384" s="92">
        <f t="shared" si="10"/>
        <v>0</v>
      </c>
      <c r="O384" s="92" t="e">
        <f>IF(D384="X",0,IF(E384="X",0,VLOOKUP(E384,'51'!$K$3:$L$16,2,FALSE)))</f>
        <v>#N/A</v>
      </c>
      <c r="P384" s="92" t="e">
        <f t="shared" si="11"/>
        <v>#N/A</v>
      </c>
    </row>
    <row r="385" spans="2:16">
      <c r="B385" s="127"/>
      <c r="N385" s="92">
        <f t="shared" si="10"/>
        <v>0</v>
      </c>
      <c r="O385" s="92" t="e">
        <f>IF(D385="X",0,IF(E385="X",0,VLOOKUP(E385,'51'!$K$3:$L$16,2,FALSE)))</f>
        <v>#N/A</v>
      </c>
      <c r="P385" s="92" t="e">
        <f t="shared" si="11"/>
        <v>#N/A</v>
      </c>
    </row>
    <row r="386" spans="2:16">
      <c r="B386" s="127"/>
      <c r="N386" s="92">
        <f t="shared" si="10"/>
        <v>0</v>
      </c>
      <c r="O386" s="92" t="e">
        <f>IF(D386="X",0,IF(E386="X",0,VLOOKUP(E386,'51'!$K$3:$L$16,2,FALSE)))</f>
        <v>#N/A</v>
      </c>
      <c r="P386" s="92" t="e">
        <f t="shared" si="11"/>
        <v>#N/A</v>
      </c>
    </row>
    <row r="387" spans="2:16">
      <c r="B387" s="127"/>
      <c r="N387" s="92">
        <f t="shared" si="10"/>
        <v>0</v>
      </c>
      <c r="O387" s="92" t="e">
        <f>IF(D387="X",0,IF(E387="X",0,VLOOKUP(E387,'51'!$K$3:$L$16,2,FALSE)))</f>
        <v>#N/A</v>
      </c>
      <c r="P387" s="92" t="e">
        <f t="shared" si="11"/>
        <v>#N/A</v>
      </c>
    </row>
    <row r="388" spans="2:16">
      <c r="B388" s="127"/>
      <c r="N388" s="92">
        <f t="shared" ref="N388:N451" si="12">SUM(F388:M388)</f>
        <v>0</v>
      </c>
      <c r="O388" s="92" t="e">
        <f>IF(D388="X",0,IF(E388="X",0,VLOOKUP(E388,'51'!$K$3:$L$16,2,FALSE)))</f>
        <v>#N/A</v>
      </c>
      <c r="P388" s="92" t="e">
        <f t="shared" ref="P388:P451" si="13">N388*O388</f>
        <v>#N/A</v>
      </c>
    </row>
    <row r="389" spans="2:16">
      <c r="B389" s="127"/>
      <c r="N389" s="92">
        <f t="shared" si="12"/>
        <v>0</v>
      </c>
      <c r="O389" s="92" t="e">
        <f>IF(D389="X",0,IF(E389="X",0,VLOOKUP(E389,'51'!$K$3:$L$16,2,FALSE)))</f>
        <v>#N/A</v>
      </c>
      <c r="P389" s="92" t="e">
        <f t="shared" si="13"/>
        <v>#N/A</v>
      </c>
    </row>
    <row r="390" spans="2:16">
      <c r="B390" s="127"/>
      <c r="N390" s="92">
        <f t="shared" si="12"/>
        <v>0</v>
      </c>
      <c r="O390" s="92" t="e">
        <f>IF(D390="X",0,IF(E390="X",0,VLOOKUP(E390,'51'!$K$3:$L$16,2,FALSE)))</f>
        <v>#N/A</v>
      </c>
      <c r="P390" s="92" t="e">
        <f t="shared" si="13"/>
        <v>#N/A</v>
      </c>
    </row>
    <row r="391" spans="2:16">
      <c r="B391" s="127"/>
      <c r="N391" s="92">
        <f t="shared" si="12"/>
        <v>0</v>
      </c>
      <c r="O391" s="92" t="e">
        <f>IF(D391="X",0,IF(E391="X",0,VLOOKUP(E391,'51'!$K$3:$L$16,2,FALSE)))</f>
        <v>#N/A</v>
      </c>
      <c r="P391" s="92" t="e">
        <f t="shared" si="13"/>
        <v>#N/A</v>
      </c>
    </row>
    <row r="392" spans="2:16">
      <c r="B392" s="127"/>
      <c r="N392" s="92">
        <f t="shared" si="12"/>
        <v>0</v>
      </c>
      <c r="O392" s="92" t="e">
        <f>IF(D392="X",0,IF(E392="X",0,VLOOKUP(E392,'51'!$K$3:$L$16,2,FALSE)))</f>
        <v>#N/A</v>
      </c>
      <c r="P392" s="92" t="e">
        <f t="shared" si="13"/>
        <v>#N/A</v>
      </c>
    </row>
    <row r="393" spans="2:16">
      <c r="B393" s="127"/>
      <c r="N393" s="92">
        <f t="shared" si="12"/>
        <v>0</v>
      </c>
      <c r="O393" s="92" t="e">
        <f>IF(D393="X",0,IF(E393="X",0,VLOOKUP(E393,'51'!$K$3:$L$16,2,FALSE)))</f>
        <v>#N/A</v>
      </c>
      <c r="P393" s="92" t="e">
        <f t="shared" si="13"/>
        <v>#N/A</v>
      </c>
    </row>
    <row r="394" spans="2:16">
      <c r="B394" s="127"/>
      <c r="N394" s="92">
        <f t="shared" si="12"/>
        <v>0</v>
      </c>
      <c r="O394" s="92" t="e">
        <f>IF(D394="X",0,IF(E394="X",0,VLOOKUP(E394,'51'!$K$3:$L$16,2,FALSE)))</f>
        <v>#N/A</v>
      </c>
      <c r="P394" s="92" t="e">
        <f t="shared" si="13"/>
        <v>#N/A</v>
      </c>
    </row>
    <row r="395" spans="2:16">
      <c r="B395" s="127"/>
      <c r="N395" s="92">
        <f t="shared" si="12"/>
        <v>0</v>
      </c>
      <c r="O395" s="92" t="e">
        <f>IF(D395="X",0,IF(E395="X",0,VLOOKUP(E395,'51'!$K$3:$L$16,2,FALSE)))</f>
        <v>#N/A</v>
      </c>
      <c r="P395" s="92" t="e">
        <f t="shared" si="13"/>
        <v>#N/A</v>
      </c>
    </row>
    <row r="396" spans="2:16">
      <c r="B396" s="127"/>
      <c r="N396" s="92">
        <f t="shared" si="12"/>
        <v>0</v>
      </c>
      <c r="O396" s="92" t="e">
        <f>IF(D396="X",0,IF(E396="X",0,VLOOKUP(E396,'51'!$K$3:$L$16,2,FALSE)))</f>
        <v>#N/A</v>
      </c>
      <c r="P396" s="92" t="e">
        <f t="shared" si="13"/>
        <v>#N/A</v>
      </c>
    </row>
    <row r="397" spans="2:16">
      <c r="B397" s="127"/>
      <c r="N397" s="92">
        <f t="shared" si="12"/>
        <v>0</v>
      </c>
      <c r="O397" s="92" t="e">
        <f>IF(D397="X",0,IF(E397="X",0,VLOOKUP(E397,'51'!$K$3:$L$16,2,FALSE)))</f>
        <v>#N/A</v>
      </c>
      <c r="P397" s="92" t="e">
        <f t="shared" si="13"/>
        <v>#N/A</v>
      </c>
    </row>
    <row r="398" spans="2:16">
      <c r="B398" s="127"/>
      <c r="N398" s="92">
        <f t="shared" si="12"/>
        <v>0</v>
      </c>
      <c r="O398" s="92" t="e">
        <f>IF(D398="X",0,IF(E398="X",0,VLOOKUP(E398,'51'!$K$3:$L$16,2,FALSE)))</f>
        <v>#N/A</v>
      </c>
      <c r="P398" s="92" t="e">
        <f t="shared" si="13"/>
        <v>#N/A</v>
      </c>
    </row>
    <row r="399" spans="2:16">
      <c r="B399" s="127"/>
      <c r="N399" s="92">
        <f t="shared" si="12"/>
        <v>0</v>
      </c>
      <c r="O399" s="92" t="e">
        <f>IF(D399="X",0,IF(E399="X",0,VLOOKUP(E399,'51'!$K$3:$L$16,2,FALSE)))</f>
        <v>#N/A</v>
      </c>
      <c r="P399" s="92" t="e">
        <f t="shared" si="13"/>
        <v>#N/A</v>
      </c>
    </row>
    <row r="400" spans="2:16">
      <c r="B400" s="127"/>
      <c r="N400" s="92">
        <f t="shared" si="12"/>
        <v>0</v>
      </c>
      <c r="O400" s="92" t="e">
        <f>IF(D400="X",0,IF(E400="X",0,VLOOKUP(E400,'51'!$K$3:$L$16,2,FALSE)))</f>
        <v>#N/A</v>
      </c>
      <c r="P400" s="92" t="e">
        <f t="shared" si="13"/>
        <v>#N/A</v>
      </c>
    </row>
    <row r="401" spans="2:16">
      <c r="B401" s="127"/>
      <c r="N401" s="92">
        <f t="shared" si="12"/>
        <v>0</v>
      </c>
      <c r="O401" s="92" t="e">
        <f>IF(D401="X",0,IF(E401="X",0,VLOOKUP(E401,'51'!$K$3:$L$16,2,FALSE)))</f>
        <v>#N/A</v>
      </c>
      <c r="P401" s="92" t="e">
        <f t="shared" si="13"/>
        <v>#N/A</v>
      </c>
    </row>
    <row r="402" spans="2:16">
      <c r="B402" s="127"/>
      <c r="N402" s="92">
        <f t="shared" si="12"/>
        <v>0</v>
      </c>
      <c r="O402" s="92" t="e">
        <f>IF(D402="X",0,IF(E402="X",0,VLOOKUP(E402,'51'!$K$3:$L$16,2,FALSE)))</f>
        <v>#N/A</v>
      </c>
      <c r="P402" s="92" t="e">
        <f t="shared" si="13"/>
        <v>#N/A</v>
      </c>
    </row>
    <row r="403" spans="2:16">
      <c r="B403" s="127"/>
      <c r="N403" s="92">
        <f t="shared" si="12"/>
        <v>0</v>
      </c>
      <c r="O403" s="92" t="e">
        <f>IF(D403="X",0,IF(E403="X",0,VLOOKUP(E403,'51'!$K$3:$L$16,2,FALSE)))</f>
        <v>#N/A</v>
      </c>
      <c r="P403" s="92" t="e">
        <f t="shared" si="13"/>
        <v>#N/A</v>
      </c>
    </row>
    <row r="404" spans="2:16">
      <c r="B404" s="127"/>
      <c r="N404" s="92">
        <f t="shared" si="12"/>
        <v>0</v>
      </c>
      <c r="O404" s="92" t="e">
        <f>IF(D404="X",0,IF(E404="X",0,VLOOKUP(E404,'51'!$K$3:$L$16,2,FALSE)))</f>
        <v>#N/A</v>
      </c>
      <c r="P404" s="92" t="e">
        <f t="shared" si="13"/>
        <v>#N/A</v>
      </c>
    </row>
    <row r="405" spans="2:16">
      <c r="B405" s="127"/>
      <c r="N405" s="92">
        <f t="shared" si="12"/>
        <v>0</v>
      </c>
      <c r="O405" s="92" t="e">
        <f>IF(D405="X",0,IF(E405="X",0,VLOOKUP(E405,'51'!$K$3:$L$16,2,FALSE)))</f>
        <v>#N/A</v>
      </c>
      <c r="P405" s="92" t="e">
        <f t="shared" si="13"/>
        <v>#N/A</v>
      </c>
    </row>
    <row r="406" spans="2:16">
      <c r="B406" s="127"/>
      <c r="N406" s="92">
        <f t="shared" si="12"/>
        <v>0</v>
      </c>
      <c r="O406" s="92" t="e">
        <f>IF(D406="X",0,IF(E406="X",0,VLOOKUP(E406,'51'!$K$3:$L$16,2,FALSE)))</f>
        <v>#N/A</v>
      </c>
      <c r="P406" s="92" t="e">
        <f t="shared" si="13"/>
        <v>#N/A</v>
      </c>
    </row>
    <row r="407" spans="2:16">
      <c r="B407" s="127"/>
      <c r="N407" s="92">
        <f t="shared" si="12"/>
        <v>0</v>
      </c>
      <c r="O407" s="92" t="e">
        <f>IF(D407="X",0,IF(E407="X",0,VLOOKUP(E407,'51'!$K$3:$L$16,2,FALSE)))</f>
        <v>#N/A</v>
      </c>
      <c r="P407" s="92" t="e">
        <f t="shared" si="13"/>
        <v>#N/A</v>
      </c>
    </row>
    <row r="408" spans="2:16">
      <c r="B408" s="127"/>
      <c r="N408" s="92">
        <f t="shared" si="12"/>
        <v>0</v>
      </c>
      <c r="O408" s="92" t="e">
        <f>IF(D408="X",0,IF(E408="X",0,VLOOKUP(E408,'51'!$K$3:$L$16,2,FALSE)))</f>
        <v>#N/A</v>
      </c>
      <c r="P408" s="92" t="e">
        <f t="shared" si="13"/>
        <v>#N/A</v>
      </c>
    </row>
    <row r="409" spans="2:16">
      <c r="B409" s="127"/>
      <c r="N409" s="92">
        <f t="shared" si="12"/>
        <v>0</v>
      </c>
      <c r="O409" s="92" t="e">
        <f>IF(D409="X",0,IF(E409="X",0,VLOOKUP(E409,'51'!$K$3:$L$16,2,FALSE)))</f>
        <v>#N/A</v>
      </c>
      <c r="P409" s="92" t="e">
        <f t="shared" si="13"/>
        <v>#N/A</v>
      </c>
    </row>
    <row r="410" spans="2:16">
      <c r="B410" s="127"/>
      <c r="N410" s="92">
        <f t="shared" si="12"/>
        <v>0</v>
      </c>
      <c r="O410" s="92" t="e">
        <f>IF(D410="X",0,IF(E410="X",0,VLOOKUP(E410,'51'!$K$3:$L$16,2,FALSE)))</f>
        <v>#N/A</v>
      </c>
      <c r="P410" s="92" t="e">
        <f t="shared" si="13"/>
        <v>#N/A</v>
      </c>
    </row>
    <row r="411" spans="2:16">
      <c r="B411" s="127"/>
      <c r="N411" s="92">
        <f t="shared" si="12"/>
        <v>0</v>
      </c>
      <c r="O411" s="92" t="e">
        <f>IF(D411="X",0,IF(E411="X",0,VLOOKUP(E411,'51'!$K$3:$L$16,2,FALSE)))</f>
        <v>#N/A</v>
      </c>
      <c r="P411" s="92" t="e">
        <f t="shared" si="13"/>
        <v>#N/A</v>
      </c>
    </row>
    <row r="412" spans="2:16">
      <c r="B412" s="127"/>
      <c r="N412" s="92">
        <f t="shared" si="12"/>
        <v>0</v>
      </c>
      <c r="O412" s="92" t="e">
        <f>IF(D412="X",0,IF(E412="X",0,VLOOKUP(E412,'51'!$K$3:$L$16,2,FALSE)))</f>
        <v>#N/A</v>
      </c>
      <c r="P412" s="92" t="e">
        <f t="shared" si="13"/>
        <v>#N/A</v>
      </c>
    </row>
    <row r="413" spans="2:16">
      <c r="B413" s="127"/>
      <c r="N413" s="92">
        <f t="shared" si="12"/>
        <v>0</v>
      </c>
      <c r="O413" s="92" t="e">
        <f>IF(D413="X",0,IF(E413="X",0,VLOOKUP(E413,'51'!$K$3:$L$16,2,FALSE)))</f>
        <v>#N/A</v>
      </c>
      <c r="P413" s="92" t="e">
        <f t="shared" si="13"/>
        <v>#N/A</v>
      </c>
    </row>
    <row r="414" spans="2:16">
      <c r="B414" s="127"/>
      <c r="N414" s="92">
        <f t="shared" si="12"/>
        <v>0</v>
      </c>
      <c r="O414" s="92" t="e">
        <f>IF(D414="X",0,IF(E414="X",0,VLOOKUP(E414,'51'!$K$3:$L$16,2,FALSE)))</f>
        <v>#N/A</v>
      </c>
      <c r="P414" s="92" t="e">
        <f t="shared" si="13"/>
        <v>#N/A</v>
      </c>
    </row>
    <row r="415" spans="2:16">
      <c r="B415" s="127"/>
      <c r="N415" s="92">
        <f t="shared" si="12"/>
        <v>0</v>
      </c>
      <c r="O415" s="92" t="e">
        <f>IF(D415="X",0,IF(E415="X",0,VLOOKUP(E415,'51'!$K$3:$L$16,2,FALSE)))</f>
        <v>#N/A</v>
      </c>
      <c r="P415" s="92" t="e">
        <f t="shared" si="13"/>
        <v>#N/A</v>
      </c>
    </row>
    <row r="416" spans="2:16">
      <c r="B416" s="127"/>
      <c r="N416" s="92">
        <f t="shared" si="12"/>
        <v>0</v>
      </c>
      <c r="O416" s="92" t="e">
        <f>IF(D416="X",0,IF(E416="X",0,VLOOKUP(E416,'51'!$K$3:$L$16,2,FALSE)))</f>
        <v>#N/A</v>
      </c>
      <c r="P416" s="92" t="e">
        <f t="shared" si="13"/>
        <v>#N/A</v>
      </c>
    </row>
    <row r="417" spans="2:16">
      <c r="B417" s="127"/>
      <c r="N417" s="92">
        <f t="shared" si="12"/>
        <v>0</v>
      </c>
      <c r="O417" s="92" t="e">
        <f>IF(D417="X",0,IF(E417="X",0,VLOOKUP(E417,'51'!$K$3:$L$16,2,FALSE)))</f>
        <v>#N/A</v>
      </c>
      <c r="P417" s="92" t="e">
        <f t="shared" si="13"/>
        <v>#N/A</v>
      </c>
    </row>
    <row r="418" spans="2:16">
      <c r="B418" s="127"/>
      <c r="N418" s="92">
        <f t="shared" si="12"/>
        <v>0</v>
      </c>
      <c r="O418" s="92" t="e">
        <f>IF(D418="X",0,IF(E418="X",0,VLOOKUP(E418,'51'!$K$3:$L$16,2,FALSE)))</f>
        <v>#N/A</v>
      </c>
      <c r="P418" s="92" t="e">
        <f t="shared" si="13"/>
        <v>#N/A</v>
      </c>
    </row>
    <row r="419" spans="2:16">
      <c r="B419" s="127"/>
      <c r="N419" s="92">
        <f t="shared" si="12"/>
        <v>0</v>
      </c>
      <c r="O419" s="92" t="e">
        <f>IF(D419="X",0,IF(E419="X",0,VLOOKUP(E419,'51'!$K$3:$L$16,2,FALSE)))</f>
        <v>#N/A</v>
      </c>
      <c r="P419" s="92" t="e">
        <f t="shared" si="13"/>
        <v>#N/A</v>
      </c>
    </row>
    <row r="420" spans="2:16">
      <c r="B420" s="127"/>
      <c r="N420" s="92">
        <f t="shared" si="12"/>
        <v>0</v>
      </c>
      <c r="O420" s="92" t="e">
        <f>IF(D420="X",0,IF(E420="X",0,VLOOKUP(E420,'51'!$K$3:$L$16,2,FALSE)))</f>
        <v>#N/A</v>
      </c>
      <c r="P420" s="92" t="e">
        <f t="shared" si="13"/>
        <v>#N/A</v>
      </c>
    </row>
    <row r="421" spans="2:16">
      <c r="B421" s="127"/>
      <c r="N421" s="92">
        <f t="shared" si="12"/>
        <v>0</v>
      </c>
      <c r="O421" s="92" t="e">
        <f>IF(D421="X",0,IF(E421="X",0,VLOOKUP(E421,'51'!$K$3:$L$16,2,FALSE)))</f>
        <v>#N/A</v>
      </c>
      <c r="P421" s="92" t="e">
        <f t="shared" si="13"/>
        <v>#N/A</v>
      </c>
    </row>
    <row r="422" spans="2:16">
      <c r="B422" s="127"/>
      <c r="N422" s="92">
        <f t="shared" si="12"/>
        <v>0</v>
      </c>
      <c r="O422" s="92" t="e">
        <f>IF(D422="X",0,IF(E422="X",0,VLOOKUP(E422,'51'!$K$3:$L$16,2,FALSE)))</f>
        <v>#N/A</v>
      </c>
      <c r="P422" s="92" t="e">
        <f t="shared" si="13"/>
        <v>#N/A</v>
      </c>
    </row>
    <row r="423" spans="2:16">
      <c r="B423" s="127"/>
      <c r="N423" s="92">
        <f t="shared" si="12"/>
        <v>0</v>
      </c>
      <c r="O423" s="92" t="e">
        <f>IF(D423="X",0,IF(E423="X",0,VLOOKUP(E423,'51'!$K$3:$L$16,2,FALSE)))</f>
        <v>#N/A</v>
      </c>
      <c r="P423" s="92" t="e">
        <f t="shared" si="13"/>
        <v>#N/A</v>
      </c>
    </row>
    <row r="424" spans="2:16">
      <c r="B424" s="127"/>
      <c r="N424" s="92">
        <f t="shared" si="12"/>
        <v>0</v>
      </c>
      <c r="O424" s="92" t="e">
        <f>IF(D424="X",0,IF(E424="X",0,VLOOKUP(E424,'51'!$K$3:$L$16,2,FALSE)))</f>
        <v>#N/A</v>
      </c>
      <c r="P424" s="92" t="e">
        <f t="shared" si="13"/>
        <v>#N/A</v>
      </c>
    </row>
    <row r="425" spans="2:16">
      <c r="B425" s="127"/>
      <c r="N425" s="92">
        <f t="shared" si="12"/>
        <v>0</v>
      </c>
      <c r="O425" s="92" t="e">
        <f>IF(D425="X",0,IF(E425="X",0,VLOOKUP(E425,'51'!$K$3:$L$16,2,FALSE)))</f>
        <v>#N/A</v>
      </c>
      <c r="P425" s="92" t="e">
        <f t="shared" si="13"/>
        <v>#N/A</v>
      </c>
    </row>
    <row r="426" spans="2:16">
      <c r="B426" s="127"/>
      <c r="N426" s="92">
        <f t="shared" si="12"/>
        <v>0</v>
      </c>
      <c r="O426" s="92" t="e">
        <f>IF(D426="X",0,IF(E426="X",0,VLOOKUP(E426,'51'!$K$3:$L$16,2,FALSE)))</f>
        <v>#N/A</v>
      </c>
      <c r="P426" s="92" t="e">
        <f t="shared" si="13"/>
        <v>#N/A</v>
      </c>
    </row>
    <row r="427" spans="2:16">
      <c r="B427" s="127"/>
      <c r="N427" s="92">
        <f t="shared" si="12"/>
        <v>0</v>
      </c>
      <c r="O427" s="92" t="e">
        <f>IF(D427="X",0,IF(E427="X",0,VLOOKUP(E427,'51'!$K$3:$L$16,2,FALSE)))</f>
        <v>#N/A</v>
      </c>
      <c r="P427" s="92" t="e">
        <f t="shared" si="13"/>
        <v>#N/A</v>
      </c>
    </row>
    <row r="428" spans="2:16">
      <c r="B428" s="127"/>
      <c r="N428" s="92">
        <f t="shared" si="12"/>
        <v>0</v>
      </c>
      <c r="O428" s="92" t="e">
        <f>IF(D428="X",0,IF(E428="X",0,VLOOKUP(E428,'51'!$K$3:$L$16,2,FALSE)))</f>
        <v>#N/A</v>
      </c>
      <c r="P428" s="92" t="e">
        <f t="shared" si="13"/>
        <v>#N/A</v>
      </c>
    </row>
    <row r="429" spans="2:16">
      <c r="B429" s="127"/>
      <c r="N429" s="92">
        <f t="shared" si="12"/>
        <v>0</v>
      </c>
      <c r="O429" s="92" t="e">
        <f>IF(D429="X",0,IF(E429="X",0,VLOOKUP(E429,'51'!$K$3:$L$16,2,FALSE)))</f>
        <v>#N/A</v>
      </c>
      <c r="P429" s="92" t="e">
        <f t="shared" si="13"/>
        <v>#N/A</v>
      </c>
    </row>
    <row r="430" spans="2:16">
      <c r="B430" s="127"/>
      <c r="N430" s="92">
        <f t="shared" si="12"/>
        <v>0</v>
      </c>
      <c r="O430" s="92" t="e">
        <f>IF(D430="X",0,IF(E430="X",0,VLOOKUP(E430,'51'!$K$3:$L$16,2,FALSE)))</f>
        <v>#N/A</v>
      </c>
      <c r="P430" s="92" t="e">
        <f t="shared" si="13"/>
        <v>#N/A</v>
      </c>
    </row>
    <row r="431" spans="2:16">
      <c r="B431" s="127"/>
      <c r="N431" s="92">
        <f t="shared" si="12"/>
        <v>0</v>
      </c>
      <c r="O431" s="92" t="e">
        <f>IF(D431="X",0,IF(E431="X",0,VLOOKUP(E431,'51'!$K$3:$L$16,2,FALSE)))</f>
        <v>#N/A</v>
      </c>
      <c r="P431" s="92" t="e">
        <f t="shared" si="13"/>
        <v>#N/A</v>
      </c>
    </row>
    <row r="432" spans="2:16">
      <c r="B432" s="127"/>
      <c r="N432" s="92">
        <f t="shared" si="12"/>
        <v>0</v>
      </c>
      <c r="O432" s="92" t="e">
        <f>IF(D432="X",0,IF(E432="X",0,VLOOKUP(E432,'51'!$K$3:$L$16,2,FALSE)))</f>
        <v>#N/A</v>
      </c>
      <c r="P432" s="92" t="e">
        <f t="shared" si="13"/>
        <v>#N/A</v>
      </c>
    </row>
    <row r="433" spans="2:16">
      <c r="B433" s="127"/>
      <c r="N433" s="92">
        <f t="shared" si="12"/>
        <v>0</v>
      </c>
      <c r="O433" s="92" t="e">
        <f>IF(D433="X",0,IF(E433="X",0,VLOOKUP(E433,'51'!$K$3:$L$16,2,FALSE)))</f>
        <v>#N/A</v>
      </c>
      <c r="P433" s="92" t="e">
        <f t="shared" si="13"/>
        <v>#N/A</v>
      </c>
    </row>
    <row r="434" spans="2:16">
      <c r="B434" s="127"/>
      <c r="N434" s="92">
        <f t="shared" si="12"/>
        <v>0</v>
      </c>
      <c r="O434" s="92" t="e">
        <f>IF(D434="X",0,IF(E434="X",0,VLOOKUP(E434,'51'!$K$3:$L$16,2,FALSE)))</f>
        <v>#N/A</v>
      </c>
      <c r="P434" s="92" t="e">
        <f t="shared" si="13"/>
        <v>#N/A</v>
      </c>
    </row>
    <row r="435" spans="2:16">
      <c r="B435" s="127"/>
      <c r="N435" s="92">
        <f t="shared" si="12"/>
        <v>0</v>
      </c>
      <c r="O435" s="92" t="e">
        <f>IF(D435="X",0,IF(E435="X",0,VLOOKUP(E435,'51'!$K$3:$L$16,2,FALSE)))</f>
        <v>#N/A</v>
      </c>
      <c r="P435" s="92" t="e">
        <f t="shared" si="13"/>
        <v>#N/A</v>
      </c>
    </row>
    <row r="436" spans="2:16">
      <c r="B436" s="127"/>
      <c r="N436" s="92">
        <f t="shared" si="12"/>
        <v>0</v>
      </c>
      <c r="O436" s="92" t="e">
        <f>IF(D436="X",0,IF(E436="X",0,VLOOKUP(E436,'51'!$K$3:$L$16,2,FALSE)))</f>
        <v>#N/A</v>
      </c>
      <c r="P436" s="92" t="e">
        <f t="shared" si="13"/>
        <v>#N/A</v>
      </c>
    </row>
    <row r="437" spans="2:16">
      <c r="B437" s="127"/>
      <c r="N437" s="92">
        <f t="shared" si="12"/>
        <v>0</v>
      </c>
      <c r="O437" s="92" t="e">
        <f>IF(D437="X",0,IF(E437="X",0,VLOOKUP(E437,'51'!$K$3:$L$16,2,FALSE)))</f>
        <v>#N/A</v>
      </c>
      <c r="P437" s="92" t="e">
        <f t="shared" si="13"/>
        <v>#N/A</v>
      </c>
    </row>
    <row r="438" spans="2:16">
      <c r="B438" s="127"/>
      <c r="N438" s="92">
        <f t="shared" si="12"/>
        <v>0</v>
      </c>
      <c r="O438" s="92" t="e">
        <f>IF(D438="X",0,IF(E438="X",0,VLOOKUP(E438,'51'!$K$3:$L$16,2,FALSE)))</f>
        <v>#N/A</v>
      </c>
      <c r="P438" s="92" t="e">
        <f t="shared" si="13"/>
        <v>#N/A</v>
      </c>
    </row>
    <row r="439" spans="2:16">
      <c r="B439" s="127"/>
      <c r="N439" s="92">
        <f t="shared" si="12"/>
        <v>0</v>
      </c>
      <c r="O439" s="92" t="e">
        <f>IF(D439="X",0,IF(E439="X",0,VLOOKUP(E439,'51'!$K$3:$L$16,2,FALSE)))</f>
        <v>#N/A</v>
      </c>
      <c r="P439" s="92" t="e">
        <f t="shared" si="13"/>
        <v>#N/A</v>
      </c>
    </row>
    <row r="440" spans="2:16">
      <c r="B440" s="127"/>
      <c r="N440" s="92">
        <f t="shared" si="12"/>
        <v>0</v>
      </c>
      <c r="O440" s="92" t="e">
        <f>IF(D440="X",0,IF(E440="X",0,VLOOKUP(E440,'51'!$K$3:$L$16,2,FALSE)))</f>
        <v>#N/A</v>
      </c>
      <c r="P440" s="92" t="e">
        <f t="shared" si="13"/>
        <v>#N/A</v>
      </c>
    </row>
    <row r="441" spans="2:16">
      <c r="B441" s="127"/>
      <c r="N441" s="92">
        <f t="shared" si="12"/>
        <v>0</v>
      </c>
      <c r="O441" s="92" t="e">
        <f>IF(D441="X",0,IF(E441="X",0,VLOOKUP(E441,'51'!$K$3:$L$16,2,FALSE)))</f>
        <v>#N/A</v>
      </c>
      <c r="P441" s="92" t="e">
        <f t="shared" si="13"/>
        <v>#N/A</v>
      </c>
    </row>
    <row r="442" spans="2:16">
      <c r="B442" s="127"/>
      <c r="N442" s="92">
        <f t="shared" si="12"/>
        <v>0</v>
      </c>
      <c r="O442" s="92" t="e">
        <f>IF(D442="X",0,IF(E442="X",0,VLOOKUP(E442,'51'!$K$3:$L$16,2,FALSE)))</f>
        <v>#N/A</v>
      </c>
      <c r="P442" s="92" t="e">
        <f t="shared" si="13"/>
        <v>#N/A</v>
      </c>
    </row>
    <row r="443" spans="2:16">
      <c r="B443" s="127"/>
      <c r="N443" s="92">
        <f t="shared" si="12"/>
        <v>0</v>
      </c>
      <c r="O443" s="92" t="e">
        <f>IF(D443="X",0,IF(E443="X",0,VLOOKUP(E443,'51'!$K$3:$L$16,2,FALSE)))</f>
        <v>#N/A</v>
      </c>
      <c r="P443" s="92" t="e">
        <f t="shared" si="13"/>
        <v>#N/A</v>
      </c>
    </row>
    <row r="444" spans="2:16">
      <c r="B444" s="127"/>
      <c r="N444" s="92">
        <f t="shared" si="12"/>
        <v>0</v>
      </c>
      <c r="O444" s="92" t="e">
        <f>IF(D444="X",0,IF(E444="X",0,VLOOKUP(E444,'51'!$K$3:$L$16,2,FALSE)))</f>
        <v>#N/A</v>
      </c>
      <c r="P444" s="92" t="e">
        <f t="shared" si="13"/>
        <v>#N/A</v>
      </c>
    </row>
    <row r="445" spans="2:16">
      <c r="B445" s="127"/>
      <c r="N445" s="92">
        <f t="shared" si="12"/>
        <v>0</v>
      </c>
      <c r="O445" s="92" t="e">
        <f>IF(D445="X",0,IF(E445="X",0,VLOOKUP(E445,'51'!$K$3:$L$16,2,FALSE)))</f>
        <v>#N/A</v>
      </c>
      <c r="P445" s="92" t="e">
        <f t="shared" si="13"/>
        <v>#N/A</v>
      </c>
    </row>
    <row r="446" spans="2:16">
      <c r="B446" s="127"/>
      <c r="N446" s="92">
        <f t="shared" si="12"/>
        <v>0</v>
      </c>
      <c r="O446" s="92" t="e">
        <f>IF(D446="X",0,IF(E446="X",0,VLOOKUP(E446,'51'!$K$3:$L$16,2,FALSE)))</f>
        <v>#N/A</v>
      </c>
      <c r="P446" s="92" t="e">
        <f t="shared" si="13"/>
        <v>#N/A</v>
      </c>
    </row>
    <row r="447" spans="2:16">
      <c r="B447" s="127"/>
      <c r="N447" s="92">
        <f t="shared" si="12"/>
        <v>0</v>
      </c>
      <c r="O447" s="92" t="e">
        <f>IF(D447="X",0,IF(E447="X",0,VLOOKUP(E447,'51'!$K$3:$L$16,2,FALSE)))</f>
        <v>#N/A</v>
      </c>
      <c r="P447" s="92" t="e">
        <f t="shared" si="13"/>
        <v>#N/A</v>
      </c>
    </row>
    <row r="448" spans="2:16">
      <c r="B448" s="127"/>
      <c r="N448" s="92">
        <f t="shared" si="12"/>
        <v>0</v>
      </c>
      <c r="O448" s="92" t="e">
        <f>IF(D448="X",0,IF(E448="X",0,VLOOKUP(E448,'51'!$K$3:$L$16,2,FALSE)))</f>
        <v>#N/A</v>
      </c>
      <c r="P448" s="92" t="e">
        <f t="shared" si="13"/>
        <v>#N/A</v>
      </c>
    </row>
    <row r="449" spans="2:16">
      <c r="B449" s="127"/>
      <c r="N449" s="92">
        <f t="shared" si="12"/>
        <v>0</v>
      </c>
      <c r="O449" s="92" t="e">
        <f>IF(D449="X",0,IF(E449="X",0,VLOOKUP(E449,'51'!$K$3:$L$16,2,FALSE)))</f>
        <v>#N/A</v>
      </c>
      <c r="P449" s="92" t="e">
        <f t="shared" si="13"/>
        <v>#N/A</v>
      </c>
    </row>
    <row r="450" spans="2:16">
      <c r="B450" s="127"/>
      <c r="N450" s="92">
        <f t="shared" si="12"/>
        <v>0</v>
      </c>
      <c r="O450" s="92" t="e">
        <f>IF(D450="X",0,IF(E450="X",0,VLOOKUP(E450,'51'!$K$3:$L$16,2,FALSE)))</f>
        <v>#N/A</v>
      </c>
      <c r="P450" s="92" t="e">
        <f t="shared" si="13"/>
        <v>#N/A</v>
      </c>
    </row>
    <row r="451" spans="2:16">
      <c r="B451" s="127"/>
      <c r="N451" s="92">
        <f t="shared" si="12"/>
        <v>0</v>
      </c>
      <c r="O451" s="92" t="e">
        <f>IF(D451="X",0,IF(E451="X",0,VLOOKUP(E451,'51'!$K$3:$L$16,2,FALSE)))</f>
        <v>#N/A</v>
      </c>
      <c r="P451" s="92" t="e">
        <f t="shared" si="13"/>
        <v>#N/A</v>
      </c>
    </row>
    <row r="452" spans="2:16">
      <c r="B452" s="127"/>
      <c r="N452" s="92">
        <f t="shared" ref="N452:N494" si="14">SUM(F452:M452)</f>
        <v>0</v>
      </c>
      <c r="O452" s="92" t="e">
        <f>IF(D452="X",0,IF(E452="X",0,VLOOKUP(E452,'51'!$K$3:$L$16,2,FALSE)))</f>
        <v>#N/A</v>
      </c>
      <c r="P452" s="92" t="e">
        <f t="shared" ref="P452:P494" si="15">N452*O452</f>
        <v>#N/A</v>
      </c>
    </row>
    <row r="453" spans="2:16">
      <c r="B453" s="127"/>
      <c r="N453" s="92">
        <f t="shared" si="14"/>
        <v>0</v>
      </c>
      <c r="O453" s="92" t="e">
        <f>IF(D453="X",0,IF(E453="X",0,VLOOKUP(E453,'51'!$K$3:$L$16,2,FALSE)))</f>
        <v>#N/A</v>
      </c>
      <c r="P453" s="92" t="e">
        <f t="shared" si="15"/>
        <v>#N/A</v>
      </c>
    </row>
    <row r="454" spans="2:16">
      <c r="B454" s="127"/>
      <c r="N454" s="92">
        <f t="shared" si="14"/>
        <v>0</v>
      </c>
      <c r="O454" s="92" t="e">
        <f>IF(D454="X",0,IF(E454="X",0,VLOOKUP(E454,'51'!$K$3:$L$16,2,FALSE)))</f>
        <v>#N/A</v>
      </c>
      <c r="P454" s="92" t="e">
        <f t="shared" si="15"/>
        <v>#N/A</v>
      </c>
    </row>
    <row r="455" spans="2:16">
      <c r="B455" s="127"/>
      <c r="N455" s="92">
        <f t="shared" si="14"/>
        <v>0</v>
      </c>
      <c r="O455" s="92" t="e">
        <f>IF(D455="X",0,IF(E455="X",0,VLOOKUP(E455,'51'!$K$3:$L$16,2,FALSE)))</f>
        <v>#N/A</v>
      </c>
      <c r="P455" s="92" t="e">
        <f t="shared" si="15"/>
        <v>#N/A</v>
      </c>
    </row>
    <row r="456" spans="2:16">
      <c r="B456" s="127"/>
      <c r="N456" s="92">
        <f t="shared" si="14"/>
        <v>0</v>
      </c>
      <c r="O456" s="92" t="e">
        <f>IF(D456="X",0,IF(E456="X",0,VLOOKUP(E456,'51'!$K$3:$L$16,2,FALSE)))</f>
        <v>#N/A</v>
      </c>
      <c r="P456" s="92" t="e">
        <f t="shared" si="15"/>
        <v>#N/A</v>
      </c>
    </row>
    <row r="457" spans="2:16">
      <c r="B457" s="127"/>
      <c r="N457" s="92">
        <f t="shared" si="14"/>
        <v>0</v>
      </c>
      <c r="O457" s="92" t="e">
        <f>IF(D457="X",0,IF(E457="X",0,VLOOKUP(E457,'51'!$K$3:$L$16,2,FALSE)))</f>
        <v>#N/A</v>
      </c>
      <c r="P457" s="92" t="e">
        <f t="shared" si="15"/>
        <v>#N/A</v>
      </c>
    </row>
    <row r="458" spans="2:16">
      <c r="B458" s="127"/>
      <c r="N458" s="92">
        <f t="shared" si="14"/>
        <v>0</v>
      </c>
      <c r="O458" s="92" t="e">
        <f>IF(D458="X",0,IF(E458="X",0,VLOOKUP(E458,'51'!$K$3:$L$16,2,FALSE)))</f>
        <v>#N/A</v>
      </c>
      <c r="P458" s="92" t="e">
        <f t="shared" si="15"/>
        <v>#N/A</v>
      </c>
    </row>
    <row r="459" spans="2:16">
      <c r="B459" s="127"/>
      <c r="N459" s="92">
        <f t="shared" si="14"/>
        <v>0</v>
      </c>
      <c r="O459" s="92" t="e">
        <f>IF(D459="X",0,IF(E459="X",0,VLOOKUP(E459,'51'!$K$3:$L$16,2,FALSE)))</f>
        <v>#N/A</v>
      </c>
      <c r="P459" s="92" t="e">
        <f t="shared" si="15"/>
        <v>#N/A</v>
      </c>
    </row>
    <row r="460" spans="2:16">
      <c r="B460" s="127"/>
      <c r="N460" s="92">
        <f t="shared" si="14"/>
        <v>0</v>
      </c>
      <c r="O460" s="92" t="e">
        <f>IF(D460="X",0,IF(E460="X",0,VLOOKUP(E460,'51'!$K$3:$L$16,2,FALSE)))</f>
        <v>#N/A</v>
      </c>
      <c r="P460" s="92" t="e">
        <f t="shared" si="15"/>
        <v>#N/A</v>
      </c>
    </row>
    <row r="461" spans="2:16">
      <c r="B461" s="127"/>
      <c r="N461" s="92">
        <f t="shared" si="14"/>
        <v>0</v>
      </c>
      <c r="O461" s="92" t="e">
        <f>IF(D461="X",0,IF(E461="X",0,VLOOKUP(E461,'51'!$K$3:$L$16,2,FALSE)))</f>
        <v>#N/A</v>
      </c>
      <c r="P461" s="92" t="e">
        <f t="shared" si="15"/>
        <v>#N/A</v>
      </c>
    </row>
    <row r="462" spans="2:16">
      <c r="B462" s="127"/>
      <c r="N462" s="92">
        <f t="shared" si="14"/>
        <v>0</v>
      </c>
      <c r="O462" s="92" t="e">
        <f>IF(D462="X",0,IF(E462="X",0,VLOOKUP(E462,'51'!$K$3:$L$16,2,FALSE)))</f>
        <v>#N/A</v>
      </c>
      <c r="P462" s="92" t="e">
        <f t="shared" si="15"/>
        <v>#N/A</v>
      </c>
    </row>
    <row r="463" spans="2:16">
      <c r="B463" s="127"/>
      <c r="N463" s="92">
        <f t="shared" si="14"/>
        <v>0</v>
      </c>
      <c r="O463" s="92" t="e">
        <f>IF(D463="X",0,IF(E463="X",0,VLOOKUP(E463,'51'!$K$3:$L$16,2,FALSE)))</f>
        <v>#N/A</v>
      </c>
      <c r="P463" s="92" t="e">
        <f t="shared" si="15"/>
        <v>#N/A</v>
      </c>
    </row>
    <row r="464" spans="2:16">
      <c r="B464" s="127"/>
      <c r="N464" s="92">
        <f t="shared" si="14"/>
        <v>0</v>
      </c>
      <c r="O464" s="92" t="e">
        <f>IF(D464="X",0,IF(E464="X",0,VLOOKUP(E464,'51'!$K$3:$L$16,2,FALSE)))</f>
        <v>#N/A</v>
      </c>
      <c r="P464" s="92" t="e">
        <f t="shared" si="15"/>
        <v>#N/A</v>
      </c>
    </row>
    <row r="465" spans="2:16">
      <c r="B465" s="127"/>
      <c r="N465" s="92">
        <f t="shared" si="14"/>
        <v>0</v>
      </c>
      <c r="O465" s="92" t="e">
        <f>IF(D465="X",0,IF(E465="X",0,VLOOKUP(E465,'51'!$K$3:$L$16,2,FALSE)))</f>
        <v>#N/A</v>
      </c>
      <c r="P465" s="92" t="e">
        <f t="shared" si="15"/>
        <v>#N/A</v>
      </c>
    </row>
    <row r="466" spans="2:16">
      <c r="B466" s="127"/>
      <c r="N466" s="92">
        <f t="shared" si="14"/>
        <v>0</v>
      </c>
      <c r="O466" s="92" t="e">
        <f>IF(D466="X",0,IF(E466="X",0,VLOOKUP(E466,'51'!$K$3:$L$16,2,FALSE)))</f>
        <v>#N/A</v>
      </c>
      <c r="P466" s="92" t="e">
        <f t="shared" si="15"/>
        <v>#N/A</v>
      </c>
    </row>
    <row r="467" spans="2:16">
      <c r="B467" s="127"/>
      <c r="N467" s="92">
        <f t="shared" si="14"/>
        <v>0</v>
      </c>
      <c r="O467" s="92" t="e">
        <f>IF(D467="X",0,IF(E467="X",0,VLOOKUP(E467,'51'!$K$3:$L$16,2,FALSE)))</f>
        <v>#N/A</v>
      </c>
      <c r="P467" s="92" t="e">
        <f t="shared" si="15"/>
        <v>#N/A</v>
      </c>
    </row>
    <row r="468" spans="2:16">
      <c r="B468" s="127"/>
      <c r="N468" s="92">
        <f t="shared" si="14"/>
        <v>0</v>
      </c>
      <c r="O468" s="92" t="e">
        <f>IF(D468="X",0,IF(E468="X",0,VLOOKUP(E468,'51'!$K$3:$L$16,2,FALSE)))</f>
        <v>#N/A</v>
      </c>
      <c r="P468" s="92" t="e">
        <f t="shared" si="15"/>
        <v>#N/A</v>
      </c>
    </row>
    <row r="469" spans="2:16">
      <c r="B469" s="127"/>
      <c r="N469" s="92">
        <f t="shared" si="14"/>
        <v>0</v>
      </c>
      <c r="O469" s="92" t="e">
        <f>IF(D469="X",0,IF(E469="X",0,VLOOKUP(E469,'51'!$K$3:$L$16,2,FALSE)))</f>
        <v>#N/A</v>
      </c>
      <c r="P469" s="92" t="e">
        <f t="shared" si="15"/>
        <v>#N/A</v>
      </c>
    </row>
    <row r="470" spans="2:16">
      <c r="B470" s="127"/>
      <c r="N470" s="92">
        <f t="shared" si="14"/>
        <v>0</v>
      </c>
      <c r="O470" s="92" t="e">
        <f>IF(D470="X",0,IF(E470="X",0,VLOOKUP(E470,'51'!$K$3:$L$16,2,FALSE)))</f>
        <v>#N/A</v>
      </c>
      <c r="P470" s="92" t="e">
        <f t="shared" si="15"/>
        <v>#N/A</v>
      </c>
    </row>
    <row r="471" spans="2:16">
      <c r="B471" s="127"/>
      <c r="N471" s="92">
        <f t="shared" si="14"/>
        <v>0</v>
      </c>
      <c r="O471" s="92" t="e">
        <f>IF(D471="X",0,IF(E471="X",0,VLOOKUP(E471,'51'!$K$3:$L$16,2,FALSE)))</f>
        <v>#N/A</v>
      </c>
      <c r="P471" s="92" t="e">
        <f t="shared" si="15"/>
        <v>#N/A</v>
      </c>
    </row>
    <row r="472" spans="2:16">
      <c r="B472" s="127"/>
      <c r="N472" s="92">
        <f t="shared" si="14"/>
        <v>0</v>
      </c>
      <c r="O472" s="92" t="e">
        <f>IF(D472="X",0,IF(E472="X",0,VLOOKUP(E472,'51'!$K$3:$L$16,2,FALSE)))</f>
        <v>#N/A</v>
      </c>
      <c r="P472" s="92" t="e">
        <f t="shared" si="15"/>
        <v>#N/A</v>
      </c>
    </row>
    <row r="473" spans="2:16">
      <c r="B473" s="127"/>
      <c r="N473" s="92">
        <f t="shared" si="14"/>
        <v>0</v>
      </c>
      <c r="O473" s="92" t="e">
        <f>IF(D473="X",0,IF(E473="X",0,VLOOKUP(E473,'51'!$K$3:$L$16,2,FALSE)))</f>
        <v>#N/A</v>
      </c>
      <c r="P473" s="92" t="e">
        <f t="shared" si="15"/>
        <v>#N/A</v>
      </c>
    </row>
    <row r="474" spans="2:16">
      <c r="B474" s="127"/>
      <c r="N474" s="92">
        <f t="shared" si="14"/>
        <v>0</v>
      </c>
      <c r="O474" s="92" t="e">
        <f>IF(D474="X",0,IF(E474="X",0,VLOOKUP(E474,'51'!$K$3:$L$16,2,FALSE)))</f>
        <v>#N/A</v>
      </c>
      <c r="P474" s="92" t="e">
        <f t="shared" si="15"/>
        <v>#N/A</v>
      </c>
    </row>
    <row r="475" spans="2:16">
      <c r="B475" s="127"/>
      <c r="N475" s="92">
        <f t="shared" si="14"/>
        <v>0</v>
      </c>
      <c r="O475" s="92" t="e">
        <f>IF(D475="X",0,IF(E475="X",0,VLOOKUP(E475,'51'!$K$3:$L$16,2,FALSE)))</f>
        <v>#N/A</v>
      </c>
      <c r="P475" s="92" t="e">
        <f t="shared" si="15"/>
        <v>#N/A</v>
      </c>
    </row>
    <row r="476" spans="2:16">
      <c r="B476" s="127"/>
      <c r="N476" s="92">
        <f t="shared" si="14"/>
        <v>0</v>
      </c>
      <c r="O476" s="92" t="e">
        <f>IF(D476="X",0,IF(E476="X",0,VLOOKUP(E476,'51'!$K$3:$L$16,2,FALSE)))</f>
        <v>#N/A</v>
      </c>
      <c r="P476" s="92" t="e">
        <f t="shared" si="15"/>
        <v>#N/A</v>
      </c>
    </row>
    <row r="477" spans="2:16">
      <c r="B477" s="127"/>
      <c r="N477" s="92">
        <f t="shared" si="14"/>
        <v>0</v>
      </c>
      <c r="O477" s="92" t="e">
        <f>IF(D477="X",0,IF(E477="X",0,VLOOKUP(E477,'51'!$K$3:$L$16,2,FALSE)))</f>
        <v>#N/A</v>
      </c>
      <c r="P477" s="92" t="e">
        <f t="shared" si="15"/>
        <v>#N/A</v>
      </c>
    </row>
    <row r="478" spans="2:16">
      <c r="B478" s="127"/>
      <c r="N478" s="92">
        <f t="shared" si="14"/>
        <v>0</v>
      </c>
      <c r="O478" s="92" t="e">
        <f>IF(D478="X",0,IF(E478="X",0,VLOOKUP(E478,'51'!$K$3:$L$16,2,FALSE)))</f>
        <v>#N/A</v>
      </c>
      <c r="P478" s="92" t="e">
        <f t="shared" si="15"/>
        <v>#N/A</v>
      </c>
    </row>
    <row r="479" spans="2:16">
      <c r="B479" s="127"/>
      <c r="N479" s="92">
        <f t="shared" si="14"/>
        <v>0</v>
      </c>
      <c r="O479" s="92" t="e">
        <f>IF(D479="X",0,IF(E479="X",0,VLOOKUP(E479,'51'!$K$3:$L$16,2,FALSE)))</f>
        <v>#N/A</v>
      </c>
      <c r="P479" s="92" t="e">
        <f t="shared" si="15"/>
        <v>#N/A</v>
      </c>
    </row>
    <row r="480" spans="2:16">
      <c r="B480" s="127"/>
      <c r="N480" s="92">
        <f t="shared" si="14"/>
        <v>0</v>
      </c>
      <c r="O480" s="92" t="e">
        <f>IF(D480="X",0,IF(E480="X",0,VLOOKUP(E480,'51'!$K$3:$L$16,2,FALSE)))</f>
        <v>#N/A</v>
      </c>
      <c r="P480" s="92" t="e">
        <f t="shared" si="15"/>
        <v>#N/A</v>
      </c>
    </row>
    <row r="481" spans="2:23">
      <c r="B481" s="127"/>
      <c r="N481" s="92">
        <f t="shared" si="14"/>
        <v>0</v>
      </c>
      <c r="O481" s="92" t="e">
        <f>IF(D481="X",0,IF(E481="X",0,VLOOKUP(E481,'51'!$K$3:$L$16,2,FALSE)))</f>
        <v>#N/A</v>
      </c>
      <c r="P481" s="92" t="e">
        <f t="shared" si="15"/>
        <v>#N/A</v>
      </c>
    </row>
    <row r="482" spans="2:23">
      <c r="B482" s="127"/>
      <c r="N482" s="92">
        <f t="shared" si="14"/>
        <v>0</v>
      </c>
      <c r="O482" s="92" t="e">
        <f>IF(D482="X",0,IF(E482="X",0,VLOOKUP(E482,'51'!$K$3:$L$16,2,FALSE)))</f>
        <v>#N/A</v>
      </c>
      <c r="P482" s="92" t="e">
        <f t="shared" si="15"/>
        <v>#N/A</v>
      </c>
    </row>
    <row r="483" spans="2:23">
      <c r="B483" s="127"/>
      <c r="N483" s="92">
        <f t="shared" si="14"/>
        <v>0</v>
      </c>
      <c r="O483" s="92" t="e">
        <f>IF(D483="X",0,IF(E483="X",0,VLOOKUP(E483,'51'!$K$3:$L$16,2,FALSE)))</f>
        <v>#N/A</v>
      </c>
      <c r="P483" s="92" t="e">
        <f t="shared" si="15"/>
        <v>#N/A</v>
      </c>
    </row>
    <row r="484" spans="2:23">
      <c r="B484" s="127"/>
      <c r="N484" s="92">
        <f t="shared" si="14"/>
        <v>0</v>
      </c>
      <c r="O484" s="92" t="e">
        <f>IF(D484="X",0,IF(E484="X",0,VLOOKUP(E484,'51'!$K$3:$L$16,2,FALSE)))</f>
        <v>#N/A</v>
      </c>
      <c r="P484" s="92" t="e">
        <f t="shared" si="15"/>
        <v>#N/A</v>
      </c>
    </row>
    <row r="485" spans="2:23">
      <c r="B485" s="127"/>
      <c r="N485" s="92">
        <f t="shared" si="14"/>
        <v>0</v>
      </c>
      <c r="O485" s="92" t="e">
        <f>IF(D485="X",0,IF(E485="X",0,VLOOKUP(E485,'51'!$K$3:$L$16,2,FALSE)))</f>
        <v>#N/A</v>
      </c>
      <c r="P485" s="92" t="e">
        <f t="shared" si="15"/>
        <v>#N/A</v>
      </c>
    </row>
    <row r="486" spans="2:23">
      <c r="B486" s="127"/>
      <c r="N486" s="92">
        <f t="shared" si="14"/>
        <v>0</v>
      </c>
      <c r="O486" s="92" t="e">
        <f>IF(D486="X",0,IF(E486="X",0,VLOOKUP(E486,'51'!$K$3:$L$16,2,FALSE)))</f>
        <v>#N/A</v>
      </c>
      <c r="P486" s="92" t="e">
        <f t="shared" si="15"/>
        <v>#N/A</v>
      </c>
    </row>
    <row r="487" spans="2:23">
      <c r="B487" s="127"/>
      <c r="N487" s="92">
        <f t="shared" si="14"/>
        <v>0</v>
      </c>
      <c r="O487" s="92" t="e">
        <f>IF(D487="X",0,IF(E487="X",0,VLOOKUP(E487,'51'!$K$3:$L$16,2,FALSE)))</f>
        <v>#N/A</v>
      </c>
      <c r="P487" s="92" t="e">
        <f t="shared" si="15"/>
        <v>#N/A</v>
      </c>
    </row>
    <row r="488" spans="2:23">
      <c r="B488" s="127"/>
      <c r="N488" s="92">
        <f t="shared" si="14"/>
        <v>0</v>
      </c>
      <c r="O488" s="92" t="e">
        <f>IF(D488="X",0,IF(E488="X",0,VLOOKUP(E488,'51'!$K$3:$L$16,2,FALSE)))</f>
        <v>#N/A</v>
      </c>
      <c r="P488" s="92" t="e">
        <f t="shared" si="15"/>
        <v>#N/A</v>
      </c>
    </row>
    <row r="489" spans="2:23">
      <c r="B489" s="127"/>
      <c r="N489" s="92">
        <f t="shared" si="14"/>
        <v>0</v>
      </c>
      <c r="O489" s="92" t="e">
        <f>IF(D489="X",0,IF(E489="X",0,VLOOKUP(E489,'51'!$K$3:$L$16,2,FALSE)))</f>
        <v>#N/A</v>
      </c>
      <c r="P489" s="92" t="e">
        <f t="shared" si="15"/>
        <v>#N/A</v>
      </c>
    </row>
    <row r="490" spans="2:23">
      <c r="B490" s="127"/>
      <c r="N490" s="92">
        <f t="shared" si="14"/>
        <v>0</v>
      </c>
      <c r="O490" s="92" t="e">
        <f>IF(D490="X",0,IF(E490="X",0,VLOOKUP(E490,'51'!$K$3:$L$16,2,FALSE)))</f>
        <v>#N/A</v>
      </c>
      <c r="P490" s="92" t="e">
        <f t="shared" si="15"/>
        <v>#N/A</v>
      </c>
    </row>
    <row r="491" spans="2:23">
      <c r="B491" s="127"/>
      <c r="N491" s="92">
        <f t="shared" si="14"/>
        <v>0</v>
      </c>
      <c r="O491" s="92" t="e">
        <f>IF(D491="X",0,IF(E491="X",0,VLOOKUP(E491,'51'!$K$3:$L$16,2,FALSE)))</f>
        <v>#N/A</v>
      </c>
      <c r="P491" s="92" t="e">
        <f t="shared" si="15"/>
        <v>#N/A</v>
      </c>
    </row>
    <row r="492" spans="2:23">
      <c r="B492" s="127"/>
      <c r="N492" s="92">
        <f t="shared" si="14"/>
        <v>0</v>
      </c>
      <c r="O492" s="92" t="e">
        <f>IF(D492="X",0,IF(E492="X",0,VLOOKUP(E492,'51'!$K$3:$L$16,2,FALSE)))</f>
        <v>#N/A</v>
      </c>
      <c r="P492" s="92" t="e">
        <f t="shared" si="15"/>
        <v>#N/A</v>
      </c>
    </row>
    <row r="493" spans="2:23">
      <c r="B493" s="127"/>
      <c r="N493" s="92">
        <f t="shared" si="14"/>
        <v>0</v>
      </c>
      <c r="O493" s="92" t="e">
        <f>IF(D493="X",0,IF(E493="X",0,VLOOKUP(E493,'51'!$K$3:$L$16,2,FALSE)))</f>
        <v>#N/A</v>
      </c>
      <c r="P493" s="92" t="e">
        <f t="shared" si="15"/>
        <v>#N/A</v>
      </c>
    </row>
    <row r="494" spans="2:23">
      <c r="B494" s="127"/>
      <c r="N494" s="92">
        <f t="shared" si="14"/>
        <v>0</v>
      </c>
      <c r="O494" s="92" t="e">
        <f>IF(D494="X",0,IF(E494="X",0,VLOOKUP(E494,'51'!$K$3:$L$16,2,FALSE)))</f>
        <v>#N/A</v>
      </c>
      <c r="P494" s="92" t="e">
        <f t="shared" si="15"/>
        <v>#N/A</v>
      </c>
    </row>
    <row r="495" spans="2:23" ht="15" thickBot="1">
      <c r="B495" s="127"/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2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IF('51'!K3="", "Vrije categorie",'51'!K3)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IF('51'!K4="", "Vrije categorie",'51'!K4)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IF('51'!K5="", "Vrije categorie",'51'!K5)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IF('51'!K6="", "Vrije categorie",'51'!K6)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IF('51'!K7="", "Vrije categorie",'51'!K7)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IF('51'!K8="", "Vrije categorie",'51'!K8)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IF('51'!K9="", "Vrije categorie",'51'!K9)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IF('51'!K10="", "Vrije categorie",'51'!K10)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IF('51'!K11="", "Vrije categorie",'51'!K11)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IF('51'!K12="", "Vrije categorie",'51'!K12)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IF('51'!K13="", "Vrije categorie",'51'!K13)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IF('51'!K14="", "Vrije categorie",'51'!K14)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IF('51'!K15="", "Vrije categorie",'51'!K15)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2:16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2:16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2:16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2:16" ht="15" thickTop="1"/>
    <row r="535" spans="2:16">
      <c r="C535" s="117" t="s">
        <v>201</v>
      </c>
      <c r="D535" s="91"/>
      <c r="E535" s="91"/>
      <c r="F535" s="118"/>
      <c r="G535" s="118"/>
      <c r="H535" s="118"/>
      <c r="I535" s="118"/>
      <c r="J535" s="118"/>
      <c r="K535" s="118"/>
      <c r="L535" s="119"/>
      <c r="M535" s="120"/>
      <c r="N535" s="117" t="s">
        <v>193</v>
      </c>
      <c r="O535" s="17"/>
      <c r="P535" s="117" t="s">
        <v>184</v>
      </c>
    </row>
    <row r="536" spans="2:16">
      <c r="B536" t="s">
        <v>52</v>
      </c>
      <c r="C536" s="117" t="str">
        <f>C499</f>
        <v>A</v>
      </c>
      <c r="D536" s="91"/>
      <c r="E536" s="91"/>
      <c r="F536" s="118" cm="1">
        <f t="array" ref="F536">SUMPRODUCT(--($B$4:$B$498=B536),--($E$4:$E$498=C536),--($D$4:$D$498=""),$F$4:$F$498)</f>
        <v>0</v>
      </c>
      <c r="G536" s="118" cm="1">
        <f t="array" ref="G536">SUMPRODUCT(--($B$4:$B$498=B536),--($E$4:$E$498=C536),--($D$4:$D$498=""),$G$4:$G$498)</f>
        <v>0</v>
      </c>
      <c r="H536" s="118" cm="1">
        <f t="array" ref="H536">SUMPRODUCT(--($B$4:$B$498=B536),--($E$4:$E$498=C536),--($D$4:$D$498=""),$H$4:$H$498)</f>
        <v>0</v>
      </c>
      <c r="I536" s="118" cm="1">
        <f t="array" ref="I536">SUMPRODUCT(--($B$4:$B$498=B536),--($E$4:$E$498=C536),--($D$4:$D$498=""),$I$4:$I$498)</f>
        <v>0</v>
      </c>
      <c r="J536" s="118" cm="1">
        <f t="array" ref="J536">SUMPRODUCT(--($B$4:$B$498=B536),--($E$4:$E$498=C536),--($D$4:$D$498=""),$J$4:$J$498)</f>
        <v>0</v>
      </c>
      <c r="K536" s="118" cm="1">
        <f t="array" ref="K536">SUMPRODUCT(--($B$4:$B$498=B536),--($E$4:$E$498=C536),--($D$4:$D$498=""),$K$4:$K$498)</f>
        <v>0</v>
      </c>
      <c r="L536" s="118" cm="1">
        <f t="array" ref="L536">SUMPRODUCT(--($B$4:$B$498=B536),--($E$4:$E$498=C536),--($D$4:$D$498=""),$L$4:$L$498)</f>
        <v>0</v>
      </c>
      <c r="M536" s="118" cm="1">
        <f t="array" ref="M536">SUMPRODUCT(--($B$4:$B$498=B536),--($E$4:$E$498=C536),--($D$4:$D$498=""),$M$4:$M$498)</f>
        <v>0</v>
      </c>
      <c r="N536" s="118">
        <f>SUM(F536:M536)</f>
        <v>0</v>
      </c>
      <c r="O536" s="65"/>
      <c r="P536" s="118" t="e" cm="1">
        <f t="array" ref="P536">SUMPRODUCT(--($B$4:$B$498=B536),--($E$4:$E$498=C536),--($D$4:$D$498=""),$P$4:$P$498)</f>
        <v>#N/A</v>
      </c>
    </row>
    <row r="537" spans="2:16">
      <c r="B537" t="s">
        <v>52</v>
      </c>
      <c r="C537" s="117" t="str">
        <f>C500</f>
        <v>B</v>
      </c>
      <c r="D537" s="91"/>
      <c r="E537" s="91"/>
      <c r="F537" s="118" cm="1">
        <f t="array" ref="F537">SUMPRODUCT(--($B$4:$B$498=B537),--($E$4:$E$498=C537),--($D$4:$D$498=""),$F$4:$F$498)</f>
        <v>0</v>
      </c>
      <c r="G537" s="118" cm="1">
        <f t="array" ref="G537">SUMPRODUCT(--($B$4:$B$498=B537),--($E$4:$E$498=C537),--($D$4:$D$498=""),$G$4:$G$498)</f>
        <v>0</v>
      </c>
      <c r="H537" s="118" cm="1">
        <f t="array" ref="H537">SUMPRODUCT(--($B$4:$B$498=B537),--($E$4:$E$498=C537),--($D$4:$D$498=""),$H$4:$H$498)</f>
        <v>0</v>
      </c>
      <c r="I537" s="118" cm="1">
        <f t="array" ref="I537">SUMPRODUCT(--($B$4:$B$498=B537),--($E$4:$E$498=C537),--($D$4:$D$498=""),$I$4:$I$498)</f>
        <v>0</v>
      </c>
      <c r="J537" s="118" cm="1">
        <f t="array" ref="J537">SUMPRODUCT(--($B$4:$B$498=B537),--($E$4:$E$498=C537),--($D$4:$D$498=""),$J$4:$J$498)</f>
        <v>0</v>
      </c>
      <c r="K537" s="118" cm="1">
        <f t="array" ref="K537">SUMPRODUCT(--($B$4:$B$498=B537),--($E$4:$E$498=C537),--($D$4:$D$498=""),$K$4:$K$498)</f>
        <v>0</v>
      </c>
      <c r="L537" s="118" cm="1">
        <f t="array" ref="L537">SUMPRODUCT(--($B$4:$B$498=B537),--($E$4:$E$498=C537),--($D$4:$D$498=""),$L$4:$L$498)</f>
        <v>0</v>
      </c>
      <c r="M537" s="118" cm="1">
        <f t="array" ref="M537">SUMPRODUCT(--($B$4:$B$498=B537),--($E$4:$E$498=C537),--($D$4:$D$498=""),$M$4:$M$498)</f>
        <v>0</v>
      </c>
      <c r="N537" s="118">
        <f t="shared" ref="N537:N549" si="23">SUM(F537:M537)</f>
        <v>0</v>
      </c>
      <c r="O537" s="65"/>
      <c r="P537" s="118" t="e" cm="1">
        <f t="array" ref="P537">SUMPRODUCT(--($B$4:$B$498=B537),--($E$4:$E$498=C537),--($D$4:$D$498=""),$P$4:$P$498)</f>
        <v>#N/A</v>
      </c>
    </row>
    <row r="538" spans="2:16">
      <c r="B538" t="s">
        <v>52</v>
      </c>
      <c r="C538" s="117" t="str">
        <f t="shared" ref="C538:C548" si="24">C501</f>
        <v>C</v>
      </c>
      <c r="D538" s="91"/>
      <c r="E538" s="91"/>
      <c r="F538" s="118" cm="1">
        <f t="array" ref="F538">SUMPRODUCT(--($B$4:$B$498=B538),--($E$4:$E$498=C538),--($D$4:$D$498=""),$F$4:$F$498)</f>
        <v>0</v>
      </c>
      <c r="G538" s="118" cm="1">
        <f t="array" ref="G538">SUMPRODUCT(--($B$4:$B$498=B538),--($E$4:$E$498=C538),--($D$4:$D$498=""),$G$4:$G$498)</f>
        <v>0</v>
      </c>
      <c r="H538" s="118" cm="1">
        <f t="array" ref="H538">SUMPRODUCT(--($B$4:$B$498=B538),--($E$4:$E$498=C538),--($D$4:$D$498=""),$H$4:$H$498)</f>
        <v>0</v>
      </c>
      <c r="I538" s="118" cm="1">
        <f t="array" ref="I538">SUMPRODUCT(--($B$4:$B$498=B538),--($E$4:$E$498=C538),--($D$4:$D$498=""),$I$4:$I$498)</f>
        <v>0</v>
      </c>
      <c r="J538" s="118" cm="1">
        <f t="array" ref="J538">SUMPRODUCT(--($B$4:$B$498=B538),--($E$4:$E$498=C538),--($D$4:$D$498=""),$J$4:$J$498)</f>
        <v>0</v>
      </c>
      <c r="K538" s="118" cm="1">
        <f t="array" ref="K538">SUMPRODUCT(--($B$4:$B$498=B538),--($E$4:$E$498=C538),--($D$4:$D$498=""),$K$4:$K$498)</f>
        <v>0</v>
      </c>
      <c r="L538" s="118" cm="1">
        <f t="array" ref="L538">SUMPRODUCT(--($B$4:$B$498=B538),--($E$4:$E$498=C538),--($D$4:$D$498=""),$L$4:$L$498)</f>
        <v>0</v>
      </c>
      <c r="M538" s="118" cm="1">
        <f t="array" ref="M538">SUMPRODUCT(--($B$4:$B$498=B538),--($E$4:$E$498=C538),--($D$4:$D$498=""),$M$4:$M$498)</f>
        <v>0</v>
      </c>
      <c r="N538" s="118">
        <f t="shared" si="23"/>
        <v>0</v>
      </c>
      <c r="O538" s="65"/>
      <c r="P538" s="118" t="e" cm="1">
        <f t="array" ref="P538">SUMPRODUCT(--($B$4:$B$498=B538),--($E$4:$E$498=C538),--($D$4:$D$498=""),$P$4:$P$498)</f>
        <v>#N/A</v>
      </c>
    </row>
    <row r="539" spans="2:16">
      <c r="B539" t="s">
        <v>52</v>
      </c>
      <c r="C539" s="117" t="str">
        <f t="shared" si="24"/>
        <v>D</v>
      </c>
      <c r="D539" s="91"/>
      <c r="E539" s="91"/>
      <c r="F539" s="118" cm="1">
        <f t="array" ref="F539">SUMPRODUCT(--($B$4:$B$498=B539),--($E$4:$E$498=C539),--($D$4:$D$498=""),$F$4:$F$498)</f>
        <v>0</v>
      </c>
      <c r="G539" s="118" cm="1">
        <f t="array" ref="G539">SUMPRODUCT(--($B$4:$B$498=B539),--($E$4:$E$498=C539),--($D$4:$D$498=""),$G$4:$G$498)</f>
        <v>0</v>
      </c>
      <c r="H539" s="118" cm="1">
        <f t="array" ref="H539">SUMPRODUCT(--($B$4:$B$498=B539),--($E$4:$E$498=C539),--($D$4:$D$498=""),$H$4:$H$498)</f>
        <v>0</v>
      </c>
      <c r="I539" s="118" cm="1">
        <f t="array" ref="I539">SUMPRODUCT(--($B$4:$B$498=B539),--($E$4:$E$498=C539),--($D$4:$D$498=""),$I$4:$I$498)</f>
        <v>0</v>
      </c>
      <c r="J539" s="118" cm="1">
        <f t="array" ref="J539">SUMPRODUCT(--($B$4:$B$498=B539),--($E$4:$E$498=C539),--($D$4:$D$498=""),$J$4:$J$498)</f>
        <v>0</v>
      </c>
      <c r="K539" s="118" cm="1">
        <f t="array" ref="K539">SUMPRODUCT(--($B$4:$B$498=B539),--($E$4:$E$498=C539),--($D$4:$D$498=""),$K$4:$K$498)</f>
        <v>0</v>
      </c>
      <c r="L539" s="118" cm="1">
        <f t="array" ref="L539">SUMPRODUCT(--($B$4:$B$498=B539),--($E$4:$E$498=C539),--($D$4:$D$498=""),$L$4:$L$498)</f>
        <v>0</v>
      </c>
      <c r="M539" s="118" cm="1">
        <f t="array" ref="M539">SUMPRODUCT(--($B$4:$B$498=B539),--($E$4:$E$498=C539),--($D$4:$D$498=""),$M$4:$M$498)</f>
        <v>0</v>
      </c>
      <c r="N539" s="118">
        <f t="shared" si="23"/>
        <v>0</v>
      </c>
      <c r="O539" s="65"/>
      <c r="P539" s="118" t="e" cm="1">
        <f t="array" ref="P539">SUMPRODUCT(--($B$4:$B$498=B539),--($E$4:$E$498=C539),--($D$4:$D$498=""),$P$4:$P$498)</f>
        <v>#N/A</v>
      </c>
    </row>
    <row r="540" spans="2:16">
      <c r="B540" t="s">
        <v>52</v>
      </c>
      <c r="C540" s="117" t="str">
        <f t="shared" si="24"/>
        <v>E</v>
      </c>
      <c r="D540" s="91"/>
      <c r="E540" s="91"/>
      <c r="F540" s="118" cm="1">
        <f t="array" ref="F540">SUMPRODUCT(--($B$4:$B$498=B540),--($E$4:$E$498=C540),--($D$4:$D$498=""),$F$4:$F$498)</f>
        <v>0</v>
      </c>
      <c r="G540" s="118" cm="1">
        <f t="array" ref="G540">SUMPRODUCT(--($B$4:$B$498=B540),--($E$4:$E$498=C540),--($D$4:$D$498=""),$G$4:$G$498)</f>
        <v>0</v>
      </c>
      <c r="H540" s="118" cm="1">
        <f t="array" ref="H540">SUMPRODUCT(--($B$4:$B$498=B540),--($E$4:$E$498=C540),--($D$4:$D$498=""),$H$4:$H$498)</f>
        <v>0</v>
      </c>
      <c r="I540" s="118" cm="1">
        <f t="array" ref="I540">SUMPRODUCT(--($B$4:$B$498=B540),--($E$4:$E$498=C540),--($D$4:$D$498=""),$I$4:$I$498)</f>
        <v>0</v>
      </c>
      <c r="J540" s="118" cm="1">
        <f t="array" ref="J540">SUMPRODUCT(--($B$4:$B$498=B540),--($E$4:$E$498=C540),--($D$4:$D$498=""),$J$4:$J$498)</f>
        <v>0</v>
      </c>
      <c r="K540" s="118" cm="1">
        <f t="array" ref="K540">SUMPRODUCT(--($B$4:$B$498=B540),--($E$4:$E$498=C540),--($D$4:$D$498=""),$K$4:$K$498)</f>
        <v>0</v>
      </c>
      <c r="L540" s="118" cm="1">
        <f t="array" ref="L540">SUMPRODUCT(--($B$4:$B$498=B540),--($E$4:$E$498=C540),--($D$4:$D$498=""),$L$4:$L$498)</f>
        <v>0</v>
      </c>
      <c r="M540" s="118" cm="1">
        <f t="array" ref="M540">SUMPRODUCT(--($B$4:$B$498=B540),--($E$4:$E$498=C540),--($D$4:$D$498=""),$M$4:$M$498)</f>
        <v>0</v>
      </c>
      <c r="N540" s="118">
        <f t="shared" si="23"/>
        <v>0</v>
      </c>
      <c r="O540" s="65"/>
      <c r="P540" s="118" t="e" cm="1">
        <f t="array" ref="P540">SUMPRODUCT(--($B$4:$B$498=B540),--($E$4:$E$498=C540),--($D$4:$D$498=""),$P$4:$P$498)</f>
        <v>#N/A</v>
      </c>
    </row>
    <row r="541" spans="2:16">
      <c r="B541" t="s">
        <v>52</v>
      </c>
      <c r="C541" s="117" t="str">
        <f t="shared" si="24"/>
        <v>F</v>
      </c>
      <c r="D541" s="91"/>
      <c r="E541" s="91"/>
      <c r="F541" s="118" cm="1">
        <f t="array" ref="F541">SUMPRODUCT(--($B$4:$B$498=B541),--($E$4:$E$498=C541),--($D$4:$D$498=""),$F$4:$F$498)</f>
        <v>0</v>
      </c>
      <c r="G541" s="118" cm="1">
        <f t="array" ref="G541">SUMPRODUCT(--($B$4:$B$498=B541),--($E$4:$E$498=C541),--($D$4:$D$498=""),$G$4:$G$498)</f>
        <v>0</v>
      </c>
      <c r="H541" s="118" cm="1">
        <f t="array" ref="H541">SUMPRODUCT(--($B$4:$B$498=B541),--($E$4:$E$498=C541),--($D$4:$D$498=""),$H$4:$H$498)</f>
        <v>0</v>
      </c>
      <c r="I541" s="118" cm="1">
        <f t="array" ref="I541">SUMPRODUCT(--($B$4:$B$498=B541),--($E$4:$E$498=C541),--($D$4:$D$498=""),$I$4:$I$498)</f>
        <v>0</v>
      </c>
      <c r="J541" s="118" cm="1">
        <f t="array" ref="J541">SUMPRODUCT(--($B$4:$B$498=B541),--($E$4:$E$498=C541),--($D$4:$D$498=""),$J$4:$J$498)</f>
        <v>0</v>
      </c>
      <c r="K541" s="118" cm="1">
        <f t="array" ref="K541">SUMPRODUCT(--($B$4:$B$498=B541),--($E$4:$E$498=C541),--($D$4:$D$498=""),$K$4:$K$498)</f>
        <v>0</v>
      </c>
      <c r="L541" s="118" cm="1">
        <f t="array" ref="L541">SUMPRODUCT(--($B$4:$B$498=B541),--($E$4:$E$498=C541),--($D$4:$D$498=""),$L$4:$L$498)</f>
        <v>0</v>
      </c>
      <c r="M541" s="118" cm="1">
        <f t="array" ref="M541">SUMPRODUCT(--($B$4:$B$498=B541),--($E$4:$E$498=C541),--($D$4:$D$498=""),$M$4:$M$498)</f>
        <v>0</v>
      </c>
      <c r="N541" s="118">
        <f t="shared" si="23"/>
        <v>0</v>
      </c>
      <c r="O541" s="65"/>
      <c r="P541" s="118" t="e" cm="1">
        <f t="array" ref="P541">SUMPRODUCT(--($B$4:$B$498=B541),--($E$4:$E$498=C541),--($D$4:$D$498=""),$P$4:$P$498)</f>
        <v>#N/A</v>
      </c>
    </row>
    <row r="542" spans="2:16">
      <c r="B542" t="s">
        <v>52</v>
      </c>
      <c r="C542" s="117" t="str">
        <f t="shared" si="24"/>
        <v>G</v>
      </c>
      <c r="D542" s="91"/>
      <c r="E542" s="91"/>
      <c r="F542" s="118" cm="1">
        <f t="array" ref="F542">SUMPRODUCT(--($B$4:$B$498=B542),--($E$4:$E$498=C542),--($D$4:$D$498=""),$F$4:$F$498)</f>
        <v>0</v>
      </c>
      <c r="G542" s="118" cm="1">
        <f t="array" ref="G542">SUMPRODUCT(--($B$4:$B$498=B542),--($E$4:$E$498=C542),--($D$4:$D$498=""),$G$4:$G$498)</f>
        <v>0</v>
      </c>
      <c r="H542" s="118" cm="1">
        <f t="array" ref="H542">SUMPRODUCT(--($B$4:$B$498=B542),--($E$4:$E$498=C542),--($D$4:$D$498=""),$H$4:$H$498)</f>
        <v>0</v>
      </c>
      <c r="I542" s="118" cm="1">
        <f t="array" ref="I542">SUMPRODUCT(--($B$4:$B$498=B542),--($E$4:$E$498=C542),--($D$4:$D$498=""),$I$4:$I$498)</f>
        <v>0</v>
      </c>
      <c r="J542" s="118" cm="1">
        <f t="array" ref="J542">SUMPRODUCT(--($B$4:$B$498=B542),--($E$4:$E$498=C542),--($D$4:$D$498=""),$J$4:$J$498)</f>
        <v>0</v>
      </c>
      <c r="K542" s="118" cm="1">
        <f t="array" ref="K542">SUMPRODUCT(--($B$4:$B$498=B542),--($E$4:$E$498=C542),--($D$4:$D$498=""),$K$4:$K$498)</f>
        <v>0</v>
      </c>
      <c r="L542" s="118" cm="1">
        <f t="array" ref="L542">SUMPRODUCT(--($B$4:$B$498=B542),--($E$4:$E$498=C542),--($D$4:$D$498=""),$L$4:$L$498)</f>
        <v>0</v>
      </c>
      <c r="M542" s="118" cm="1">
        <f t="array" ref="M542">SUMPRODUCT(--($B$4:$B$498=B542),--($E$4:$E$498=C542),--($D$4:$D$498=""),$M$4:$M$498)</f>
        <v>0</v>
      </c>
      <c r="N542" s="118">
        <f t="shared" si="23"/>
        <v>0</v>
      </c>
      <c r="O542" s="65"/>
      <c r="P542" s="118" t="e" cm="1">
        <f t="array" ref="P542">SUMPRODUCT(--($B$4:$B$498=B542),--($E$4:$E$498=C542),--($D$4:$D$498=""),$P$4:$P$498)</f>
        <v>#N/A</v>
      </c>
    </row>
    <row r="543" spans="2:16">
      <c r="B543" t="s">
        <v>52</v>
      </c>
      <c r="C543" s="117" t="str">
        <f t="shared" si="24"/>
        <v>H</v>
      </c>
      <c r="D543" s="91"/>
      <c r="E543" s="91"/>
      <c r="F543" s="118" cm="1">
        <f t="array" ref="F543">SUMPRODUCT(--($B$4:$B$498=B543),--($E$4:$E$498=C543),--($D$4:$D$498=""),$F$4:$F$498)</f>
        <v>0</v>
      </c>
      <c r="G543" s="118" cm="1">
        <f t="array" ref="G543">SUMPRODUCT(--($B$4:$B$498=B543),--($E$4:$E$498=C543),--($D$4:$D$498=""),$G$4:$G$498)</f>
        <v>0</v>
      </c>
      <c r="H543" s="118" cm="1">
        <f t="array" ref="H543">SUMPRODUCT(--($B$4:$B$498=B543),--($E$4:$E$498=C543),--($D$4:$D$498=""),$H$4:$H$498)</f>
        <v>0</v>
      </c>
      <c r="I543" s="118" cm="1">
        <f t="array" ref="I543">SUMPRODUCT(--($B$4:$B$498=B543),--($E$4:$E$498=C543),--($D$4:$D$498=""),$I$4:$I$498)</f>
        <v>0</v>
      </c>
      <c r="J543" s="118" cm="1">
        <f t="array" ref="J543">SUMPRODUCT(--($B$4:$B$498=B543),--($E$4:$E$498=C543),--($D$4:$D$498=""),$J$4:$J$498)</f>
        <v>0</v>
      </c>
      <c r="K543" s="118" cm="1">
        <f t="array" ref="K543">SUMPRODUCT(--($B$4:$B$498=B543),--($E$4:$E$498=C543),--($D$4:$D$498=""),$K$4:$K$498)</f>
        <v>0</v>
      </c>
      <c r="L543" s="118" cm="1">
        <f t="array" ref="L543">SUMPRODUCT(--($B$4:$B$498=B543),--($E$4:$E$498=C543),--($D$4:$D$498=""),$L$4:$L$498)</f>
        <v>0</v>
      </c>
      <c r="M543" s="118" cm="1">
        <f t="array" ref="M543">SUMPRODUCT(--($B$4:$B$498=B543),--($E$4:$E$498=C543),--($D$4:$D$498=""),$M$4:$M$498)</f>
        <v>0</v>
      </c>
      <c r="N543" s="118">
        <f t="shared" si="23"/>
        <v>0</v>
      </c>
      <c r="O543" s="65"/>
      <c r="P543" s="118" t="e" cm="1">
        <f t="array" ref="P543">SUMPRODUCT(--($B$4:$B$498=B543),--($E$4:$E$498=C543),--($D$4:$D$498=""),$P$4:$P$498)</f>
        <v>#N/A</v>
      </c>
    </row>
    <row r="544" spans="2:16">
      <c r="B544" t="s">
        <v>52</v>
      </c>
      <c r="C544" s="117" t="str">
        <f t="shared" si="24"/>
        <v>I</v>
      </c>
      <c r="D544" s="91"/>
      <c r="E544" s="91"/>
      <c r="F544" s="118" cm="1">
        <f t="array" ref="F544">SUMPRODUCT(--($B$4:$B$498=B544),--($E$4:$E$498=C544),--($D$4:$D$498=""),$F$4:$F$498)</f>
        <v>0</v>
      </c>
      <c r="G544" s="118" cm="1">
        <f t="array" ref="G544">SUMPRODUCT(--($B$4:$B$498=B544),--($E$4:$E$498=C544),--($D$4:$D$498=""),$G$4:$G$498)</f>
        <v>0</v>
      </c>
      <c r="H544" s="118" cm="1">
        <f t="array" ref="H544">SUMPRODUCT(--($B$4:$B$498=B544),--($E$4:$E$498=C544),--($D$4:$D$498=""),$H$4:$H$498)</f>
        <v>0</v>
      </c>
      <c r="I544" s="118" cm="1">
        <f t="array" ref="I544">SUMPRODUCT(--($B$4:$B$498=B544),--($E$4:$E$498=C544),--($D$4:$D$498=""),$I$4:$I$498)</f>
        <v>0</v>
      </c>
      <c r="J544" s="118" cm="1">
        <f t="array" ref="J544">SUMPRODUCT(--($B$4:$B$498=B544),--($E$4:$E$498=C544),--($D$4:$D$498=""),$J$4:$J$498)</f>
        <v>0</v>
      </c>
      <c r="K544" s="118" cm="1">
        <f t="array" ref="K544">SUMPRODUCT(--($B$4:$B$498=B544),--($E$4:$E$498=C544),--($D$4:$D$498=""),$K$4:$K$498)</f>
        <v>0</v>
      </c>
      <c r="L544" s="118" cm="1">
        <f t="array" ref="L544">SUMPRODUCT(--($B$4:$B$498=B544),--($E$4:$E$498=C544),--($D$4:$D$498=""),$L$4:$L$498)</f>
        <v>0</v>
      </c>
      <c r="M544" s="118" cm="1">
        <f t="array" ref="M544">SUMPRODUCT(--($B$4:$B$498=B544),--($E$4:$E$498=C544),--($D$4:$D$498=""),$M$4:$M$498)</f>
        <v>0</v>
      </c>
      <c r="N544" s="118">
        <f t="shared" si="23"/>
        <v>0</v>
      </c>
      <c r="O544" s="65"/>
      <c r="P544" s="118" t="e" cm="1">
        <f t="array" ref="P544">SUMPRODUCT(--($B$4:$B$498=B544),--($E$4:$E$498=C544),--($D$4:$D$498=""),$P$4:$P$498)</f>
        <v>#N/A</v>
      </c>
    </row>
    <row r="545" spans="2:16">
      <c r="B545" t="s">
        <v>52</v>
      </c>
      <c r="C545" s="117" t="str">
        <f t="shared" si="24"/>
        <v>J</v>
      </c>
      <c r="D545" s="91"/>
      <c r="E545" s="91"/>
      <c r="F545" s="118" cm="1">
        <f t="array" ref="F545">SUMPRODUCT(--($B$4:$B$498=B545),--($E$4:$E$498=C545),--($D$4:$D$498=""),$F$4:$F$498)</f>
        <v>0</v>
      </c>
      <c r="G545" s="118" cm="1">
        <f t="array" ref="G545">SUMPRODUCT(--($B$4:$B$498=B545),--($E$4:$E$498=C545),--($D$4:$D$498=""),$G$4:$G$498)</f>
        <v>0</v>
      </c>
      <c r="H545" s="118" cm="1">
        <f t="array" ref="H545">SUMPRODUCT(--($B$4:$B$498=B545),--($E$4:$E$498=C545),--($D$4:$D$498=""),$H$4:$H$498)</f>
        <v>0</v>
      </c>
      <c r="I545" s="118" cm="1">
        <f t="array" ref="I545">SUMPRODUCT(--($B$4:$B$498=B545),--($E$4:$E$498=C545),--($D$4:$D$498=""),$I$4:$I$498)</f>
        <v>0</v>
      </c>
      <c r="J545" s="118" cm="1">
        <f t="array" ref="J545">SUMPRODUCT(--($B$4:$B$498=B545),--($E$4:$E$498=C545),--($D$4:$D$498=""),$J$4:$J$498)</f>
        <v>0</v>
      </c>
      <c r="K545" s="118" cm="1">
        <f t="array" ref="K545">SUMPRODUCT(--($B$4:$B$498=B545),--($E$4:$E$498=C545),--($D$4:$D$498=""),$K$4:$K$498)</f>
        <v>0</v>
      </c>
      <c r="L545" s="118" cm="1">
        <f t="array" ref="L545">SUMPRODUCT(--($B$4:$B$498=B545),--($E$4:$E$498=C545),--($D$4:$D$498=""),$L$4:$L$498)</f>
        <v>0</v>
      </c>
      <c r="M545" s="118" cm="1">
        <f t="array" ref="M545">SUMPRODUCT(--($B$4:$B$498=B545),--($E$4:$E$498=C545),--($D$4:$D$498=""),$M$4:$M$498)</f>
        <v>0</v>
      </c>
      <c r="N545" s="118">
        <f t="shared" si="23"/>
        <v>0</v>
      </c>
      <c r="O545" s="65"/>
      <c r="P545" s="118" t="e" cm="1">
        <f t="array" ref="P545">SUMPRODUCT(--($B$4:$B$498=B545),--($E$4:$E$498=C545),--($D$4:$D$498=""),$P$4:$P$498)</f>
        <v>#N/A</v>
      </c>
    </row>
    <row r="546" spans="2:16">
      <c r="B546" t="s">
        <v>52</v>
      </c>
      <c r="C546" s="117" t="str">
        <f t="shared" si="24"/>
        <v>K</v>
      </c>
      <c r="D546" s="91"/>
      <c r="E546" s="91"/>
      <c r="F546" s="118" cm="1">
        <f t="array" ref="F546">SUMPRODUCT(--($B$4:$B$498=B546),--($E$4:$E$498=C546),--($D$4:$D$498=""),$F$4:$F$498)</f>
        <v>0</v>
      </c>
      <c r="G546" s="118" cm="1">
        <f t="array" ref="G546">SUMPRODUCT(--($B$4:$B$498=B546),--($E$4:$E$498=C546),--($D$4:$D$498=""),$G$4:$G$498)</f>
        <v>0</v>
      </c>
      <c r="H546" s="118" cm="1">
        <f t="array" ref="H546">SUMPRODUCT(--($B$4:$B$498=B546),--($E$4:$E$498=C546),--($D$4:$D$498=""),$H$4:$H$498)</f>
        <v>0</v>
      </c>
      <c r="I546" s="118" cm="1">
        <f t="array" ref="I546">SUMPRODUCT(--($B$4:$B$498=B546),--($E$4:$E$498=C546),--($D$4:$D$498=""),$I$4:$I$498)</f>
        <v>0</v>
      </c>
      <c r="J546" s="118" cm="1">
        <f t="array" ref="J546">SUMPRODUCT(--($B$4:$B$498=B546),--($E$4:$E$498=C546),--($D$4:$D$498=""),$J$4:$J$498)</f>
        <v>0</v>
      </c>
      <c r="K546" s="118" cm="1">
        <f t="array" ref="K546">SUMPRODUCT(--($B$4:$B$498=B546),--($E$4:$E$498=C546),--($D$4:$D$498=""),$K$4:$K$498)</f>
        <v>0</v>
      </c>
      <c r="L546" s="118" cm="1">
        <f t="array" ref="L546">SUMPRODUCT(--($B$4:$B$498=B546),--($E$4:$E$498=C546),--($D$4:$D$498=""),$L$4:$L$498)</f>
        <v>0</v>
      </c>
      <c r="M546" s="118" cm="1">
        <f t="array" ref="M546">SUMPRODUCT(--($B$4:$B$498=B546),--($E$4:$E$498=C546),--($D$4:$D$498=""),$M$4:$M$498)</f>
        <v>0</v>
      </c>
      <c r="N546" s="118">
        <f t="shared" si="23"/>
        <v>0</v>
      </c>
      <c r="O546" s="65"/>
      <c r="P546" s="118" t="e" cm="1">
        <f t="array" ref="P546">SUMPRODUCT(--($B$4:$B$498=B546),--($E$4:$E$498=C546),--($D$4:$D$498=""),$P$4:$P$498)</f>
        <v>#N/A</v>
      </c>
    </row>
    <row r="547" spans="2:16">
      <c r="C547" s="117" t="str">
        <f t="shared" si="24"/>
        <v>Vrije categorie</v>
      </c>
      <c r="D547" s="91"/>
      <c r="E547" s="91"/>
      <c r="F547" s="118" cm="1">
        <f t="array" ref="F547">SUMPRODUCT(--($B$4:$B$498=B547),--($E$4:$E$498=C547),--($D$4:$D$498=""),$F$4:$F$498)</f>
        <v>0</v>
      </c>
      <c r="G547" s="118" cm="1">
        <f t="array" ref="G547">SUMPRODUCT(--($B$4:$B$498=B547),--($E$4:$E$498=C547),--($D$4:$D$498=""),$G$4:$G$498)</f>
        <v>0</v>
      </c>
      <c r="H547" s="118" cm="1">
        <f t="array" ref="H547">SUMPRODUCT(--($B$4:$B$498=B547),--($E$4:$E$498=C547),--($D$4:$D$498=""),$H$4:$H$498)</f>
        <v>0</v>
      </c>
      <c r="I547" s="118" cm="1">
        <f t="array" ref="I547">SUMPRODUCT(--($B$4:$B$498=B547),--($E$4:$E$498=C547),--($D$4:$D$498=""),$I$4:$I$498)</f>
        <v>0</v>
      </c>
      <c r="J547" s="118" cm="1">
        <f t="array" ref="J547">SUMPRODUCT(--($B$4:$B$498=B547),--($E$4:$E$498=C547),--($D$4:$D$498=""),$J$4:$J$498)</f>
        <v>0</v>
      </c>
      <c r="K547" s="118" cm="1">
        <f t="array" ref="K547">SUMPRODUCT(--($B$4:$B$498=B547),--($E$4:$E$498=C547),--($D$4:$D$498=""),$K$4:$K$498)</f>
        <v>0</v>
      </c>
      <c r="L547" s="118" cm="1">
        <f t="array" ref="L547">SUMPRODUCT(--($B$4:$B$498=B547),--($E$4:$E$498=C547),--($D$4:$D$498=""),$L$4:$L$498)</f>
        <v>0</v>
      </c>
      <c r="M547" s="118" cm="1">
        <f t="array" ref="M547">SUMPRODUCT(--($B$4:$B$498=B547),--($E$4:$E$498=C547),--($D$4:$D$498=""),$M$4:$M$498)</f>
        <v>0</v>
      </c>
      <c r="N547" s="118">
        <f t="shared" si="23"/>
        <v>0</v>
      </c>
      <c r="O547" s="65"/>
      <c r="P547" s="118" t="e" cm="1">
        <f t="array" ref="P547">SUMPRODUCT(--($B$4:$B$498=B547),--($E$4:$E$498=C547),--($D$4:$D$498=""),$P$4:$P$498)</f>
        <v>#N/A</v>
      </c>
    </row>
    <row r="548" spans="2:16">
      <c r="C548" s="117" t="str">
        <f t="shared" si="24"/>
        <v>Vrije categorie</v>
      </c>
      <c r="D548" s="91"/>
      <c r="E548" s="91"/>
      <c r="F548" s="118" cm="1">
        <f t="array" ref="F548">SUMPRODUCT(--($B$4:$B$498=B548),--($E$4:$E$498=C548),--($D$4:$D$498=""),$F$4:$F$498)</f>
        <v>0</v>
      </c>
      <c r="G548" s="118" cm="1">
        <f t="array" ref="G548">SUMPRODUCT(--($B$4:$B$498=B548),--($E$4:$E$498=C548),--($D$4:$D$498=""),$G$4:$G$498)</f>
        <v>0</v>
      </c>
      <c r="H548" s="118" cm="1">
        <f t="array" ref="H548">SUMPRODUCT(--($B$4:$B$498=B548),--($E$4:$E$498=C548),--($D$4:$D$498=""),$H$4:$H$498)</f>
        <v>0</v>
      </c>
      <c r="I548" s="118" cm="1">
        <f t="array" ref="I548">SUMPRODUCT(--($B$4:$B$498=B548),--($E$4:$E$498=C548),--($D$4:$D$498=""),$I$4:$I$498)</f>
        <v>0</v>
      </c>
      <c r="J548" s="118" cm="1">
        <f t="array" ref="J548">SUMPRODUCT(--($B$4:$B$498=B548),--($E$4:$E$498=C548),--($D$4:$D$498=""),$J$4:$J$498)</f>
        <v>0</v>
      </c>
      <c r="K548" s="118" cm="1">
        <f t="array" ref="K548">SUMPRODUCT(--($B$4:$B$498=B548),--($E$4:$E$498=C548),--($D$4:$D$498=""),$K$4:$K$498)</f>
        <v>0</v>
      </c>
      <c r="L548" s="118" cm="1">
        <f t="array" ref="L548">SUMPRODUCT(--($B$4:$B$498=B548),--($E$4:$E$498=C548),--($D$4:$D$498=""),$L$4:$L$498)</f>
        <v>0</v>
      </c>
      <c r="M548" s="118" cm="1">
        <f t="array" ref="M548">SUMPRODUCT(--($B$4:$B$498=B548),--($E$4:$E$498=C548),--($D$4:$D$498=""),$M$4:$M$498)</f>
        <v>0</v>
      </c>
      <c r="N548" s="118">
        <f t="shared" si="23"/>
        <v>0</v>
      </c>
      <c r="O548" s="65"/>
      <c r="P548" s="118" t="e" cm="1">
        <f t="array" ref="P548">SUMPRODUCT(--($B$4:$B$498=B548),--($E$4:$E$498=C548),--($D$4:$D$498=""),$P$4:$P$498)</f>
        <v>#N/A</v>
      </c>
    </row>
    <row r="549" spans="2:16" ht="15" thickBot="1">
      <c r="C549" s="121" t="s">
        <v>202</v>
      </c>
      <c r="D549" s="122"/>
      <c r="E549" s="122"/>
      <c r="F549" s="123">
        <f t="shared" ref="F549:M549" si="25">SUM(F536:F548)</f>
        <v>0</v>
      </c>
      <c r="G549" s="123">
        <f t="shared" si="25"/>
        <v>0</v>
      </c>
      <c r="H549" s="123">
        <f t="shared" si="25"/>
        <v>0</v>
      </c>
      <c r="I549" s="123">
        <f t="shared" si="25"/>
        <v>0</v>
      </c>
      <c r="J549" s="123">
        <f t="shared" si="25"/>
        <v>0</v>
      </c>
      <c r="K549" s="123">
        <f t="shared" si="25"/>
        <v>0</v>
      </c>
      <c r="L549" s="123">
        <f t="shared" si="25"/>
        <v>0</v>
      </c>
      <c r="M549" s="123">
        <f t="shared" si="25"/>
        <v>0</v>
      </c>
      <c r="N549" s="123">
        <f t="shared" si="23"/>
        <v>0</v>
      </c>
      <c r="O549" s="77"/>
      <c r="P549" s="123" t="e">
        <f>SUM(P536:P548)</f>
        <v>#N/A</v>
      </c>
    </row>
    <row r="550" spans="2:16" ht="15" thickTop="1">
      <c r="C550" s="124"/>
      <c r="D550" s="17"/>
      <c r="E550" s="17"/>
      <c r="F550" s="92"/>
      <c r="G550" s="92"/>
      <c r="H550" s="92"/>
      <c r="I550" s="92"/>
      <c r="J550" s="92"/>
      <c r="K550" s="92"/>
      <c r="L550" s="94"/>
      <c r="M550" s="92"/>
    </row>
    <row r="551" spans="2:16">
      <c r="C551" s="125" t="s">
        <v>203</v>
      </c>
      <c r="D551" s="91"/>
      <c r="E551" s="91"/>
      <c r="F551" s="118"/>
      <c r="G551" s="118"/>
      <c r="H551" s="118"/>
      <c r="I551" s="118"/>
      <c r="J551" s="118"/>
      <c r="K551" s="118"/>
      <c r="L551" s="119"/>
      <c r="M551" s="120"/>
      <c r="N551" s="117" t="s">
        <v>193</v>
      </c>
      <c r="O551" s="17"/>
      <c r="P551" s="117" t="s">
        <v>184</v>
      </c>
    </row>
    <row r="552" spans="2:16">
      <c r="B552" t="s">
        <v>55</v>
      </c>
      <c r="C552" s="117" t="str">
        <f t="shared" ref="C552:C564" si="26">C499</f>
        <v>A</v>
      </c>
      <c r="D552" s="91"/>
      <c r="E552" s="91"/>
      <c r="F552" s="118" cm="1">
        <f t="array" ref="F552">SUMPRODUCT(--($B$4:$B$498=B552),--($E$4:$E$498=C552),--($D$4:$D$498=""),$F$4:$F$498)</f>
        <v>0</v>
      </c>
      <c r="G552" s="118" cm="1">
        <f t="array" ref="G552">SUMPRODUCT(--($B$4:$B$498=B552),--($E$4:$E$498=C552),--($D$4:$D$498=""),$G$4:$G$498)</f>
        <v>0</v>
      </c>
      <c r="H552" s="118" cm="1">
        <f t="array" ref="H552">SUMPRODUCT(--($B$4:$B$498=B552),--($E$4:$E$498=C552),--($D$4:$D$498=""),$H$4:$H$498)</f>
        <v>0</v>
      </c>
      <c r="I552" s="118" cm="1">
        <f t="array" ref="I552">SUMPRODUCT(--($B$4:$B$498=B552),--($E$4:$E$498=C552),--($D$4:$D$498=""),$I$4:$I$498)</f>
        <v>0</v>
      </c>
      <c r="J552" s="118" cm="1">
        <f t="array" ref="J552">SUMPRODUCT(--($B$4:$B$498=B552),--($E$4:$E$498=C552),--($D$4:$D$498=""),$J$4:$J$498)</f>
        <v>0</v>
      </c>
      <c r="K552" s="118" cm="1">
        <f t="array" ref="K552">SUMPRODUCT(--($B$4:$B$498=B552),--($E$4:$E$498=C552),--($D$4:$D$498=""),$K$4:$K$498)</f>
        <v>0</v>
      </c>
      <c r="L552" s="118" cm="1">
        <f t="array" ref="L552">SUMPRODUCT(--($B$4:$B$498=B552),--($E$4:$E$498=C552),--($D$4:$D$498=""),$L$4:$L$498)</f>
        <v>0</v>
      </c>
      <c r="M552" s="118" cm="1">
        <f t="array" ref="M552">SUMPRODUCT(--($B$5:$B$498=B552),--($E$5:$E$498=C552),--($D$5:$D$498=""),$M$5:$M$498)</f>
        <v>0</v>
      </c>
      <c r="N552" s="118">
        <f>SUM(F552:M552)</f>
        <v>0</v>
      </c>
      <c r="O552" s="65"/>
      <c r="P552" s="118" t="e" cm="1">
        <f t="array" ref="P552">SUMPRODUCT(--($B$4:$B$498=B552),--($E$4:$E$498=C552),--($D$4:$D$498=""),$P$4:$P$498)</f>
        <v>#N/A</v>
      </c>
    </row>
    <row r="553" spans="2:16">
      <c r="B553" t="s">
        <v>55</v>
      </c>
      <c r="C553" s="117" t="str">
        <f t="shared" si="26"/>
        <v>B</v>
      </c>
      <c r="D553" s="91"/>
      <c r="E553" s="91"/>
      <c r="F553" s="118" cm="1">
        <f t="array" ref="F553">SUMPRODUCT(--($B$4:$B$498=B553),--($E$4:$E$498=C553),--($D$4:$D$498=""),$F$4:$F$498)</f>
        <v>0</v>
      </c>
      <c r="G553" s="118" cm="1">
        <f t="array" ref="G553">SUMPRODUCT(--($B$4:$B$498=B553),--($E$4:$E$498=C553),--($D$4:$D$498=""),$G$4:$G$498)</f>
        <v>0</v>
      </c>
      <c r="H553" s="118" cm="1">
        <f t="array" ref="H553">SUMPRODUCT(--($B$4:$B$498=B553),--($E$4:$E$498=C553),--($D$4:$D$498=""),$H$4:$H$498)</f>
        <v>0</v>
      </c>
      <c r="I553" s="118" cm="1">
        <f t="array" ref="I553">SUMPRODUCT(--($B$4:$B$498=B553),--($E$4:$E$498=C553),--($D$4:$D$498=""),$I$4:$I$498)</f>
        <v>0</v>
      </c>
      <c r="J553" s="118" cm="1">
        <f t="array" ref="J553">SUMPRODUCT(--($B$4:$B$498=B553),--($E$4:$E$498=C553),--($D$4:$D$498=""),$J$4:$J$498)</f>
        <v>0</v>
      </c>
      <c r="K553" s="118" cm="1">
        <f t="array" ref="K553">SUMPRODUCT(--($B$4:$B$498=B553),--($E$4:$E$498=C553),--($D$4:$D$498=""),$K$4:$K$498)</f>
        <v>0</v>
      </c>
      <c r="L553" s="118" cm="1">
        <f t="array" ref="L553">SUMPRODUCT(--($B$4:$B$498=B553),--($E$4:$E$498=C553),--($D$4:$D$498=""),$L$4:$L$498)</f>
        <v>0</v>
      </c>
      <c r="M553" s="118" cm="1">
        <f t="array" ref="M553">SUMPRODUCT(--($B$5:$B$498=B553),--($E$5:$E$498=C553),--($D$5:$D$498=""),$M$5:$M$498)</f>
        <v>0</v>
      </c>
      <c r="N553" s="118">
        <f t="shared" ref="N553:N565" si="27">SUM(F553:M553)</f>
        <v>0</v>
      </c>
      <c r="O553" s="65"/>
      <c r="P553" s="118" t="e" cm="1">
        <f t="array" ref="P553">SUMPRODUCT(--($B$4:$B$498=B553),--($E$4:$E$498=C553),--($D$4:$D$498=""),$P$4:$P$498)</f>
        <v>#N/A</v>
      </c>
    </row>
    <row r="554" spans="2:16">
      <c r="B554" t="s">
        <v>55</v>
      </c>
      <c r="C554" s="117" t="str">
        <f t="shared" si="26"/>
        <v>C</v>
      </c>
      <c r="D554" s="91"/>
      <c r="E554" s="91"/>
      <c r="F554" s="118" cm="1">
        <f t="array" ref="F554">SUMPRODUCT(--($B$4:$B$498=B554),--($E$4:$E$498=C554),--($D$4:$D$498=""),$F$4:$F$498)</f>
        <v>0</v>
      </c>
      <c r="G554" s="118" cm="1">
        <f t="array" ref="G554">SUMPRODUCT(--($B$4:$B$498=B554),--($E$4:$E$498=C554),--($D$4:$D$498=""),$G$4:$G$498)</f>
        <v>0</v>
      </c>
      <c r="H554" s="118" cm="1">
        <f t="array" ref="H554">SUMPRODUCT(--($B$4:$B$498=B554),--($E$4:$E$498=C554),--($D$4:$D$498=""),$H$4:$H$498)</f>
        <v>0</v>
      </c>
      <c r="I554" s="118" cm="1">
        <f t="array" ref="I554">SUMPRODUCT(--($B$4:$B$498=B554),--($E$4:$E$498=C554),--($D$4:$D$498=""),$I$4:$I$498)</f>
        <v>0</v>
      </c>
      <c r="J554" s="118" cm="1">
        <f t="array" ref="J554">SUMPRODUCT(--($B$4:$B$498=B554),--($E$4:$E$498=C554),--($D$4:$D$498=""),$J$4:$J$498)</f>
        <v>0</v>
      </c>
      <c r="K554" s="118" cm="1">
        <f t="array" ref="K554">SUMPRODUCT(--($B$4:$B$498=B554),--($E$4:$E$498=C554),--($D$4:$D$498=""),$K$4:$K$498)</f>
        <v>0</v>
      </c>
      <c r="L554" s="118" cm="1">
        <f t="array" ref="L554">SUMPRODUCT(--($B$4:$B$498=B554),--($E$4:$E$498=C554),--($D$4:$D$498=""),$L$4:$L$498)</f>
        <v>0</v>
      </c>
      <c r="M554" s="118" cm="1">
        <f t="array" ref="M554">SUMPRODUCT(--($B$5:$B$498=B554),--($E$5:$E$498=C554),--($D$5:$D$498=""),$M$5:$M$498)</f>
        <v>0</v>
      </c>
      <c r="N554" s="118">
        <f t="shared" si="27"/>
        <v>0</v>
      </c>
      <c r="O554" s="65"/>
      <c r="P554" s="118" t="e" cm="1">
        <f t="array" ref="P554">SUMPRODUCT(--($B$4:$B$498=B554),--($E$4:$E$498=C554),--($D$4:$D$498=""),$P$4:$P$498)</f>
        <v>#N/A</v>
      </c>
    </row>
    <row r="555" spans="2:16">
      <c r="B555" t="s">
        <v>55</v>
      </c>
      <c r="C555" s="117" t="str">
        <f t="shared" si="26"/>
        <v>D</v>
      </c>
      <c r="D555" s="91"/>
      <c r="E555" s="91"/>
      <c r="F555" s="118" cm="1">
        <f t="array" ref="F555">SUMPRODUCT(--($B$4:$B$498=B555),--($E$4:$E$498=C555),--($D$4:$D$498=""),$F$4:$F$498)</f>
        <v>0</v>
      </c>
      <c r="G555" s="118" cm="1">
        <f t="array" ref="G555">SUMPRODUCT(--($B$4:$B$498=B555),--($E$4:$E$498=C555),--($D$4:$D$498=""),$G$4:$G$498)</f>
        <v>0</v>
      </c>
      <c r="H555" s="118" cm="1">
        <f t="array" ref="H555">SUMPRODUCT(--($B$4:$B$498=B555),--($E$4:$E$498=C555),--($D$4:$D$498=""),$H$4:$H$498)</f>
        <v>0</v>
      </c>
      <c r="I555" s="118" cm="1">
        <f t="array" ref="I555">SUMPRODUCT(--($B$4:$B$498=B555),--($E$4:$E$498=C555),--($D$4:$D$498=""),$I$4:$I$498)</f>
        <v>0</v>
      </c>
      <c r="J555" s="118" cm="1">
        <f t="array" ref="J555">SUMPRODUCT(--($B$4:$B$498=B555),--($E$4:$E$498=C555),--($D$4:$D$498=""),$J$4:$J$498)</f>
        <v>0</v>
      </c>
      <c r="K555" s="118" cm="1">
        <f t="array" ref="K555">SUMPRODUCT(--($B$4:$B$498=B555),--($E$4:$E$498=C555),--($D$4:$D$498=""),$K$4:$K$498)</f>
        <v>0</v>
      </c>
      <c r="L555" s="118" cm="1">
        <f t="array" ref="L555">SUMPRODUCT(--($B$4:$B$498=B555),--($E$4:$E$498=C555),--($D$4:$D$498=""),$L$4:$L$498)</f>
        <v>0</v>
      </c>
      <c r="M555" s="118" cm="1">
        <f t="array" ref="M555">SUMPRODUCT(--($B$5:$B$498=B555),--($E$5:$E$498=C555),--($D$5:$D$498=""),$M$5:$M$498)</f>
        <v>0</v>
      </c>
      <c r="N555" s="118">
        <f t="shared" si="27"/>
        <v>0</v>
      </c>
      <c r="O555" s="65"/>
      <c r="P555" s="118" t="e" cm="1">
        <f t="array" ref="P555">SUMPRODUCT(--($B$4:$B$498=B555),--($E$4:$E$498=C555),--($D$4:$D$498=""),$P$4:$P$498)</f>
        <v>#N/A</v>
      </c>
    </row>
    <row r="556" spans="2:16">
      <c r="B556" t="s">
        <v>55</v>
      </c>
      <c r="C556" s="117" t="str">
        <f t="shared" si="26"/>
        <v>E</v>
      </c>
      <c r="D556" s="91"/>
      <c r="E556" s="91"/>
      <c r="F556" s="118" cm="1">
        <f t="array" ref="F556">SUMPRODUCT(--($B$4:$B$498=B556),--($E$4:$E$498=C556),--($D$4:$D$498=""),$F$4:$F$498)</f>
        <v>0</v>
      </c>
      <c r="G556" s="118" cm="1">
        <f t="array" ref="G556">SUMPRODUCT(--($B$4:$B$498=B556),--($E$4:$E$498=C556),--($D$4:$D$498=""),$G$4:$G$498)</f>
        <v>0</v>
      </c>
      <c r="H556" s="118" cm="1">
        <f t="array" ref="H556">SUMPRODUCT(--($B$4:$B$498=B556),--($E$4:$E$498=C556),--($D$4:$D$498=""),$H$4:$H$498)</f>
        <v>0</v>
      </c>
      <c r="I556" s="118" cm="1">
        <f t="array" ref="I556">SUMPRODUCT(--($B$4:$B$498=B556),--($E$4:$E$498=C556),--($D$4:$D$498=""),$I$4:$I$498)</f>
        <v>0</v>
      </c>
      <c r="J556" s="118" cm="1">
        <f t="array" ref="J556">SUMPRODUCT(--($B$4:$B$498=B556),--($E$4:$E$498=C556),--($D$4:$D$498=""),$J$4:$J$498)</f>
        <v>0</v>
      </c>
      <c r="K556" s="118" cm="1">
        <f t="array" ref="K556">SUMPRODUCT(--($B$4:$B$498=B556),--($E$4:$E$498=C556),--($D$4:$D$498=""),$K$4:$K$498)</f>
        <v>0</v>
      </c>
      <c r="L556" s="118" cm="1">
        <f t="array" ref="L556">SUMPRODUCT(--($B$4:$B$498=B556),--($E$4:$E$498=C556),--($D$4:$D$498=""),$L$4:$L$498)</f>
        <v>0</v>
      </c>
      <c r="M556" s="118" cm="1">
        <f t="array" ref="M556">SUMPRODUCT(--($B$5:$B$498=B556),--($E$5:$E$498=C556),--($D$5:$D$498=""),$M$5:$M$498)</f>
        <v>0</v>
      </c>
      <c r="N556" s="118">
        <f t="shared" si="27"/>
        <v>0</v>
      </c>
      <c r="O556" s="65"/>
      <c r="P556" s="118" t="e" cm="1">
        <f t="array" ref="P556">SUMPRODUCT(--($B$4:$B$498=B556),--($E$4:$E$498=C556),--($D$4:$D$498=""),$P$4:$P$498)</f>
        <v>#N/A</v>
      </c>
    </row>
    <row r="557" spans="2:16">
      <c r="B557" t="s">
        <v>55</v>
      </c>
      <c r="C557" s="117" t="str">
        <f t="shared" si="26"/>
        <v>F</v>
      </c>
      <c r="D557" s="91"/>
      <c r="E557" s="91"/>
      <c r="F557" s="118" cm="1">
        <f t="array" ref="F557">SUMPRODUCT(--($B$4:$B$498=B557),--($E$4:$E$498=C557),--($D$4:$D$498=""),$F$4:$F$498)</f>
        <v>0</v>
      </c>
      <c r="G557" s="118" cm="1">
        <f t="array" ref="G557">SUMPRODUCT(--($B$4:$B$498=B557),--($E$4:$E$498=C557),--($D$4:$D$498=""),$G$4:$G$498)</f>
        <v>0</v>
      </c>
      <c r="H557" s="118" cm="1">
        <f t="array" ref="H557">SUMPRODUCT(--($B$4:$B$498=B557),--($E$4:$E$498=C557),--($D$4:$D$498=""),$H$4:$H$498)</f>
        <v>0</v>
      </c>
      <c r="I557" s="118" cm="1">
        <f t="array" ref="I557">SUMPRODUCT(--($B$4:$B$498=B557),--($E$4:$E$498=C557),--($D$4:$D$498=""),$I$4:$I$498)</f>
        <v>0</v>
      </c>
      <c r="J557" s="118" cm="1">
        <f t="array" ref="J557">SUMPRODUCT(--($B$4:$B$498=B557),--($E$4:$E$498=C557),--($D$4:$D$498=""),$J$4:$J$498)</f>
        <v>0</v>
      </c>
      <c r="K557" s="118" cm="1">
        <f t="array" ref="K557">SUMPRODUCT(--($B$4:$B$498=B557),--($E$4:$E$498=C557),--($D$4:$D$498=""),$K$4:$K$498)</f>
        <v>0</v>
      </c>
      <c r="L557" s="118" cm="1">
        <f t="array" ref="L557">SUMPRODUCT(--($B$4:$B$498=B557),--($E$4:$E$498=C557),--($D$4:$D$498=""),$L$4:$L$498)</f>
        <v>0</v>
      </c>
      <c r="M557" s="118" cm="1">
        <f t="array" ref="M557">SUMPRODUCT(--($B$5:$B$498=B557),--($E$5:$E$498=C557),--($D$5:$D$498=""),$M$5:$M$498)</f>
        <v>0</v>
      </c>
      <c r="N557" s="118">
        <f t="shared" si="27"/>
        <v>0</v>
      </c>
      <c r="O557" s="65"/>
      <c r="P557" s="118" t="e" cm="1">
        <f t="array" ref="P557">SUMPRODUCT(--($B$4:$B$498=B557),--($E$4:$E$498=C557),--($D$4:$D$498=""),$P$4:$P$498)</f>
        <v>#N/A</v>
      </c>
    </row>
    <row r="558" spans="2:16">
      <c r="B558" t="s">
        <v>55</v>
      </c>
      <c r="C558" s="117" t="str">
        <f t="shared" si="26"/>
        <v>G</v>
      </c>
      <c r="D558" s="91"/>
      <c r="E558" s="91"/>
      <c r="F558" s="118" cm="1">
        <f t="array" ref="F558">SUMPRODUCT(--($B$4:$B$498=B558),--($E$4:$E$498=C558),--($D$4:$D$498=""),$F$4:$F$498)</f>
        <v>0</v>
      </c>
      <c r="G558" s="118" cm="1">
        <f t="array" ref="G558">SUMPRODUCT(--($B$4:$B$498=B558),--($E$4:$E$498=C558),--($D$4:$D$498=""),$G$4:$G$498)</f>
        <v>0</v>
      </c>
      <c r="H558" s="118" cm="1">
        <f t="array" ref="H558">SUMPRODUCT(--($B$4:$B$498=B558),--($E$4:$E$498=C558),--($D$4:$D$498=""),$H$4:$H$498)</f>
        <v>0</v>
      </c>
      <c r="I558" s="118" cm="1">
        <f t="array" ref="I558">SUMPRODUCT(--($B$4:$B$498=B558),--($E$4:$E$498=C558),--($D$4:$D$498=""),$I$4:$I$498)</f>
        <v>0</v>
      </c>
      <c r="J558" s="118" cm="1">
        <f t="array" ref="J558">SUMPRODUCT(--($B$4:$B$498=B558),--($E$4:$E$498=C558),--($D$4:$D$498=""),$J$4:$J$498)</f>
        <v>0</v>
      </c>
      <c r="K558" s="118" cm="1">
        <f t="array" ref="K558">SUMPRODUCT(--($B$4:$B$498=B558),--($E$4:$E$498=C558),--($D$4:$D$498=""),$K$4:$K$498)</f>
        <v>0</v>
      </c>
      <c r="L558" s="118" cm="1">
        <f t="array" ref="L558">SUMPRODUCT(--($B$4:$B$498=B558),--($E$4:$E$498=C558),--($D$4:$D$498=""),$L$4:$L$498)</f>
        <v>0</v>
      </c>
      <c r="M558" s="118" cm="1">
        <f t="array" ref="M558">SUMPRODUCT(--($B$5:$B$498=B558),--($E$5:$E$498=C558),--($D$5:$D$498=""),$M$5:$M$498)</f>
        <v>0</v>
      </c>
      <c r="N558" s="118">
        <f t="shared" si="27"/>
        <v>0</v>
      </c>
      <c r="O558" s="65"/>
      <c r="P558" s="118" t="e" cm="1">
        <f t="array" ref="P558">SUMPRODUCT(--($B$4:$B$498=B558),--($E$4:$E$498=C558),--($D$4:$D$498=""),$P$4:$P$498)</f>
        <v>#N/A</v>
      </c>
    </row>
    <row r="559" spans="2:16">
      <c r="B559" t="s">
        <v>55</v>
      </c>
      <c r="C559" s="117" t="str">
        <f t="shared" si="26"/>
        <v>H</v>
      </c>
      <c r="D559" s="91"/>
      <c r="E559" s="91"/>
      <c r="F559" s="118" cm="1">
        <f t="array" ref="F559">SUMPRODUCT(--($B$4:$B$498=B559),--($E$4:$E$498=C559),--($D$4:$D$498=""),$F$4:$F$498)</f>
        <v>0</v>
      </c>
      <c r="G559" s="118" cm="1">
        <f t="array" ref="G559">SUMPRODUCT(--($B$4:$B$498=B559),--($E$4:$E$498=C559),--($D$4:$D$498=""),$G$4:$G$498)</f>
        <v>0</v>
      </c>
      <c r="H559" s="118" cm="1">
        <f t="array" ref="H559">SUMPRODUCT(--($B$4:$B$498=B559),--($E$4:$E$498=C559),--($D$4:$D$498=""),$H$4:$H$498)</f>
        <v>0</v>
      </c>
      <c r="I559" s="118" cm="1">
        <f t="array" ref="I559">SUMPRODUCT(--($B$4:$B$498=B559),--($E$4:$E$498=C559),--($D$4:$D$498=""),$I$4:$I$498)</f>
        <v>0</v>
      </c>
      <c r="J559" s="118" cm="1">
        <f t="array" ref="J559">SUMPRODUCT(--($B$4:$B$498=B559),--($E$4:$E$498=C559),--($D$4:$D$498=""),$J$4:$J$498)</f>
        <v>0</v>
      </c>
      <c r="K559" s="118" cm="1">
        <f t="array" ref="K559">SUMPRODUCT(--($B$4:$B$498=B559),--($E$4:$E$498=C559),--($D$4:$D$498=""),$K$4:$K$498)</f>
        <v>0</v>
      </c>
      <c r="L559" s="118" cm="1">
        <f t="array" ref="L559">SUMPRODUCT(--($B$4:$B$498=B559),--($E$4:$E$498=C559),--($D$4:$D$498=""),$L$4:$L$498)</f>
        <v>0</v>
      </c>
      <c r="M559" s="118" cm="1">
        <f t="array" ref="M559">SUMPRODUCT(--($B$5:$B$498=B559),--($E$5:$E$498=C559),--($D$5:$D$498=""),$M$5:$M$498)</f>
        <v>0</v>
      </c>
      <c r="N559" s="118">
        <f t="shared" si="27"/>
        <v>0</v>
      </c>
      <c r="O559" s="65"/>
      <c r="P559" s="118" t="e" cm="1">
        <f t="array" ref="P559">SUMPRODUCT(--($B$4:$B$498=B559),--($E$4:$E$498=C559),--($D$4:$D$498=""),$P$4:$P$498)</f>
        <v>#N/A</v>
      </c>
    </row>
    <row r="560" spans="2:16">
      <c r="B560" t="s">
        <v>55</v>
      </c>
      <c r="C560" s="117" t="str">
        <f t="shared" si="26"/>
        <v>I</v>
      </c>
      <c r="D560" s="91"/>
      <c r="E560" s="91"/>
      <c r="F560" s="118" cm="1">
        <f t="array" ref="F560">SUMPRODUCT(--($B$4:$B$498=B560),--($E$4:$E$498=C560),--($D$4:$D$498=""),$F$4:$F$498)</f>
        <v>0</v>
      </c>
      <c r="G560" s="118" cm="1">
        <f t="array" ref="G560">SUMPRODUCT(--($B$4:$B$498=B560),--($E$4:$E$498=C560),--($D$4:$D$498=""),$G$4:$G$498)</f>
        <v>0</v>
      </c>
      <c r="H560" s="118" cm="1">
        <f t="array" ref="H560">SUMPRODUCT(--($B$4:$B$498=B560),--($E$4:$E$498=C560),--($D$4:$D$498=""),$H$4:$H$498)</f>
        <v>0</v>
      </c>
      <c r="I560" s="118" cm="1">
        <f t="array" ref="I560">SUMPRODUCT(--($B$4:$B$498=B560),--($E$4:$E$498=C560),--($D$4:$D$498=""),$I$4:$I$498)</f>
        <v>0</v>
      </c>
      <c r="J560" s="118" cm="1">
        <f t="array" ref="J560">SUMPRODUCT(--($B$4:$B$498=B560),--($E$4:$E$498=C560),--($D$4:$D$498=""),$J$4:$J$498)</f>
        <v>0</v>
      </c>
      <c r="K560" s="118" cm="1">
        <f t="array" ref="K560">SUMPRODUCT(--($B$4:$B$498=B560),--($E$4:$E$498=C560),--($D$4:$D$498=""),$K$4:$K$498)</f>
        <v>0</v>
      </c>
      <c r="L560" s="118" cm="1">
        <f t="array" ref="L560">SUMPRODUCT(--($B$4:$B$498=B560),--($E$4:$E$498=C560),--($D$4:$D$498=""),$L$4:$L$498)</f>
        <v>0</v>
      </c>
      <c r="M560" s="118" cm="1">
        <f t="array" ref="M560">SUMPRODUCT(--($B$5:$B$498=B560),--($E$5:$E$498=C560),--($D$5:$D$498=""),$M$5:$M$498)</f>
        <v>0</v>
      </c>
      <c r="N560" s="118">
        <f t="shared" si="27"/>
        <v>0</v>
      </c>
      <c r="O560" s="65"/>
      <c r="P560" s="118" t="e" cm="1">
        <f t="array" ref="P560">SUMPRODUCT(--($B$4:$B$498=B560),--($E$4:$E$498=C560),--($D$4:$D$498=""),$P$4:$P$498)</f>
        <v>#N/A</v>
      </c>
    </row>
    <row r="561" spans="2:16">
      <c r="B561" t="s">
        <v>55</v>
      </c>
      <c r="C561" s="117" t="str">
        <f t="shared" si="26"/>
        <v>J</v>
      </c>
      <c r="D561" s="91"/>
      <c r="E561" s="91"/>
      <c r="F561" s="118" cm="1">
        <f t="array" ref="F561">SUMPRODUCT(--($B$4:$B$498=B561),--($E$4:$E$498=C561),--($D$4:$D$498=""),$F$4:$F$498)</f>
        <v>0</v>
      </c>
      <c r="G561" s="118" cm="1">
        <f t="array" ref="G561">SUMPRODUCT(--($B$4:$B$498=B561),--($E$4:$E$498=C561),--($D$4:$D$498=""),$G$4:$G$498)</f>
        <v>0</v>
      </c>
      <c r="H561" s="118" cm="1">
        <f t="array" ref="H561">SUMPRODUCT(--($B$4:$B$498=B561),--($E$4:$E$498=C561),--($D$4:$D$498=""),$H$4:$H$498)</f>
        <v>0</v>
      </c>
      <c r="I561" s="118" cm="1">
        <f t="array" ref="I561">SUMPRODUCT(--($B$4:$B$498=B561),--($E$4:$E$498=C561),--($D$4:$D$498=""),$I$4:$I$498)</f>
        <v>0</v>
      </c>
      <c r="J561" s="118" cm="1">
        <f t="array" ref="J561">SUMPRODUCT(--($B$4:$B$498=B561),--($E$4:$E$498=C561),--($D$4:$D$498=""),$J$4:$J$498)</f>
        <v>0</v>
      </c>
      <c r="K561" s="118" cm="1">
        <f t="array" ref="K561">SUMPRODUCT(--($B$4:$B$498=B561),--($E$4:$E$498=C561),--($D$4:$D$498=""),$K$4:$K$498)</f>
        <v>0</v>
      </c>
      <c r="L561" s="118" cm="1">
        <f t="array" ref="L561">SUMPRODUCT(--($B$4:$B$498=B561),--($E$4:$E$498=C561),--($D$4:$D$498=""),$L$4:$L$498)</f>
        <v>0</v>
      </c>
      <c r="M561" s="118" cm="1">
        <f t="array" ref="M561">SUMPRODUCT(--($B$5:$B$498=B561),--($E$5:$E$498=C561),--($D$5:$D$498=""),$M$5:$M$498)</f>
        <v>0</v>
      </c>
      <c r="N561" s="118">
        <f t="shared" si="27"/>
        <v>0</v>
      </c>
      <c r="O561" s="65"/>
      <c r="P561" s="118" t="e" cm="1">
        <f t="array" ref="P561">SUMPRODUCT(--($B$4:$B$498=B561),--($E$4:$E$498=C561),--($D$4:$D$498=""),$P$4:$P$498)</f>
        <v>#N/A</v>
      </c>
    </row>
    <row r="562" spans="2:16">
      <c r="B562" t="s">
        <v>55</v>
      </c>
      <c r="C562" s="117" t="str">
        <f t="shared" si="26"/>
        <v>K</v>
      </c>
      <c r="D562" s="91"/>
      <c r="E562" s="91"/>
      <c r="F562" s="118" cm="1">
        <f t="array" ref="F562">SUMPRODUCT(--($B$4:$B$498=B562),--($E$4:$E$498=C562),--($D$4:$D$498=""),$F$4:$F$498)</f>
        <v>0</v>
      </c>
      <c r="G562" s="118" cm="1">
        <f t="array" ref="G562">SUMPRODUCT(--($B$4:$B$498=B562),--($E$4:$E$498=C562),--($D$4:$D$498=""),$G$4:$G$498)</f>
        <v>0</v>
      </c>
      <c r="H562" s="118" cm="1">
        <f t="array" ref="H562">SUMPRODUCT(--($B$4:$B$498=B562),--($E$4:$E$498=C562),--($D$4:$D$498=""),$H$4:$H$498)</f>
        <v>0</v>
      </c>
      <c r="I562" s="118" cm="1">
        <f t="array" ref="I562">SUMPRODUCT(--($B$4:$B$498=B562),--($E$4:$E$498=C562),--($D$4:$D$498=""),$I$4:$I$498)</f>
        <v>0</v>
      </c>
      <c r="J562" s="118" cm="1">
        <f t="array" ref="J562">SUMPRODUCT(--($B$4:$B$498=B562),--($E$4:$E$498=C562),--($D$4:$D$498=""),$J$4:$J$498)</f>
        <v>0</v>
      </c>
      <c r="K562" s="118" cm="1">
        <f t="array" ref="K562">SUMPRODUCT(--($B$4:$B$498=B562),--($E$4:$E$498=C562),--($D$4:$D$498=""),$K$4:$K$498)</f>
        <v>0</v>
      </c>
      <c r="L562" s="118" cm="1">
        <f t="array" ref="L562">SUMPRODUCT(--($B$4:$B$498=B562),--($E$4:$E$498=C562),--($D$4:$D$498=""),$L$4:$L$498)</f>
        <v>0</v>
      </c>
      <c r="M562" s="118" cm="1">
        <f t="array" ref="M562">SUMPRODUCT(--($B$5:$B$498=B562),--($E$5:$E$498=C562),--($D$5:$D$498=""),$M$5:$M$498)</f>
        <v>0</v>
      </c>
      <c r="N562" s="118">
        <f t="shared" si="27"/>
        <v>0</v>
      </c>
      <c r="O562" s="65"/>
      <c r="P562" s="118" t="e" cm="1">
        <f t="array" ref="P562">SUMPRODUCT(--($B$4:$B$498=B562),--($E$4:$E$498=C562),--($D$4:$D$498=""),$P$4:$P$498)</f>
        <v>#N/A</v>
      </c>
    </row>
    <row r="563" spans="2:16">
      <c r="C563" s="117" t="str">
        <f t="shared" si="26"/>
        <v>Vrije categorie</v>
      </c>
      <c r="D563" s="91"/>
      <c r="E563" s="91"/>
      <c r="F563" s="118" cm="1">
        <f t="array" ref="F563">SUMPRODUCT(--($B$4:$B$498=B563),--($E$4:$E$498=C563),--($D$4:$D$498=""),$F$4:$F$498)</f>
        <v>0</v>
      </c>
      <c r="G563" s="118" cm="1">
        <f t="array" ref="G563">SUMPRODUCT(--($B$4:$B$498=B563),--($E$4:$E$498=C563),--($D$4:$D$498=""),$G$4:$G$498)</f>
        <v>0</v>
      </c>
      <c r="H563" s="118" cm="1">
        <f t="array" ref="H563">SUMPRODUCT(--($B$4:$B$498=B563),--($E$4:$E$498=C563),--($D$4:$D$498=""),$H$4:$H$498)</f>
        <v>0</v>
      </c>
      <c r="I563" s="118" cm="1">
        <f t="array" ref="I563">SUMPRODUCT(--($B$4:$B$498=B563),--($E$4:$E$498=C563),--($D$4:$D$498=""),$I$4:$I$498)</f>
        <v>0</v>
      </c>
      <c r="J563" s="118" cm="1">
        <f t="array" ref="J563">SUMPRODUCT(--($B$4:$B$498=B563),--($E$4:$E$498=C563),--($D$4:$D$498=""),$J$4:$J$498)</f>
        <v>0</v>
      </c>
      <c r="K563" s="118" cm="1">
        <f t="array" ref="K563">SUMPRODUCT(--($B$4:$B$498=B563),--($E$4:$E$498=C563),--($D$4:$D$498=""),$K$4:$K$498)</f>
        <v>0</v>
      </c>
      <c r="L563" s="118" cm="1">
        <f t="array" ref="L563">SUMPRODUCT(--($B$4:$B$498=B563),--($E$4:$E$498=C563),--($D$4:$D$498=""),$L$4:$L$498)</f>
        <v>0</v>
      </c>
      <c r="M563" s="118" cm="1">
        <f t="array" ref="M563">SUMPRODUCT(--($B$5:$B$498=B563),--($E$5:$E$498=C563),--($D$5:$D$498=""),$M$5:$M$498)</f>
        <v>0</v>
      </c>
      <c r="N563" s="118">
        <f t="shared" si="27"/>
        <v>0</v>
      </c>
      <c r="O563" s="65"/>
      <c r="P563" s="118" t="e" cm="1">
        <f t="array" ref="P563">SUMPRODUCT(--($B$4:$B$498=B563),--($E$4:$E$498=C563),--($D$4:$D$498=""),$P$4:$P$498)</f>
        <v>#N/A</v>
      </c>
    </row>
    <row r="564" spans="2:16">
      <c r="C564" s="117" t="str">
        <f t="shared" si="26"/>
        <v>Vrije categorie</v>
      </c>
      <c r="D564" s="91"/>
      <c r="E564" s="91"/>
      <c r="F564" s="118" cm="1">
        <f t="array" ref="F564">SUMPRODUCT(--($B$4:$B$498=B564),--($E$4:$E$498=C564),--($D$4:$D$498=""),$F$4:$F$498)</f>
        <v>0</v>
      </c>
      <c r="G564" s="118" cm="1">
        <f t="array" ref="G564">SUMPRODUCT(--($B$4:$B$498=B564),--($E$4:$E$498=C564),--($D$4:$D$498=""),$G$4:$G$498)</f>
        <v>0</v>
      </c>
      <c r="H564" s="118" cm="1">
        <f t="array" ref="H564">SUMPRODUCT(--($B$4:$B$498=B564),--($E$4:$E$498=C564),--($D$4:$D$498=""),$H$4:$H$498)</f>
        <v>0</v>
      </c>
      <c r="I564" s="118" cm="1">
        <f t="array" ref="I564">SUMPRODUCT(--($B$4:$B$498=B564),--($E$4:$E$498=C564),--($D$4:$D$498=""),$I$4:$I$498)</f>
        <v>0</v>
      </c>
      <c r="J564" s="118" cm="1">
        <f t="array" ref="J564">SUMPRODUCT(--($B$4:$B$498=B564),--($E$4:$E$498=C564),--($D$4:$D$498=""),$J$4:$J$498)</f>
        <v>0</v>
      </c>
      <c r="K564" s="118" cm="1">
        <f t="array" ref="K564">SUMPRODUCT(--($B$4:$B$498=B564),--($E$4:$E$498=C564),--($D$4:$D$498=""),$K$4:$K$498)</f>
        <v>0</v>
      </c>
      <c r="L564" s="118" cm="1">
        <f t="array" ref="L564">SUMPRODUCT(--($B$4:$B$498=B564),--($E$4:$E$498=C564),--($D$4:$D$498=""),$L$4:$L$498)</f>
        <v>0</v>
      </c>
      <c r="M564" s="118" cm="1">
        <f t="array" ref="M564">SUMPRODUCT(--($B$5:$B$498=B564),--($E$5:$E$498=C564),--($D$5:$D$498=""),$M$5:$M$498)</f>
        <v>0</v>
      </c>
      <c r="N564" s="118">
        <f t="shared" si="27"/>
        <v>0</v>
      </c>
      <c r="O564" s="65"/>
      <c r="P564" s="118" t="e" cm="1">
        <f t="array" ref="P564">SUMPRODUCT(--($B$4:$B$498=B564),--($E$4:$E$498=C564),--($D$4:$D$498=""),$P$4:$P$498)</f>
        <v>#N/A</v>
      </c>
    </row>
    <row r="565" spans="2:16" ht="15" thickBot="1">
      <c r="C565" s="126" t="s">
        <v>204</v>
      </c>
      <c r="D565" s="122"/>
      <c r="E565" s="122"/>
      <c r="F565" s="123">
        <f t="shared" ref="F565:M565" si="28">SUM(F552:F564)</f>
        <v>0</v>
      </c>
      <c r="G565" s="123">
        <f t="shared" si="28"/>
        <v>0</v>
      </c>
      <c r="H565" s="123">
        <f t="shared" si="28"/>
        <v>0</v>
      </c>
      <c r="I565" s="123">
        <f t="shared" si="28"/>
        <v>0</v>
      </c>
      <c r="J565" s="123">
        <f t="shared" si="28"/>
        <v>0</v>
      </c>
      <c r="K565" s="123">
        <f t="shared" si="28"/>
        <v>0</v>
      </c>
      <c r="L565" s="123">
        <f t="shared" si="28"/>
        <v>0</v>
      </c>
      <c r="M565" s="123">
        <f t="shared" si="28"/>
        <v>0</v>
      </c>
      <c r="N565" s="123">
        <f t="shared" si="27"/>
        <v>0</v>
      </c>
      <c r="O565" s="77"/>
      <c r="P565" s="123" t="e">
        <f>SUM(P552:P564)</f>
        <v>#N/A</v>
      </c>
    </row>
    <row r="566" spans="2:16" ht="15" thickTop="1">
      <c r="C566" s="124"/>
      <c r="D566" s="17"/>
      <c r="E566" s="17"/>
      <c r="F566" s="92"/>
      <c r="G566" s="92"/>
      <c r="H566" s="92"/>
      <c r="I566" s="92"/>
      <c r="J566" s="92"/>
      <c r="K566" s="92"/>
      <c r="L566" s="94"/>
      <c r="M566" s="92"/>
    </row>
    <row r="567" spans="2:16">
      <c r="C567" s="125" t="s">
        <v>205</v>
      </c>
      <c r="D567" s="91"/>
      <c r="E567" s="91"/>
      <c r="F567" s="118"/>
      <c r="G567" s="118"/>
      <c r="H567" s="118"/>
      <c r="I567" s="118"/>
      <c r="J567" s="118"/>
      <c r="K567" s="118"/>
      <c r="L567" s="119"/>
      <c r="M567" s="120"/>
      <c r="N567" s="117" t="s">
        <v>193</v>
      </c>
      <c r="O567" s="17"/>
      <c r="P567" s="117" t="s">
        <v>184</v>
      </c>
    </row>
    <row r="568" spans="2:16">
      <c r="B568" t="s">
        <v>56</v>
      </c>
      <c r="C568" s="117" t="str">
        <f>C499</f>
        <v>A</v>
      </c>
      <c r="D568" s="91"/>
      <c r="E568" s="91"/>
      <c r="F568" s="118" cm="1">
        <f t="array" ref="F568">SUMPRODUCT(--($B$4:$B$498=B568),--($E$4:$E$498=C568),--($D$4:$D$498=""),$F$4:$F$498)</f>
        <v>0</v>
      </c>
      <c r="G568" s="118" cm="1">
        <f t="array" ref="G568">SUMPRODUCT(--($B$4:$B$498=B568),--($E$4:$E$498=C568),--($D$4:$D$498=""),$G$4:$G$498)</f>
        <v>0</v>
      </c>
      <c r="H568" s="118" cm="1">
        <f t="array" ref="H568">SUMPRODUCT(--($B$4:$B$498=B568),--($E$4:$E$498=C568),--($D$4:$D$498=""),$H$4:$H$498)</f>
        <v>0</v>
      </c>
      <c r="I568" s="118" cm="1">
        <f t="array" ref="I568">SUMPRODUCT(--($B$4:$B$498=B568),--($E$4:$E$498=C568),--($D$4:$D$498=""),$I$4:$I$498)</f>
        <v>0</v>
      </c>
      <c r="J568" s="118" cm="1">
        <f t="array" ref="J568">SUMPRODUCT(--($B$4:$B$498=B568),--($E$4:$E$498=C568),--($D$4:$D$498=""),$J$4:$J$498)</f>
        <v>0</v>
      </c>
      <c r="K568" s="118" cm="1">
        <f t="array" ref="K568">SUMPRODUCT(--($B$4:$B$498=B568),--($E$4:$E$498=C568),--($D$4:$D$498=""),$K$4:$K$498)</f>
        <v>0</v>
      </c>
      <c r="L568" s="118" cm="1">
        <f t="array" ref="L568">SUMPRODUCT(--($B$4:$B$498=B568),--($E$4:$E$498=C568),--($D$4:$D$498=""),$L$4:$L$498)</f>
        <v>0</v>
      </c>
      <c r="M568" s="118" cm="1">
        <f t="array" ref="M568">SUMPRODUCT(--($B$5:$B$498=B568),--($E$5:$E$498=C568),--($D$5:$D$498=""),$M$5:$M$498)</f>
        <v>0</v>
      </c>
      <c r="N568" s="118">
        <f>SUM(F568:M568)</f>
        <v>0</v>
      </c>
      <c r="O568" s="65"/>
      <c r="P568" s="118" t="e" cm="1">
        <f t="array" ref="P568">SUMPRODUCT(--($B$4:$B$498=B568),--($E$4:$E$498=C568),--($D$4:$D$498=""),$P$4:$P$498)</f>
        <v>#N/A</v>
      </c>
    </row>
    <row r="569" spans="2:16">
      <c r="B569" t="s">
        <v>56</v>
      </c>
      <c r="C569" s="117" t="str">
        <f>C500</f>
        <v>B</v>
      </c>
      <c r="D569" s="91"/>
      <c r="E569" s="91"/>
      <c r="F569" s="118" cm="1">
        <f t="array" ref="F569">SUMPRODUCT(--($B$4:$B$498=B569),--($E$4:$E$498=C569),--($D$4:$D$498=""),$F$4:$F$498)</f>
        <v>0</v>
      </c>
      <c r="G569" s="118" cm="1">
        <f t="array" ref="G569">SUMPRODUCT(--($B$4:$B$498=B569),--($E$4:$E$498=C569),--($D$4:$D$498=""),$G$4:$G$498)</f>
        <v>0</v>
      </c>
      <c r="H569" s="118" cm="1">
        <f t="array" ref="H569">SUMPRODUCT(--($B$4:$B$498=B569),--($E$4:$E$498=C569),--($D$4:$D$498=""),$H$4:$H$498)</f>
        <v>0</v>
      </c>
      <c r="I569" s="118" cm="1">
        <f t="array" ref="I569">SUMPRODUCT(--($B$4:$B$498=B569),--($E$4:$E$498=C569),--($D$4:$D$498=""),$I$4:$I$498)</f>
        <v>0</v>
      </c>
      <c r="J569" s="118" cm="1">
        <f t="array" ref="J569">SUMPRODUCT(--($B$4:$B$498=B569),--($E$4:$E$498=C569),--($D$4:$D$498=""),$J$4:$J$498)</f>
        <v>0</v>
      </c>
      <c r="K569" s="118" cm="1">
        <f t="array" ref="K569">SUMPRODUCT(--($B$4:$B$498=B569),--($E$4:$E$498=C569),--($D$4:$D$498=""),$K$4:$K$498)</f>
        <v>0</v>
      </c>
      <c r="L569" s="118" cm="1">
        <f t="array" ref="L569">SUMPRODUCT(--($B$4:$B$498=B569),--($E$4:$E$498=C569),--($D$4:$D$498=""),$L$4:$L$498)</f>
        <v>0</v>
      </c>
      <c r="M569" s="118" cm="1">
        <f t="array" ref="M569">SUMPRODUCT(--($B$5:$B$498=B569),--($E$5:$E$498=C569),--($D$5:$D$498=""),$M$5:$M$498)</f>
        <v>0</v>
      </c>
      <c r="N569" s="118">
        <f t="shared" ref="N569:N581" si="29">SUM(F569:M569)</f>
        <v>0</v>
      </c>
      <c r="O569" s="65"/>
      <c r="P569" s="118" t="e" cm="1">
        <f t="array" ref="P569">SUMPRODUCT(--($B$4:$B$498=B569),--($E$4:$E$498=C569),--($D$4:$D$498=""),$P$4:$P$498)</f>
        <v>#N/A</v>
      </c>
    </row>
    <row r="570" spans="2:16">
      <c r="B570" t="s">
        <v>56</v>
      </c>
      <c r="C570" s="117" t="str">
        <f t="shared" ref="C570:C580" si="30">C501</f>
        <v>C</v>
      </c>
      <c r="D570" s="91"/>
      <c r="E570" s="91"/>
      <c r="F570" s="118" cm="1">
        <f t="array" ref="F570">SUMPRODUCT(--($B$4:$B$498=B570),--($E$4:$E$498=C570),--($D$4:$D$498=""),$F$4:$F$498)</f>
        <v>0</v>
      </c>
      <c r="G570" s="118" cm="1">
        <f t="array" ref="G570">SUMPRODUCT(--($B$4:$B$498=B570),--($E$4:$E$498=C570),--($D$4:$D$498=""),$G$4:$G$498)</f>
        <v>0</v>
      </c>
      <c r="H570" s="118" cm="1">
        <f t="array" ref="H570">SUMPRODUCT(--($B$4:$B$498=B570),--($E$4:$E$498=C570),--($D$4:$D$498=""),$H$4:$H$498)</f>
        <v>0</v>
      </c>
      <c r="I570" s="118" cm="1">
        <f t="array" ref="I570">SUMPRODUCT(--($B$4:$B$498=B570),--($E$4:$E$498=C570),--($D$4:$D$498=""),$I$4:$I$498)</f>
        <v>0</v>
      </c>
      <c r="J570" s="118" cm="1">
        <f t="array" ref="J570">SUMPRODUCT(--($B$4:$B$498=B570),--($E$4:$E$498=C570),--($D$4:$D$498=""),$J$4:$J$498)</f>
        <v>0</v>
      </c>
      <c r="K570" s="118" cm="1">
        <f t="array" ref="K570">SUMPRODUCT(--($B$4:$B$498=B570),--($E$4:$E$498=C570),--($D$4:$D$498=""),$K$4:$K$498)</f>
        <v>0</v>
      </c>
      <c r="L570" s="118" cm="1">
        <f t="array" ref="L570">SUMPRODUCT(--($B$4:$B$498=B570),--($E$4:$E$498=C570),--($D$4:$D$498=""),$L$4:$L$498)</f>
        <v>0</v>
      </c>
      <c r="M570" s="118" cm="1">
        <f t="array" ref="M570">SUMPRODUCT(--($B$5:$B$498=B570),--($E$5:$E$498=C570),--($D$5:$D$498=""),$M$5:$M$498)</f>
        <v>0</v>
      </c>
      <c r="N570" s="118">
        <f t="shared" si="29"/>
        <v>0</v>
      </c>
      <c r="O570" s="65"/>
      <c r="P570" s="118" t="e" cm="1">
        <f t="array" ref="P570">SUMPRODUCT(--($B$4:$B$498=B570),--($E$4:$E$498=C570),--($D$4:$D$498=""),$P$4:$P$498)</f>
        <v>#N/A</v>
      </c>
    </row>
    <row r="571" spans="2:16">
      <c r="B571" t="s">
        <v>56</v>
      </c>
      <c r="C571" s="117" t="str">
        <f t="shared" si="30"/>
        <v>D</v>
      </c>
      <c r="D571" s="91"/>
      <c r="E571" s="91"/>
      <c r="F571" s="118" cm="1">
        <f t="array" ref="F571">SUMPRODUCT(--($B$4:$B$498=B571),--($E$4:$E$498=C571),--($D$4:$D$498=""),$F$4:$F$498)</f>
        <v>0</v>
      </c>
      <c r="G571" s="118" cm="1">
        <f t="array" ref="G571">SUMPRODUCT(--($B$4:$B$498=B571),--($E$4:$E$498=C571),--($D$4:$D$498=""),$G$4:$G$498)</f>
        <v>0</v>
      </c>
      <c r="H571" s="118" cm="1">
        <f t="array" ref="H571">SUMPRODUCT(--($B$4:$B$498=B571),--($E$4:$E$498=C571),--($D$4:$D$498=""),$H$4:$H$498)</f>
        <v>0</v>
      </c>
      <c r="I571" s="118" cm="1">
        <f t="array" ref="I571">SUMPRODUCT(--($B$4:$B$498=B571),--($E$4:$E$498=C571),--($D$4:$D$498=""),$I$4:$I$498)</f>
        <v>0</v>
      </c>
      <c r="J571" s="118" cm="1">
        <f t="array" ref="J571">SUMPRODUCT(--($B$4:$B$498=B571),--($E$4:$E$498=C571),--($D$4:$D$498=""),$J$4:$J$498)</f>
        <v>0</v>
      </c>
      <c r="K571" s="118" cm="1">
        <f t="array" ref="K571">SUMPRODUCT(--($B$4:$B$498=B571),--($E$4:$E$498=C571),--($D$4:$D$498=""),$K$4:$K$498)</f>
        <v>0</v>
      </c>
      <c r="L571" s="118" cm="1">
        <f t="array" ref="L571">SUMPRODUCT(--($B$4:$B$498=B571),--($E$4:$E$498=C571),--($D$4:$D$498=""),$L$4:$L$498)</f>
        <v>0</v>
      </c>
      <c r="M571" s="118" cm="1">
        <f t="array" ref="M571">SUMPRODUCT(--($B$5:$B$498=B571),--($E$5:$E$498=C571),--($D$5:$D$498=""),$M$5:$M$498)</f>
        <v>0</v>
      </c>
      <c r="N571" s="118">
        <f t="shared" si="29"/>
        <v>0</v>
      </c>
      <c r="O571" s="65"/>
      <c r="P571" s="118" t="e" cm="1">
        <f t="array" ref="P571">SUMPRODUCT(--($B$4:$B$498=B571),--($E$4:$E$498=C571),--($D$4:$D$498=""),$P$4:$P$498)</f>
        <v>#N/A</v>
      </c>
    </row>
    <row r="572" spans="2:16">
      <c r="B572" t="s">
        <v>56</v>
      </c>
      <c r="C572" s="117" t="str">
        <f t="shared" si="30"/>
        <v>E</v>
      </c>
      <c r="D572" s="91"/>
      <c r="E572" s="91"/>
      <c r="F572" s="118" cm="1">
        <f t="array" ref="F572">SUMPRODUCT(--($B$4:$B$498=B572),--($E$4:$E$498=C572),--($D$4:$D$498=""),$F$4:$F$498)</f>
        <v>0</v>
      </c>
      <c r="G572" s="118" cm="1">
        <f t="array" ref="G572">SUMPRODUCT(--($B$4:$B$498=B572),--($E$4:$E$498=C572),--($D$4:$D$498=""),$G$4:$G$498)</f>
        <v>0</v>
      </c>
      <c r="H572" s="118" cm="1">
        <f t="array" ref="H572">SUMPRODUCT(--($B$4:$B$498=B572),--($E$4:$E$498=C572),--($D$4:$D$498=""),$H$4:$H$498)</f>
        <v>0</v>
      </c>
      <c r="I572" s="118" cm="1">
        <f t="array" ref="I572">SUMPRODUCT(--($B$4:$B$498=B572),--($E$4:$E$498=C572),--($D$4:$D$498=""),$I$4:$I$498)</f>
        <v>0</v>
      </c>
      <c r="J572" s="118" cm="1">
        <f t="array" ref="J572">SUMPRODUCT(--($B$4:$B$498=B572),--($E$4:$E$498=C572),--($D$4:$D$498=""),$J$4:$J$498)</f>
        <v>0</v>
      </c>
      <c r="K572" s="118" cm="1">
        <f t="array" ref="K572">SUMPRODUCT(--($B$4:$B$498=B572),--($E$4:$E$498=C572),--($D$4:$D$498=""),$K$4:$K$498)</f>
        <v>0</v>
      </c>
      <c r="L572" s="118" cm="1">
        <f t="array" ref="L572">SUMPRODUCT(--($B$4:$B$498=B572),--($E$4:$E$498=C572),--($D$4:$D$498=""),$L$4:$L$498)</f>
        <v>0</v>
      </c>
      <c r="M572" s="118" cm="1">
        <f t="array" ref="M572">SUMPRODUCT(--($B$5:$B$498=B572),--($E$5:$E$498=C572),--($D$5:$D$498=""),$M$5:$M$498)</f>
        <v>0</v>
      </c>
      <c r="N572" s="118">
        <f t="shared" si="29"/>
        <v>0</v>
      </c>
      <c r="O572" s="65"/>
      <c r="P572" s="118" t="e" cm="1">
        <f t="array" ref="P572">SUMPRODUCT(--($B$4:$B$498=B572),--($E$4:$E$498=C572),--($D$4:$D$498=""),$P$4:$P$498)</f>
        <v>#N/A</v>
      </c>
    </row>
    <row r="573" spans="2:16">
      <c r="B573" t="s">
        <v>56</v>
      </c>
      <c r="C573" s="117" t="str">
        <f t="shared" si="30"/>
        <v>F</v>
      </c>
      <c r="D573" s="91"/>
      <c r="E573" s="91"/>
      <c r="F573" s="118" cm="1">
        <f t="array" ref="F573">SUMPRODUCT(--($B$4:$B$498=B573),--($E$4:$E$498=C573),--($D$4:$D$498=""),$F$4:$F$498)</f>
        <v>0</v>
      </c>
      <c r="G573" s="118" cm="1">
        <f t="array" ref="G573">SUMPRODUCT(--($B$4:$B$498=B573),--($E$4:$E$498=C573),--($D$4:$D$498=""),$G$4:$G$498)</f>
        <v>0</v>
      </c>
      <c r="H573" s="118" cm="1">
        <f t="array" ref="H573">SUMPRODUCT(--($B$4:$B$498=B573),--($E$4:$E$498=C573),--($D$4:$D$498=""),$H$4:$H$498)</f>
        <v>0</v>
      </c>
      <c r="I573" s="118" cm="1">
        <f t="array" ref="I573">SUMPRODUCT(--($B$4:$B$498=B573),--($E$4:$E$498=C573),--($D$4:$D$498=""),$I$4:$I$498)</f>
        <v>0</v>
      </c>
      <c r="J573" s="118" cm="1">
        <f t="array" ref="J573">SUMPRODUCT(--($B$4:$B$498=B573),--($E$4:$E$498=C573),--($D$4:$D$498=""),$J$4:$J$498)</f>
        <v>0</v>
      </c>
      <c r="K573" s="118" cm="1">
        <f t="array" ref="K573">SUMPRODUCT(--($B$4:$B$498=B573),--($E$4:$E$498=C573),--($D$4:$D$498=""),$K$4:$K$498)</f>
        <v>0</v>
      </c>
      <c r="L573" s="118" cm="1">
        <f t="array" ref="L573">SUMPRODUCT(--($B$4:$B$498=B573),--($E$4:$E$498=C573),--($D$4:$D$498=""),$L$4:$L$498)</f>
        <v>0</v>
      </c>
      <c r="M573" s="118" cm="1">
        <f t="array" ref="M573">SUMPRODUCT(--($B$5:$B$498=B573),--($E$5:$E$498=C573),--($D$5:$D$498=""),$M$5:$M$498)</f>
        <v>0</v>
      </c>
      <c r="N573" s="118">
        <f t="shared" si="29"/>
        <v>0</v>
      </c>
      <c r="O573" s="65"/>
      <c r="P573" s="118" t="e" cm="1">
        <f t="array" ref="P573">SUMPRODUCT(--($B$4:$B$498=B573),--($E$4:$E$498=C573),--($D$4:$D$498=""),$P$4:$P$498)</f>
        <v>#N/A</v>
      </c>
    </row>
    <row r="574" spans="2:16">
      <c r="B574" t="s">
        <v>56</v>
      </c>
      <c r="C574" s="117" t="str">
        <f t="shared" si="30"/>
        <v>G</v>
      </c>
      <c r="D574" s="91"/>
      <c r="E574" s="91"/>
      <c r="F574" s="118" cm="1">
        <f t="array" ref="F574">SUMPRODUCT(--($B$4:$B$498=B574),--($E$4:$E$498=C574),--($D$4:$D$498=""),$F$4:$F$498)</f>
        <v>0</v>
      </c>
      <c r="G574" s="118" cm="1">
        <f t="array" ref="G574">SUMPRODUCT(--($B$4:$B$498=B574),--($E$4:$E$498=C574),--($D$4:$D$498=""),$G$4:$G$498)</f>
        <v>0</v>
      </c>
      <c r="H574" s="118" cm="1">
        <f t="array" ref="H574">SUMPRODUCT(--($B$4:$B$498=B574),--($E$4:$E$498=C574),--($D$4:$D$498=""),$H$4:$H$498)</f>
        <v>0</v>
      </c>
      <c r="I574" s="118" cm="1">
        <f t="array" ref="I574">SUMPRODUCT(--($B$4:$B$498=B574),--($E$4:$E$498=C574),--($D$4:$D$498=""),$I$4:$I$498)</f>
        <v>0</v>
      </c>
      <c r="J574" s="118" cm="1">
        <f t="array" ref="J574">SUMPRODUCT(--($B$4:$B$498=B574),--($E$4:$E$498=C574),--($D$4:$D$498=""),$J$4:$J$498)</f>
        <v>0</v>
      </c>
      <c r="K574" s="118" cm="1">
        <f t="array" ref="K574">SUMPRODUCT(--($B$4:$B$498=B574),--($E$4:$E$498=C574),--($D$4:$D$498=""),$K$4:$K$498)</f>
        <v>0</v>
      </c>
      <c r="L574" s="118" cm="1">
        <f t="array" ref="L574">SUMPRODUCT(--($B$4:$B$498=B574),--($E$4:$E$498=C574),--($D$4:$D$498=""),$L$4:$L$498)</f>
        <v>0</v>
      </c>
      <c r="M574" s="118" cm="1">
        <f t="array" ref="M574">SUMPRODUCT(--($B$5:$B$498=B574),--($E$5:$E$498=C574),--($D$5:$D$498=""),$M$5:$M$498)</f>
        <v>0</v>
      </c>
      <c r="N574" s="118">
        <f t="shared" si="29"/>
        <v>0</v>
      </c>
      <c r="O574" s="65"/>
      <c r="P574" s="118" t="e" cm="1">
        <f t="array" ref="P574">SUMPRODUCT(--($B$4:$B$498=B574),--($E$4:$E$498=C574),--($D$4:$D$498=""),$P$4:$P$498)</f>
        <v>#N/A</v>
      </c>
    </row>
    <row r="575" spans="2:16">
      <c r="B575" t="s">
        <v>56</v>
      </c>
      <c r="C575" s="117" t="str">
        <f t="shared" si="30"/>
        <v>H</v>
      </c>
      <c r="D575" s="91"/>
      <c r="E575" s="91"/>
      <c r="F575" s="118" cm="1">
        <f t="array" ref="F575">SUMPRODUCT(--($B$4:$B$498=B575),--($E$4:$E$498=C575),--($D$4:$D$498=""),$F$4:$F$498)</f>
        <v>0</v>
      </c>
      <c r="G575" s="118" cm="1">
        <f t="array" ref="G575">SUMPRODUCT(--($B$4:$B$498=B575),--($E$4:$E$498=C575),--($D$4:$D$498=""),$G$4:$G$498)</f>
        <v>0</v>
      </c>
      <c r="H575" s="118" cm="1">
        <f t="array" ref="H575">SUMPRODUCT(--($B$4:$B$498=B575),--($E$4:$E$498=C575),--($D$4:$D$498=""),$H$4:$H$498)</f>
        <v>0</v>
      </c>
      <c r="I575" s="118" cm="1">
        <f t="array" ref="I575">SUMPRODUCT(--($B$4:$B$498=B575),--($E$4:$E$498=C575),--($D$4:$D$498=""),$I$4:$I$498)</f>
        <v>0</v>
      </c>
      <c r="J575" s="118" cm="1">
        <f t="array" ref="J575">SUMPRODUCT(--($B$4:$B$498=B575),--($E$4:$E$498=C575),--($D$4:$D$498=""),$J$4:$J$498)</f>
        <v>0</v>
      </c>
      <c r="K575" s="118" cm="1">
        <f t="array" ref="K575">SUMPRODUCT(--($B$4:$B$498=B575),--($E$4:$E$498=C575),--($D$4:$D$498=""),$K$4:$K$498)</f>
        <v>0</v>
      </c>
      <c r="L575" s="118" cm="1">
        <f t="array" ref="L575">SUMPRODUCT(--($B$4:$B$498=B575),--($E$4:$E$498=C575),--($D$4:$D$498=""),$L$4:$L$498)</f>
        <v>0</v>
      </c>
      <c r="M575" s="118" cm="1">
        <f t="array" ref="M575">SUMPRODUCT(--($B$5:$B$498=B575),--($E$5:$E$498=C575),--($D$5:$D$498=""),$M$5:$M$498)</f>
        <v>0</v>
      </c>
      <c r="N575" s="118">
        <f t="shared" si="29"/>
        <v>0</v>
      </c>
      <c r="O575" s="65"/>
      <c r="P575" s="118" t="e" cm="1">
        <f t="array" ref="P575">SUMPRODUCT(--($B$4:$B$498=B575),--($E$4:$E$498=C575),--($D$4:$D$498=""),$P$4:$P$498)</f>
        <v>#N/A</v>
      </c>
    </row>
    <row r="576" spans="2:16">
      <c r="B576" t="s">
        <v>56</v>
      </c>
      <c r="C576" s="117" t="str">
        <f t="shared" si="30"/>
        <v>I</v>
      </c>
      <c r="D576" s="91"/>
      <c r="E576" s="91"/>
      <c r="F576" s="118" cm="1">
        <f t="array" ref="F576">SUMPRODUCT(--($B$4:$B$498=B576),--($E$4:$E$498=C576),--($D$4:$D$498=""),$F$4:$F$498)</f>
        <v>0</v>
      </c>
      <c r="G576" s="118" cm="1">
        <f t="array" ref="G576">SUMPRODUCT(--($B$4:$B$498=B576),--($E$4:$E$498=C576),--($D$4:$D$498=""),$G$4:$G$498)</f>
        <v>0</v>
      </c>
      <c r="H576" s="118" cm="1">
        <f t="array" ref="H576">SUMPRODUCT(--($B$4:$B$498=B576),--($E$4:$E$498=C576),--($D$4:$D$498=""),$H$4:$H$498)</f>
        <v>0</v>
      </c>
      <c r="I576" s="118" cm="1">
        <f t="array" ref="I576">SUMPRODUCT(--($B$4:$B$498=B576),--($E$4:$E$498=C576),--($D$4:$D$498=""),$I$4:$I$498)</f>
        <v>0</v>
      </c>
      <c r="J576" s="118" cm="1">
        <f t="array" ref="J576">SUMPRODUCT(--($B$4:$B$498=B576),--($E$4:$E$498=C576),--($D$4:$D$498=""),$J$4:$J$498)</f>
        <v>0</v>
      </c>
      <c r="K576" s="118" cm="1">
        <f t="array" ref="K576">SUMPRODUCT(--($B$4:$B$498=B576),--($E$4:$E$498=C576),--($D$4:$D$498=""),$K$4:$K$498)</f>
        <v>0</v>
      </c>
      <c r="L576" s="118" cm="1">
        <f t="array" ref="L576">SUMPRODUCT(--($B$4:$B$498=B576),--($E$4:$E$498=C576),--($D$4:$D$498=""),$L$4:$L$498)</f>
        <v>0</v>
      </c>
      <c r="M576" s="118" cm="1">
        <f t="array" ref="M576">SUMPRODUCT(--($B$5:$B$498=B576),--($E$5:$E$498=C576),--($D$5:$D$498=""),$M$5:$M$498)</f>
        <v>0</v>
      </c>
      <c r="N576" s="118">
        <f t="shared" si="29"/>
        <v>0</v>
      </c>
      <c r="O576" s="65"/>
      <c r="P576" s="118" t="e" cm="1">
        <f t="array" ref="P576">SUMPRODUCT(--($B$4:$B$498=B576),--($E$4:$E$498=C576),--($D$4:$D$498=""),$P$4:$P$498)</f>
        <v>#N/A</v>
      </c>
    </row>
    <row r="577" spans="2:16">
      <c r="B577" t="s">
        <v>56</v>
      </c>
      <c r="C577" s="117" t="str">
        <f t="shared" si="30"/>
        <v>J</v>
      </c>
      <c r="D577" s="91"/>
      <c r="E577" s="91"/>
      <c r="F577" s="118" cm="1">
        <f t="array" ref="F577">SUMPRODUCT(--($B$4:$B$498=B577),--($E$4:$E$498=C577),--($D$4:$D$498=""),$F$4:$F$498)</f>
        <v>0</v>
      </c>
      <c r="G577" s="118" cm="1">
        <f t="array" ref="G577">SUMPRODUCT(--($B$4:$B$498=B577),--($E$4:$E$498=C577),--($D$4:$D$498=""),$G$4:$G$498)</f>
        <v>0</v>
      </c>
      <c r="H577" s="118" cm="1">
        <f t="array" ref="H577">SUMPRODUCT(--($B$4:$B$498=B577),--($E$4:$E$498=C577),--($D$4:$D$498=""),$H$4:$H$498)</f>
        <v>0</v>
      </c>
      <c r="I577" s="118" cm="1">
        <f t="array" ref="I577">SUMPRODUCT(--($B$4:$B$498=B577),--($E$4:$E$498=C577),--($D$4:$D$498=""),$I$4:$I$498)</f>
        <v>0</v>
      </c>
      <c r="J577" s="118" cm="1">
        <f t="array" ref="J577">SUMPRODUCT(--($B$4:$B$498=B577),--($E$4:$E$498=C577),--($D$4:$D$498=""),$J$4:$J$498)</f>
        <v>0</v>
      </c>
      <c r="K577" s="118" cm="1">
        <f t="array" ref="K577">SUMPRODUCT(--($B$4:$B$498=B577),--($E$4:$E$498=C577),--($D$4:$D$498=""),$K$4:$K$498)</f>
        <v>0</v>
      </c>
      <c r="L577" s="118" cm="1">
        <f t="array" ref="L577">SUMPRODUCT(--($B$4:$B$498=B577),--($E$4:$E$498=C577),--($D$4:$D$498=""),$L$4:$L$498)</f>
        <v>0</v>
      </c>
      <c r="M577" s="118" cm="1">
        <f t="array" ref="M577">SUMPRODUCT(--($B$5:$B$498=B577),--($E$5:$E$498=C577),--($D$5:$D$498=""),$M$5:$M$498)</f>
        <v>0</v>
      </c>
      <c r="N577" s="118">
        <f t="shared" si="29"/>
        <v>0</v>
      </c>
      <c r="O577" s="65"/>
      <c r="P577" s="118" t="e" cm="1">
        <f t="array" ref="P577">SUMPRODUCT(--($B$4:$B$498=B577),--($E$4:$E$498=C577),--($D$4:$D$498=""),$P$4:$P$498)</f>
        <v>#N/A</v>
      </c>
    </row>
    <row r="578" spans="2:16">
      <c r="B578" t="s">
        <v>56</v>
      </c>
      <c r="C578" s="117" t="str">
        <f t="shared" si="30"/>
        <v>K</v>
      </c>
      <c r="D578" s="91"/>
      <c r="E578" s="91"/>
      <c r="F578" s="118" cm="1">
        <f t="array" ref="F578">SUMPRODUCT(--($B$4:$B$498=B578),--($E$4:$E$498=C578),--($D$4:$D$498=""),$F$4:$F$498)</f>
        <v>0</v>
      </c>
      <c r="G578" s="118" cm="1">
        <f t="array" ref="G578">SUMPRODUCT(--($B$4:$B$498=B578),--($E$4:$E$498=C578),--($D$4:$D$498=""),$G$4:$G$498)</f>
        <v>0</v>
      </c>
      <c r="H578" s="118" cm="1">
        <f t="array" ref="H578">SUMPRODUCT(--($B$4:$B$498=B578),--($E$4:$E$498=C578),--($D$4:$D$498=""),$H$4:$H$498)</f>
        <v>0</v>
      </c>
      <c r="I578" s="118" cm="1">
        <f t="array" ref="I578">SUMPRODUCT(--($B$4:$B$498=B578),--($E$4:$E$498=C578),--($D$4:$D$498=""),$I$4:$I$498)</f>
        <v>0</v>
      </c>
      <c r="J578" s="118" cm="1">
        <f t="array" ref="J578">SUMPRODUCT(--($B$4:$B$498=B578),--($E$4:$E$498=C578),--($D$4:$D$498=""),$J$4:$J$498)</f>
        <v>0</v>
      </c>
      <c r="K578" s="118" cm="1">
        <f t="array" ref="K578">SUMPRODUCT(--($B$4:$B$498=B578),--($E$4:$E$498=C578),--($D$4:$D$498=""),$K$4:$K$498)</f>
        <v>0</v>
      </c>
      <c r="L578" s="118" cm="1">
        <f t="array" ref="L578">SUMPRODUCT(--($B$4:$B$498=B578),--($E$4:$E$498=C578),--($D$4:$D$498=""),$L$4:$L$498)</f>
        <v>0</v>
      </c>
      <c r="M578" s="118" cm="1">
        <f t="array" ref="M578">SUMPRODUCT(--($B$5:$B$498=B578),--($E$5:$E$498=C578),--($D$5:$D$498=""),$M$5:$M$498)</f>
        <v>0</v>
      </c>
      <c r="N578" s="118">
        <f t="shared" si="29"/>
        <v>0</v>
      </c>
      <c r="O578" s="65"/>
      <c r="P578" s="118" t="e" cm="1">
        <f t="array" ref="P578">SUMPRODUCT(--($B$4:$B$498=B578),--($E$4:$E$498=C578),--($D$4:$D$498=""),$P$4:$P$498)</f>
        <v>#N/A</v>
      </c>
    </row>
    <row r="579" spans="2:16">
      <c r="C579" s="117" t="str">
        <f t="shared" si="30"/>
        <v>Vrije categorie</v>
      </c>
      <c r="D579" s="91"/>
      <c r="E579" s="91"/>
      <c r="F579" s="118" cm="1">
        <f t="array" ref="F579">SUMPRODUCT(--($B$4:$B$498=B579),--($E$4:$E$498=C579),--($D$4:$D$498=""),$F$4:$F$498)</f>
        <v>0</v>
      </c>
      <c r="G579" s="118" cm="1">
        <f t="array" ref="G579">SUMPRODUCT(--($B$4:$B$498=B579),--($E$4:$E$498=C579),--($D$4:$D$498=""),$G$4:$G$498)</f>
        <v>0</v>
      </c>
      <c r="H579" s="118" cm="1">
        <f t="array" ref="H579">SUMPRODUCT(--($B$4:$B$498=B579),--($E$4:$E$498=C579),--($D$4:$D$498=""),$H$4:$H$498)</f>
        <v>0</v>
      </c>
      <c r="I579" s="118" cm="1">
        <f t="array" ref="I579">SUMPRODUCT(--($B$4:$B$498=B579),--($E$4:$E$498=C579),--($D$4:$D$498=""),$I$4:$I$498)</f>
        <v>0</v>
      </c>
      <c r="J579" s="118" cm="1">
        <f t="array" ref="J579">SUMPRODUCT(--($B$4:$B$498=B579),--($E$4:$E$498=C579),--($D$4:$D$498=""),$J$4:$J$498)</f>
        <v>0</v>
      </c>
      <c r="K579" s="118" cm="1">
        <f t="array" ref="K579">SUMPRODUCT(--($B$4:$B$498=B579),--($E$4:$E$498=C579),--($D$4:$D$498=""),$K$4:$K$498)</f>
        <v>0</v>
      </c>
      <c r="L579" s="118" cm="1">
        <f t="array" ref="L579">SUMPRODUCT(--($B$4:$B$498=B579),--($E$4:$E$498=C579),--($D$4:$D$498=""),$L$4:$L$498)</f>
        <v>0</v>
      </c>
      <c r="M579" s="118" cm="1">
        <f t="array" ref="M579">SUMPRODUCT(--($B$5:$B$498=B579),--($E$5:$E$498=C579),--($D$5:$D$498=""),$M$5:$M$498)</f>
        <v>0</v>
      </c>
      <c r="N579" s="118">
        <f t="shared" si="29"/>
        <v>0</v>
      </c>
      <c r="O579" s="65"/>
      <c r="P579" s="118" t="e" cm="1">
        <f t="array" ref="P579">SUMPRODUCT(--($B$4:$B$498=B579),--($E$4:$E$498=C579),--($D$4:$D$498=""),$P$4:$P$498)</f>
        <v>#N/A</v>
      </c>
    </row>
    <row r="580" spans="2:16">
      <c r="C580" s="117" t="str">
        <f t="shared" si="30"/>
        <v>Vrije categorie</v>
      </c>
      <c r="D580" s="91"/>
      <c r="E580" s="91"/>
      <c r="F580" s="118" cm="1">
        <f t="array" ref="F580">SUMPRODUCT(--($B$4:$B$498=B580),--($E$4:$E$498=C580),--($D$4:$D$498=""),$F$4:$F$498)</f>
        <v>0</v>
      </c>
      <c r="G580" s="118" cm="1">
        <f t="array" ref="G580">SUMPRODUCT(--($B$4:$B$498=B580),--($E$4:$E$498=C580),--($D$4:$D$498=""),$G$4:$G$498)</f>
        <v>0</v>
      </c>
      <c r="H580" s="118" cm="1">
        <f t="array" ref="H580">SUMPRODUCT(--($B$4:$B$498=B580),--($E$4:$E$498=C580),--($D$4:$D$498=""),$H$4:$H$498)</f>
        <v>0</v>
      </c>
      <c r="I580" s="118" cm="1">
        <f t="array" ref="I580">SUMPRODUCT(--($B$4:$B$498=B580),--($E$4:$E$498=C580),--($D$4:$D$498=""),$I$4:$I$498)</f>
        <v>0</v>
      </c>
      <c r="J580" s="118" cm="1">
        <f t="array" ref="J580">SUMPRODUCT(--($B$4:$B$498=B580),--($E$4:$E$498=C580),--($D$4:$D$498=""),$J$4:$J$498)</f>
        <v>0</v>
      </c>
      <c r="K580" s="118" cm="1">
        <f t="array" ref="K580">SUMPRODUCT(--($B$4:$B$498=B580),--($E$4:$E$498=C580),--($D$4:$D$498=""),$K$4:$K$498)</f>
        <v>0</v>
      </c>
      <c r="L580" s="118" cm="1">
        <f t="array" ref="L580">SUMPRODUCT(--($B$4:$B$498=B580),--($E$4:$E$498=C580),--($D$4:$D$498=""),$L$4:$L$498)</f>
        <v>0</v>
      </c>
      <c r="M580" s="118" cm="1">
        <f t="array" ref="M580">SUMPRODUCT(--($B$5:$B$498=B580),--($E$5:$E$498=C580),--($D$5:$D$498=""),$M$5:$M$498)</f>
        <v>0</v>
      </c>
      <c r="N580" s="118">
        <f t="shared" si="29"/>
        <v>0</v>
      </c>
      <c r="O580" s="65"/>
      <c r="P580" s="118" t="e" cm="1">
        <f t="array" ref="P580">SUMPRODUCT(--($B$4:$B$498=B580),--($E$4:$E$498=C580),--($D$4:$D$498=""),$P$4:$P$498)</f>
        <v>#N/A</v>
      </c>
    </row>
    <row r="581" spans="2:16" ht="15" thickBot="1">
      <c r="C581" s="126" t="s">
        <v>206</v>
      </c>
      <c r="D581" s="122"/>
      <c r="E581" s="122"/>
      <c r="F581" s="123">
        <f t="shared" ref="F581:M581" si="31">SUM(F568:F580)</f>
        <v>0</v>
      </c>
      <c r="G581" s="123">
        <f t="shared" si="31"/>
        <v>0</v>
      </c>
      <c r="H581" s="123">
        <f t="shared" si="31"/>
        <v>0</v>
      </c>
      <c r="I581" s="123">
        <f t="shared" si="31"/>
        <v>0</v>
      </c>
      <c r="J581" s="123">
        <f t="shared" si="31"/>
        <v>0</v>
      </c>
      <c r="K581" s="123">
        <f t="shared" si="31"/>
        <v>0</v>
      </c>
      <c r="L581" s="123">
        <f t="shared" si="31"/>
        <v>0</v>
      </c>
      <c r="M581" s="123">
        <f t="shared" si="31"/>
        <v>0</v>
      </c>
      <c r="N581" s="123">
        <f t="shared" si="29"/>
        <v>0</v>
      </c>
      <c r="O581" s="77"/>
      <c r="P581" s="123" t="e">
        <f>SUM(P568:P580)</f>
        <v>#N/A</v>
      </c>
    </row>
    <row r="582" spans="2:16" ht="15" thickTop="1">
      <c r="C582" s="124"/>
      <c r="D582" s="17"/>
      <c r="E582" s="17"/>
      <c r="F582" s="92"/>
      <c r="G582" s="92"/>
      <c r="H582" s="92"/>
      <c r="I582" s="92"/>
      <c r="J582" s="92"/>
      <c r="K582" s="92"/>
      <c r="L582" s="94"/>
      <c r="M582" s="92"/>
    </row>
    <row r="583" spans="2:16">
      <c r="C583" s="125" t="s">
        <v>207</v>
      </c>
      <c r="D583" s="91"/>
      <c r="E583" s="91"/>
      <c r="F583" s="118"/>
      <c r="G583" s="118"/>
      <c r="H583" s="118"/>
      <c r="I583" s="118"/>
      <c r="J583" s="118"/>
      <c r="K583" s="118"/>
      <c r="L583" s="119"/>
      <c r="M583" s="120"/>
      <c r="N583" s="117" t="s">
        <v>193</v>
      </c>
      <c r="O583" s="17"/>
      <c r="P583" s="117" t="s">
        <v>184</v>
      </c>
    </row>
    <row r="584" spans="2:16">
      <c r="B584" t="s">
        <v>57</v>
      </c>
      <c r="C584" s="117" t="str">
        <f>C499</f>
        <v>A</v>
      </c>
      <c r="D584" s="91"/>
      <c r="E584" s="91"/>
      <c r="F584" s="118" cm="1">
        <f t="array" ref="F584">SUMPRODUCT(--($B$4:$B$498=B584),--($E$4:$E$498=C584),--($D$4:$D$498=""),$F$4:$F$498)</f>
        <v>0</v>
      </c>
      <c r="G584" s="118" cm="1">
        <f t="array" ref="G584">SUMPRODUCT(--($B$4:$B$498=B584),--($E$4:$E$498=C584),--($D$4:$D$498=""),$G$4:$G$498)</f>
        <v>0</v>
      </c>
      <c r="H584" s="118" cm="1">
        <f t="array" ref="H584">SUMPRODUCT(--($B$4:$B$498=B584),--($E$4:$E$498=C584),--($D$4:$D$498=""),$H$4:$H$498)</f>
        <v>0</v>
      </c>
      <c r="I584" s="118" cm="1">
        <f t="array" ref="I584">SUMPRODUCT(--($B$4:$B$498=B584),--($E$4:$E$498=C584),--($D$4:$D$498=""),$I$4:$I$498)</f>
        <v>0</v>
      </c>
      <c r="J584" s="118" cm="1">
        <f t="array" ref="J584">SUMPRODUCT(--($B$4:$B$498=B584),--($E$4:$E$498=C584),--($D$4:$D$498=""),$J$4:$J$498)</f>
        <v>0</v>
      </c>
      <c r="K584" s="118" cm="1">
        <f t="array" ref="K584">SUMPRODUCT(--($B$4:$B$498=B584),--($E$4:$E$498=C584),--($D$4:$D$498=""),$K$4:$K$498)</f>
        <v>0</v>
      </c>
      <c r="L584" s="118" cm="1">
        <f t="array" ref="L584">SUMPRODUCT(--($B$4:$B$498=B584),--($E$4:$E$498=C584),--($D$4:$D$498=""),$L$4:$L$498)</f>
        <v>0</v>
      </c>
      <c r="M584" s="118" cm="1">
        <f t="array" ref="M584">SUMPRODUCT(--($B$5:$B$498=B584),--($E$5:$E$498=C584),--($D$5:$D$498=""),$M$5:$M$498)</f>
        <v>0</v>
      </c>
      <c r="N584" s="118">
        <f>SUM(F584:M584)</f>
        <v>0</v>
      </c>
      <c r="O584" s="65"/>
      <c r="P584" s="118" t="e" cm="1">
        <f t="array" ref="P584">SUMPRODUCT(--($B$4:$B$498=B584),--($E$4:$E$498=C584),--($D$4:$D$498=""),$P$4:$P$498)</f>
        <v>#N/A</v>
      </c>
    </row>
    <row r="585" spans="2:16">
      <c r="B585" t="s">
        <v>57</v>
      </c>
      <c r="C585" s="117" t="str">
        <f>C500</f>
        <v>B</v>
      </c>
      <c r="D585" s="91"/>
      <c r="E585" s="91"/>
      <c r="F585" s="118" cm="1">
        <f t="array" ref="F585">SUMPRODUCT(--($B$4:$B$498=B585),--($E$4:$E$498=C585),--($D$4:$D$498=""),$F$4:$F$498)</f>
        <v>0</v>
      </c>
      <c r="G585" s="118" cm="1">
        <f t="array" ref="G585">SUMPRODUCT(--($B$4:$B$498=B585),--($E$4:$E$498=C585),--($D$4:$D$498=""),$G$4:$G$498)</f>
        <v>0</v>
      </c>
      <c r="H585" s="118" cm="1">
        <f t="array" ref="H585">SUMPRODUCT(--($B$4:$B$498=B585),--($E$4:$E$498=C585),--($D$4:$D$498=""),$H$4:$H$498)</f>
        <v>0</v>
      </c>
      <c r="I585" s="118" cm="1">
        <f t="array" ref="I585">SUMPRODUCT(--($B$4:$B$498=B585),--($E$4:$E$498=C585),--($D$4:$D$498=""),$I$4:$I$498)</f>
        <v>0</v>
      </c>
      <c r="J585" s="118" cm="1">
        <f t="array" ref="J585">SUMPRODUCT(--($B$4:$B$498=B585),--($E$4:$E$498=C585),--($D$4:$D$498=""),$J$4:$J$498)</f>
        <v>0</v>
      </c>
      <c r="K585" s="118" cm="1">
        <f t="array" ref="K585">SUMPRODUCT(--($B$4:$B$498=B585),--($E$4:$E$498=C585),--($D$4:$D$498=""),$K$4:$K$498)</f>
        <v>0</v>
      </c>
      <c r="L585" s="118" cm="1">
        <f t="array" ref="L585">SUMPRODUCT(--($B$4:$B$498=B585),--($E$4:$E$498=C585),--($D$4:$D$498=""),$L$4:$L$498)</f>
        <v>0</v>
      </c>
      <c r="M585" s="118" cm="1">
        <f t="array" ref="M585">SUMPRODUCT(--($B$5:$B$498=B585),--($E$5:$E$498=C585),--($D$5:$D$498=""),$M$5:$M$498)</f>
        <v>0</v>
      </c>
      <c r="N585" s="118">
        <f t="shared" ref="N585:N597" si="32">SUM(F585:M585)</f>
        <v>0</v>
      </c>
      <c r="O585" s="65"/>
      <c r="P585" s="118" t="e" cm="1">
        <f t="array" ref="P585">SUMPRODUCT(--($B$4:$B$498=B585),--($E$4:$E$498=C585),--($D$4:$D$498=""),$P$4:$P$498)</f>
        <v>#N/A</v>
      </c>
    </row>
    <row r="586" spans="2:16">
      <c r="B586" t="s">
        <v>57</v>
      </c>
      <c r="C586" s="117" t="str">
        <f t="shared" ref="C586:C596" si="33">C501</f>
        <v>C</v>
      </c>
      <c r="D586" s="91"/>
      <c r="E586" s="91"/>
      <c r="F586" s="118" cm="1">
        <f t="array" ref="F586">SUMPRODUCT(--($B$4:$B$498=B586),--($E$4:$E$498=C586),--($D$4:$D$498=""),$F$4:$F$498)</f>
        <v>0</v>
      </c>
      <c r="G586" s="118" cm="1">
        <f t="array" ref="G586">SUMPRODUCT(--($B$4:$B$498=B586),--($E$4:$E$498=C586),--($D$4:$D$498=""),$G$4:$G$498)</f>
        <v>0</v>
      </c>
      <c r="H586" s="118" cm="1">
        <f t="array" ref="H586">SUMPRODUCT(--($B$4:$B$498=B586),--($E$4:$E$498=C586),--($D$4:$D$498=""),$H$4:$H$498)</f>
        <v>0</v>
      </c>
      <c r="I586" s="118" cm="1">
        <f t="array" ref="I586">SUMPRODUCT(--($B$4:$B$498=B586),--($E$4:$E$498=C586),--($D$4:$D$498=""),$I$4:$I$498)</f>
        <v>0</v>
      </c>
      <c r="J586" s="118" cm="1">
        <f t="array" ref="J586">SUMPRODUCT(--($B$4:$B$498=B586),--($E$4:$E$498=C586),--($D$4:$D$498=""),$J$4:$J$498)</f>
        <v>0</v>
      </c>
      <c r="K586" s="118" cm="1">
        <f t="array" ref="K586">SUMPRODUCT(--($B$4:$B$498=B586),--($E$4:$E$498=C586),--($D$4:$D$498=""),$K$4:$K$498)</f>
        <v>0</v>
      </c>
      <c r="L586" s="118" cm="1">
        <f t="array" ref="L586">SUMPRODUCT(--($B$4:$B$498=B586),--($E$4:$E$498=C586),--($D$4:$D$498=""),$L$4:$L$498)</f>
        <v>0</v>
      </c>
      <c r="M586" s="118" cm="1">
        <f t="array" ref="M586">SUMPRODUCT(--($B$5:$B$498=B586),--($E$5:$E$498=C586),--($D$5:$D$498=""),$M$5:$M$498)</f>
        <v>0</v>
      </c>
      <c r="N586" s="118">
        <f t="shared" si="32"/>
        <v>0</v>
      </c>
      <c r="O586" s="65"/>
      <c r="P586" s="118" t="e" cm="1">
        <f t="array" ref="P586">SUMPRODUCT(--($B$4:$B$498=B586),--($E$4:$E$498=C586),--($D$4:$D$498=""),$P$4:$P$498)</f>
        <v>#N/A</v>
      </c>
    </row>
    <row r="587" spans="2:16">
      <c r="B587" t="s">
        <v>57</v>
      </c>
      <c r="C587" s="117" t="str">
        <f t="shared" si="33"/>
        <v>D</v>
      </c>
      <c r="D587" s="91"/>
      <c r="E587" s="91"/>
      <c r="F587" s="118" cm="1">
        <f t="array" ref="F587">SUMPRODUCT(--($B$4:$B$498=B587),--($E$4:$E$498=C587),--($D$4:$D$498=""),$F$4:$F$498)</f>
        <v>0</v>
      </c>
      <c r="G587" s="118" cm="1">
        <f t="array" ref="G587">SUMPRODUCT(--($B$4:$B$498=B587),--($E$4:$E$498=C587),--($D$4:$D$498=""),$G$4:$G$498)</f>
        <v>0</v>
      </c>
      <c r="H587" s="118" cm="1">
        <f t="array" ref="H587">SUMPRODUCT(--($B$4:$B$498=B587),--($E$4:$E$498=C587),--($D$4:$D$498=""),$H$4:$H$498)</f>
        <v>0</v>
      </c>
      <c r="I587" s="118" cm="1">
        <f t="array" ref="I587">SUMPRODUCT(--($B$4:$B$498=B587),--($E$4:$E$498=C587),--($D$4:$D$498=""),$I$4:$I$498)</f>
        <v>0</v>
      </c>
      <c r="J587" s="118" cm="1">
        <f t="array" ref="J587">SUMPRODUCT(--($B$4:$B$498=B587),--($E$4:$E$498=C587),--($D$4:$D$498=""),$J$4:$J$498)</f>
        <v>0</v>
      </c>
      <c r="K587" s="118" cm="1">
        <f t="array" ref="K587">SUMPRODUCT(--($B$4:$B$498=B587),--($E$4:$E$498=C587),--($D$4:$D$498=""),$K$4:$K$498)</f>
        <v>0</v>
      </c>
      <c r="L587" s="118" cm="1">
        <f t="array" ref="L587">SUMPRODUCT(--($B$4:$B$498=B587),--($E$4:$E$498=C587),--($D$4:$D$498=""),$L$4:$L$498)</f>
        <v>0</v>
      </c>
      <c r="M587" s="118" cm="1">
        <f t="array" ref="M587">SUMPRODUCT(--($B$5:$B$498=B587),--($E$5:$E$498=C587),--($D$5:$D$498=""),$M$5:$M$498)</f>
        <v>0</v>
      </c>
      <c r="N587" s="118">
        <f t="shared" si="32"/>
        <v>0</v>
      </c>
      <c r="O587" s="65"/>
      <c r="P587" s="118" t="e" cm="1">
        <f t="array" ref="P587">SUMPRODUCT(--($B$4:$B$498=B587),--($E$4:$E$498=C587),--($D$4:$D$498=""),$P$4:$P$498)</f>
        <v>#N/A</v>
      </c>
    </row>
    <row r="588" spans="2:16">
      <c r="B588" t="s">
        <v>57</v>
      </c>
      <c r="C588" s="117" t="str">
        <f t="shared" si="33"/>
        <v>E</v>
      </c>
      <c r="D588" s="91"/>
      <c r="E588" s="91"/>
      <c r="F588" s="118" cm="1">
        <f t="array" ref="F588">SUMPRODUCT(--($B$4:$B$498=B588),--($E$4:$E$498=C588),--($D$4:$D$498=""),$F$4:$F$498)</f>
        <v>0</v>
      </c>
      <c r="G588" s="118" cm="1">
        <f t="array" ref="G588">SUMPRODUCT(--($B$4:$B$498=B588),--($E$4:$E$498=C588),--($D$4:$D$498=""),$G$4:$G$498)</f>
        <v>0</v>
      </c>
      <c r="H588" s="118" cm="1">
        <f t="array" ref="H588">SUMPRODUCT(--($B$4:$B$498=B588),--($E$4:$E$498=C588),--($D$4:$D$498=""),$H$4:$H$498)</f>
        <v>0</v>
      </c>
      <c r="I588" s="118" cm="1">
        <f t="array" ref="I588">SUMPRODUCT(--($B$4:$B$498=B588),--($E$4:$E$498=C588),--($D$4:$D$498=""),$I$4:$I$498)</f>
        <v>0</v>
      </c>
      <c r="J588" s="118" cm="1">
        <f t="array" ref="J588">SUMPRODUCT(--($B$4:$B$498=B588),--($E$4:$E$498=C588),--($D$4:$D$498=""),$J$4:$J$498)</f>
        <v>0</v>
      </c>
      <c r="K588" s="118" cm="1">
        <f t="array" ref="K588">SUMPRODUCT(--($B$4:$B$498=B588),--($E$4:$E$498=C588),--($D$4:$D$498=""),$K$4:$K$498)</f>
        <v>0</v>
      </c>
      <c r="L588" s="118" cm="1">
        <f t="array" ref="L588">SUMPRODUCT(--($B$4:$B$498=B588),--($E$4:$E$498=C588),--($D$4:$D$498=""),$L$4:$L$498)</f>
        <v>0</v>
      </c>
      <c r="M588" s="118" cm="1">
        <f t="array" ref="M588">SUMPRODUCT(--($B$5:$B$498=B588),--($E$5:$E$498=C588),--($D$5:$D$498=""),$M$5:$M$498)</f>
        <v>0</v>
      </c>
      <c r="N588" s="118">
        <f t="shared" si="32"/>
        <v>0</v>
      </c>
      <c r="O588" s="65"/>
      <c r="P588" s="118" t="e" cm="1">
        <f t="array" ref="P588">SUMPRODUCT(--($B$4:$B$498=B588),--($E$4:$E$498=C588),--($D$4:$D$498=""),$P$4:$P$498)</f>
        <v>#N/A</v>
      </c>
    </row>
    <row r="589" spans="2:16">
      <c r="B589" t="s">
        <v>57</v>
      </c>
      <c r="C589" s="117" t="str">
        <f t="shared" si="33"/>
        <v>F</v>
      </c>
      <c r="D589" s="91"/>
      <c r="E589" s="91"/>
      <c r="F589" s="118" cm="1">
        <f t="array" ref="F589">SUMPRODUCT(--($B$4:$B$498=B589),--($E$4:$E$498=C589),--($D$4:$D$498=""),$F$4:$F$498)</f>
        <v>0</v>
      </c>
      <c r="G589" s="118" cm="1">
        <f t="array" ref="G589">SUMPRODUCT(--($B$4:$B$498=B589),--($E$4:$E$498=C589),--($D$4:$D$498=""),$G$4:$G$498)</f>
        <v>0</v>
      </c>
      <c r="H589" s="118" cm="1">
        <f t="array" ref="H589">SUMPRODUCT(--($B$4:$B$498=B589),--($E$4:$E$498=C589),--($D$4:$D$498=""),$H$4:$H$498)</f>
        <v>0</v>
      </c>
      <c r="I589" s="118" cm="1">
        <f t="array" ref="I589">SUMPRODUCT(--($B$4:$B$498=B589),--($E$4:$E$498=C589),--($D$4:$D$498=""),$I$4:$I$498)</f>
        <v>0</v>
      </c>
      <c r="J589" s="118" cm="1">
        <f t="array" ref="J589">SUMPRODUCT(--($B$4:$B$498=B589),--($E$4:$E$498=C589),--($D$4:$D$498=""),$J$4:$J$498)</f>
        <v>0</v>
      </c>
      <c r="K589" s="118" cm="1">
        <f t="array" ref="K589">SUMPRODUCT(--($B$4:$B$498=B589),--($E$4:$E$498=C589),--($D$4:$D$498=""),$K$4:$K$498)</f>
        <v>0</v>
      </c>
      <c r="L589" s="118" cm="1">
        <f t="array" ref="L589">SUMPRODUCT(--($B$4:$B$498=B589),--($E$4:$E$498=C589),--($D$4:$D$498=""),$L$4:$L$498)</f>
        <v>0</v>
      </c>
      <c r="M589" s="118" cm="1">
        <f t="array" ref="M589">SUMPRODUCT(--($B$5:$B$498=B589),--($E$5:$E$498=C589),--($D$5:$D$498=""),$M$5:$M$498)</f>
        <v>0</v>
      </c>
      <c r="N589" s="118">
        <f t="shared" si="32"/>
        <v>0</v>
      </c>
      <c r="O589" s="65"/>
      <c r="P589" s="118" t="e" cm="1">
        <f t="array" ref="P589">SUMPRODUCT(--($B$4:$B$498=B589),--($E$4:$E$498=C589),--($D$4:$D$498=""),$P$4:$P$498)</f>
        <v>#N/A</v>
      </c>
    </row>
    <row r="590" spans="2:16">
      <c r="B590" t="s">
        <v>57</v>
      </c>
      <c r="C590" s="117" t="str">
        <f t="shared" si="33"/>
        <v>G</v>
      </c>
      <c r="D590" s="91"/>
      <c r="E590" s="91"/>
      <c r="F590" s="118" cm="1">
        <f t="array" ref="F590">SUMPRODUCT(--($B$4:$B$498=B590),--($E$4:$E$498=C590),--($D$4:$D$498=""),$F$4:$F$498)</f>
        <v>0</v>
      </c>
      <c r="G590" s="118" cm="1">
        <f t="array" ref="G590">SUMPRODUCT(--($B$4:$B$498=B590),--($E$4:$E$498=C590),--($D$4:$D$498=""),$G$4:$G$498)</f>
        <v>0</v>
      </c>
      <c r="H590" s="118" cm="1">
        <f t="array" ref="H590">SUMPRODUCT(--($B$4:$B$498=B590),--($E$4:$E$498=C590),--($D$4:$D$498=""),$H$4:$H$498)</f>
        <v>0</v>
      </c>
      <c r="I590" s="118" cm="1">
        <f t="array" ref="I590">SUMPRODUCT(--($B$4:$B$498=B590),--($E$4:$E$498=C590),--($D$4:$D$498=""),$I$4:$I$498)</f>
        <v>0</v>
      </c>
      <c r="J590" s="118" cm="1">
        <f t="array" ref="J590">SUMPRODUCT(--($B$4:$B$498=B590),--($E$4:$E$498=C590),--($D$4:$D$498=""),$J$4:$J$498)</f>
        <v>0</v>
      </c>
      <c r="K590" s="118" cm="1">
        <f t="array" ref="K590">SUMPRODUCT(--($B$4:$B$498=B590),--($E$4:$E$498=C590),--($D$4:$D$498=""),$K$4:$K$498)</f>
        <v>0</v>
      </c>
      <c r="L590" s="118" cm="1">
        <f t="array" ref="L590">SUMPRODUCT(--($B$4:$B$498=B590),--($E$4:$E$498=C590),--($D$4:$D$498=""),$L$4:$L$498)</f>
        <v>0</v>
      </c>
      <c r="M590" s="118" cm="1">
        <f t="array" ref="M590">SUMPRODUCT(--($B$5:$B$498=B590),--($E$5:$E$498=C590),--($D$5:$D$498=""),$M$5:$M$498)</f>
        <v>0</v>
      </c>
      <c r="N590" s="118">
        <f t="shared" si="32"/>
        <v>0</v>
      </c>
      <c r="O590" s="65"/>
      <c r="P590" s="118" t="e" cm="1">
        <f t="array" ref="P590">SUMPRODUCT(--($B$4:$B$498=B590),--($E$4:$E$498=C590),--($D$4:$D$498=""),$P$4:$P$498)</f>
        <v>#N/A</v>
      </c>
    </row>
    <row r="591" spans="2:16">
      <c r="B591" t="s">
        <v>57</v>
      </c>
      <c r="C591" s="117" t="str">
        <f t="shared" si="33"/>
        <v>H</v>
      </c>
      <c r="D591" s="91"/>
      <c r="E591" s="91"/>
      <c r="F591" s="118" cm="1">
        <f t="array" ref="F591">SUMPRODUCT(--($B$4:$B$498=B591),--($E$4:$E$498=C591),--($D$4:$D$498=""),$F$4:$F$498)</f>
        <v>0</v>
      </c>
      <c r="G591" s="118" cm="1">
        <f t="array" ref="G591">SUMPRODUCT(--($B$4:$B$498=B591),--($E$4:$E$498=C591),--($D$4:$D$498=""),$G$4:$G$498)</f>
        <v>0</v>
      </c>
      <c r="H591" s="118" cm="1">
        <f t="array" ref="H591">SUMPRODUCT(--($B$4:$B$498=B591),--($E$4:$E$498=C591),--($D$4:$D$498=""),$H$4:$H$498)</f>
        <v>0</v>
      </c>
      <c r="I591" s="118" cm="1">
        <f t="array" ref="I591">SUMPRODUCT(--($B$4:$B$498=B591),--($E$4:$E$498=C591),--($D$4:$D$498=""),$I$4:$I$498)</f>
        <v>0</v>
      </c>
      <c r="J591" s="118" cm="1">
        <f t="array" ref="J591">SUMPRODUCT(--($B$4:$B$498=B591),--($E$4:$E$498=C591),--($D$4:$D$498=""),$J$4:$J$498)</f>
        <v>0</v>
      </c>
      <c r="K591" s="118" cm="1">
        <f t="array" ref="K591">SUMPRODUCT(--($B$4:$B$498=B591),--($E$4:$E$498=C591),--($D$4:$D$498=""),$K$4:$K$498)</f>
        <v>0</v>
      </c>
      <c r="L591" s="118" cm="1">
        <f t="array" ref="L591">SUMPRODUCT(--($B$4:$B$498=B591),--($E$4:$E$498=C591),--($D$4:$D$498=""),$L$4:$L$498)</f>
        <v>0</v>
      </c>
      <c r="M591" s="118" cm="1">
        <f t="array" ref="M591">SUMPRODUCT(--($B$5:$B$498=B591),--($E$5:$E$498=C591),--($D$5:$D$498=""),$M$5:$M$498)</f>
        <v>0</v>
      </c>
      <c r="N591" s="118">
        <f t="shared" si="32"/>
        <v>0</v>
      </c>
      <c r="O591" s="65"/>
      <c r="P591" s="118" t="e" cm="1">
        <f t="array" ref="P591">SUMPRODUCT(--($B$4:$B$498=B591),--($E$4:$E$498=C591),--($D$4:$D$498=""),$P$4:$P$498)</f>
        <v>#N/A</v>
      </c>
    </row>
    <row r="592" spans="2:16">
      <c r="B592" t="s">
        <v>57</v>
      </c>
      <c r="C592" s="117" t="str">
        <f t="shared" si="33"/>
        <v>I</v>
      </c>
      <c r="D592" s="91"/>
      <c r="E592" s="91"/>
      <c r="F592" s="118" cm="1">
        <f t="array" ref="F592">SUMPRODUCT(--($B$4:$B$498=B592),--($E$4:$E$498=C592),--($D$4:$D$498=""),$F$4:$F$498)</f>
        <v>0</v>
      </c>
      <c r="G592" s="118" cm="1">
        <f t="array" ref="G592">SUMPRODUCT(--($B$4:$B$498=B592),--($E$4:$E$498=C592),--($D$4:$D$498=""),$G$4:$G$498)</f>
        <v>0</v>
      </c>
      <c r="H592" s="118" cm="1">
        <f t="array" ref="H592">SUMPRODUCT(--($B$4:$B$498=B592),--($E$4:$E$498=C592),--($D$4:$D$498=""),$H$4:$H$498)</f>
        <v>0</v>
      </c>
      <c r="I592" s="118" cm="1">
        <f t="array" ref="I592">SUMPRODUCT(--($B$4:$B$498=B592),--($E$4:$E$498=C592),--($D$4:$D$498=""),$I$4:$I$498)</f>
        <v>0</v>
      </c>
      <c r="J592" s="118" cm="1">
        <f t="array" ref="J592">SUMPRODUCT(--($B$4:$B$498=B592),--($E$4:$E$498=C592),--($D$4:$D$498=""),$J$4:$J$498)</f>
        <v>0</v>
      </c>
      <c r="K592" s="118" cm="1">
        <f t="array" ref="K592">SUMPRODUCT(--($B$4:$B$498=B592),--($E$4:$E$498=C592),--($D$4:$D$498=""),$K$4:$K$498)</f>
        <v>0</v>
      </c>
      <c r="L592" s="118" cm="1">
        <f t="array" ref="L592">SUMPRODUCT(--($B$4:$B$498=B592),--($E$4:$E$498=C592),--($D$4:$D$498=""),$L$4:$L$498)</f>
        <v>0</v>
      </c>
      <c r="M592" s="118" cm="1">
        <f t="array" ref="M592">SUMPRODUCT(--($B$5:$B$498=B592),--($E$5:$E$498=C592),--($D$5:$D$498=""),$M$5:$M$498)</f>
        <v>0</v>
      </c>
      <c r="N592" s="118">
        <f t="shared" si="32"/>
        <v>0</v>
      </c>
      <c r="O592" s="65"/>
      <c r="P592" s="118" t="e" cm="1">
        <f t="array" ref="P592">SUMPRODUCT(--($B$4:$B$498=B592),--($E$4:$E$498=C592),--($D$4:$D$498=""),$P$4:$P$498)</f>
        <v>#N/A</v>
      </c>
    </row>
    <row r="593" spans="2:16">
      <c r="B593" t="s">
        <v>57</v>
      </c>
      <c r="C593" s="117" t="str">
        <f t="shared" si="33"/>
        <v>J</v>
      </c>
      <c r="D593" s="91"/>
      <c r="E593" s="91"/>
      <c r="F593" s="118" cm="1">
        <f t="array" ref="F593">SUMPRODUCT(--($B$4:$B$498=B593),--($E$4:$E$498=C593),--($D$4:$D$498=""),$F$4:$F$498)</f>
        <v>0</v>
      </c>
      <c r="G593" s="118" cm="1">
        <f t="array" ref="G593">SUMPRODUCT(--($B$4:$B$498=B593),--($E$4:$E$498=C593),--($D$4:$D$498=""),$G$4:$G$498)</f>
        <v>0</v>
      </c>
      <c r="H593" s="118" cm="1">
        <f t="array" ref="H593">SUMPRODUCT(--($B$4:$B$498=B593),--($E$4:$E$498=C593),--($D$4:$D$498=""),$H$4:$H$498)</f>
        <v>0</v>
      </c>
      <c r="I593" s="118" cm="1">
        <f t="array" ref="I593">SUMPRODUCT(--($B$4:$B$498=B593),--($E$4:$E$498=C593),--($D$4:$D$498=""),$I$4:$I$498)</f>
        <v>0</v>
      </c>
      <c r="J593" s="118" cm="1">
        <f t="array" ref="J593">SUMPRODUCT(--($B$4:$B$498=B593),--($E$4:$E$498=C593),--($D$4:$D$498=""),$J$4:$J$498)</f>
        <v>0</v>
      </c>
      <c r="K593" s="118" cm="1">
        <f t="array" ref="K593">SUMPRODUCT(--($B$4:$B$498=B593),--($E$4:$E$498=C593),--($D$4:$D$498=""),$K$4:$K$498)</f>
        <v>0</v>
      </c>
      <c r="L593" s="118" cm="1">
        <f t="array" ref="L593">SUMPRODUCT(--($B$4:$B$498=B593),--($E$4:$E$498=C593),--($D$4:$D$498=""),$L$4:$L$498)</f>
        <v>0</v>
      </c>
      <c r="M593" s="118" cm="1">
        <f t="array" ref="M593">SUMPRODUCT(--($B$5:$B$498=B593),--($E$5:$E$498=C593),--($D$5:$D$498=""),$M$5:$M$498)</f>
        <v>0</v>
      </c>
      <c r="N593" s="118">
        <f t="shared" si="32"/>
        <v>0</v>
      </c>
      <c r="O593" s="65"/>
      <c r="P593" s="118" t="e" cm="1">
        <f t="array" ref="P593">SUMPRODUCT(--($B$4:$B$498=B593),--($E$4:$E$498=C593),--($D$4:$D$498=""),$P$4:$P$498)</f>
        <v>#N/A</v>
      </c>
    </row>
    <row r="594" spans="2:16">
      <c r="B594" t="s">
        <v>57</v>
      </c>
      <c r="C594" s="117" t="str">
        <f t="shared" si="33"/>
        <v>K</v>
      </c>
      <c r="D594" s="91"/>
      <c r="E594" s="91"/>
      <c r="F594" s="118" cm="1">
        <f t="array" ref="F594">SUMPRODUCT(--($B$4:$B$498=B594),--($E$4:$E$498=C594),--($D$4:$D$498=""),$F$4:$F$498)</f>
        <v>0</v>
      </c>
      <c r="G594" s="118" cm="1">
        <f t="array" ref="G594">SUMPRODUCT(--($B$4:$B$498=B594),--($E$4:$E$498=C594),--($D$4:$D$498=""),$G$4:$G$498)</f>
        <v>0</v>
      </c>
      <c r="H594" s="118" cm="1">
        <f t="array" ref="H594">SUMPRODUCT(--($B$4:$B$498=B594),--($E$4:$E$498=C594),--($D$4:$D$498=""),$H$4:$H$498)</f>
        <v>0</v>
      </c>
      <c r="I594" s="118" cm="1">
        <f t="array" ref="I594">SUMPRODUCT(--($B$4:$B$498=B594),--($E$4:$E$498=C594),--($D$4:$D$498=""),$I$4:$I$498)</f>
        <v>0</v>
      </c>
      <c r="J594" s="118" cm="1">
        <f t="array" ref="J594">SUMPRODUCT(--($B$4:$B$498=B594),--($E$4:$E$498=C594),--($D$4:$D$498=""),$J$4:$J$498)</f>
        <v>0</v>
      </c>
      <c r="K594" s="118" cm="1">
        <f t="array" ref="K594">SUMPRODUCT(--($B$4:$B$498=B594),--($E$4:$E$498=C594),--($D$4:$D$498=""),$K$4:$K$498)</f>
        <v>0</v>
      </c>
      <c r="L594" s="118" cm="1">
        <f t="array" ref="L594">SUMPRODUCT(--($B$4:$B$498=B594),--($E$4:$E$498=C594),--($D$4:$D$498=""),$L$4:$L$498)</f>
        <v>0</v>
      </c>
      <c r="M594" s="118" cm="1">
        <f t="array" ref="M594">SUMPRODUCT(--($B$5:$B$498=B594),--($E$5:$E$498=C594),--($D$5:$D$498=""),$M$5:$M$498)</f>
        <v>0</v>
      </c>
      <c r="N594" s="118">
        <f t="shared" si="32"/>
        <v>0</v>
      </c>
      <c r="O594" s="65"/>
      <c r="P594" s="118" t="e" cm="1">
        <f t="array" ref="P594">SUMPRODUCT(--($B$4:$B$498=B594),--($E$4:$E$498=C594),--($D$4:$D$498=""),$P$4:$P$498)</f>
        <v>#N/A</v>
      </c>
    </row>
    <row r="595" spans="2:16">
      <c r="C595" s="117" t="str">
        <f t="shared" si="33"/>
        <v>Vrije categorie</v>
      </c>
      <c r="D595" s="91"/>
      <c r="E595" s="91"/>
      <c r="F595" s="118" cm="1">
        <f t="array" ref="F595">SUMPRODUCT(--($B$4:$B$498=B595),--($E$4:$E$498=C595),--($D$4:$D$498=""),$F$4:$F$498)</f>
        <v>0</v>
      </c>
      <c r="G595" s="118" cm="1">
        <f t="array" ref="G595">SUMPRODUCT(--($B$4:$B$498=B595),--($E$4:$E$498=C595),--($D$4:$D$498=""),$G$4:$G$498)</f>
        <v>0</v>
      </c>
      <c r="H595" s="118" cm="1">
        <f t="array" ref="H595">SUMPRODUCT(--($B$4:$B$498=B595),--($E$4:$E$498=C595),--($D$4:$D$498=""),$H$4:$H$498)</f>
        <v>0</v>
      </c>
      <c r="I595" s="118" cm="1">
        <f t="array" ref="I595">SUMPRODUCT(--($B$4:$B$498=B595),--($E$4:$E$498=C595),--($D$4:$D$498=""),$I$4:$I$498)</f>
        <v>0</v>
      </c>
      <c r="J595" s="118" cm="1">
        <f t="array" ref="J595">SUMPRODUCT(--($B$4:$B$498=B595),--($E$4:$E$498=C595),--($D$4:$D$498=""),$J$4:$J$498)</f>
        <v>0</v>
      </c>
      <c r="K595" s="118" cm="1">
        <f t="array" ref="K595">SUMPRODUCT(--($B$4:$B$498=B595),--($E$4:$E$498=C595),--($D$4:$D$498=""),$K$4:$K$498)</f>
        <v>0</v>
      </c>
      <c r="L595" s="118" cm="1">
        <f t="array" ref="L595">SUMPRODUCT(--($B$4:$B$498=B595),--($E$4:$E$498=C595),--($D$4:$D$498=""),$L$4:$L$498)</f>
        <v>0</v>
      </c>
      <c r="M595" s="118" cm="1">
        <f t="array" ref="M595">SUMPRODUCT(--($B$5:$B$498=B595),--($E$5:$E$498=C595),--($D$5:$D$498=""),$M$5:$M$498)</f>
        <v>0</v>
      </c>
      <c r="N595" s="118">
        <f t="shared" si="32"/>
        <v>0</v>
      </c>
      <c r="O595" s="65"/>
      <c r="P595" s="118" t="e" cm="1">
        <f t="array" ref="P595">SUMPRODUCT(--($B$4:$B$498=B595),--($E$4:$E$498=C595),--($D$4:$D$498=""),$P$4:$P$498)</f>
        <v>#N/A</v>
      </c>
    </row>
    <row r="596" spans="2:16">
      <c r="C596" s="117" t="str">
        <f t="shared" si="33"/>
        <v>Vrije categorie</v>
      </c>
      <c r="D596" s="91"/>
      <c r="E596" s="91"/>
      <c r="F596" s="118" cm="1">
        <f t="array" ref="F596">SUMPRODUCT(--($B$4:$B$498=B596),--($E$4:$E$498=C596),--($D$4:$D$498=""),$F$4:$F$498)</f>
        <v>0</v>
      </c>
      <c r="G596" s="118" cm="1">
        <f t="array" ref="G596">SUMPRODUCT(--($B$4:$B$498=B596),--($E$4:$E$498=C596),--($D$4:$D$498=""),$G$4:$G$498)</f>
        <v>0</v>
      </c>
      <c r="H596" s="118" cm="1">
        <f t="array" ref="H596">SUMPRODUCT(--($B$4:$B$498=B596),--($E$4:$E$498=C596),--($D$4:$D$498=""),$H$4:$H$498)</f>
        <v>0</v>
      </c>
      <c r="I596" s="118" cm="1">
        <f t="array" ref="I596">SUMPRODUCT(--($B$4:$B$498=B596),--($E$4:$E$498=C596),--($D$4:$D$498=""),$I$4:$I$498)</f>
        <v>0</v>
      </c>
      <c r="J596" s="118" cm="1">
        <f t="array" ref="J596">SUMPRODUCT(--($B$4:$B$498=B596),--($E$4:$E$498=C596),--($D$4:$D$498=""),$J$4:$J$498)</f>
        <v>0</v>
      </c>
      <c r="K596" s="118" cm="1">
        <f t="array" ref="K596">SUMPRODUCT(--($B$4:$B$498=B596),--($E$4:$E$498=C596),--($D$4:$D$498=""),$K$4:$K$498)</f>
        <v>0</v>
      </c>
      <c r="L596" s="118" cm="1">
        <f t="array" ref="L596">SUMPRODUCT(--($B$4:$B$498=B596),--($E$4:$E$498=C596),--($D$4:$D$498=""),$L$4:$L$498)</f>
        <v>0</v>
      </c>
      <c r="M596" s="118" cm="1">
        <f t="array" ref="M596">SUMPRODUCT(--($B$5:$B$498=B596),--($E$5:$E$498=C596),--($D$5:$D$498=""),$M$5:$M$498)</f>
        <v>0</v>
      </c>
      <c r="N596" s="118">
        <f t="shared" si="32"/>
        <v>0</v>
      </c>
      <c r="O596" s="65"/>
      <c r="P596" s="118" t="e" cm="1">
        <f t="array" ref="P596">SUMPRODUCT(--($B$4:$B$498=B596),--($E$4:$E$498=C596),--($D$4:$D$498=""),$P$4:$P$498)</f>
        <v>#N/A</v>
      </c>
    </row>
    <row r="597" spans="2:16" ht="15" thickBot="1">
      <c r="C597" s="126" t="s">
        <v>208</v>
      </c>
      <c r="D597" s="122"/>
      <c r="E597" s="122"/>
      <c r="F597" s="123">
        <f t="shared" ref="F597:M597" si="34">SUM(F584:F596)</f>
        <v>0</v>
      </c>
      <c r="G597" s="123">
        <f t="shared" si="34"/>
        <v>0</v>
      </c>
      <c r="H597" s="123">
        <f t="shared" si="34"/>
        <v>0</v>
      </c>
      <c r="I597" s="123">
        <f t="shared" si="34"/>
        <v>0</v>
      </c>
      <c r="J597" s="123">
        <f t="shared" si="34"/>
        <v>0</v>
      </c>
      <c r="K597" s="123">
        <f t="shared" si="34"/>
        <v>0</v>
      </c>
      <c r="L597" s="123">
        <f t="shared" si="34"/>
        <v>0</v>
      </c>
      <c r="M597" s="123">
        <f t="shared" si="34"/>
        <v>0</v>
      </c>
      <c r="N597" s="123">
        <f t="shared" si="32"/>
        <v>0</v>
      </c>
      <c r="O597" s="77"/>
      <c r="P597" s="123" t="e">
        <f>SUM(P584:P596)</f>
        <v>#N/A</v>
      </c>
    </row>
    <row r="598" spans="2:16" ht="15" thickTop="1">
      <c r="C598" s="124"/>
      <c r="D598" s="17"/>
      <c r="E598" s="17"/>
      <c r="F598" s="92"/>
      <c r="G598" s="92"/>
      <c r="H598" s="92"/>
      <c r="I598" s="92"/>
      <c r="J598" s="92"/>
      <c r="K598" s="92"/>
      <c r="L598" s="94"/>
      <c r="M598" s="92"/>
    </row>
    <row r="599" spans="2:16">
      <c r="B599" t="s">
        <v>53</v>
      </c>
      <c r="C599" s="125" t="s">
        <v>209</v>
      </c>
      <c r="D599" s="91"/>
      <c r="E599" s="91"/>
      <c r="F599" s="118"/>
      <c r="G599" s="118"/>
      <c r="H599" s="118"/>
      <c r="I599" s="118"/>
      <c r="J599" s="118"/>
      <c r="K599" s="118"/>
      <c r="L599" s="119"/>
      <c r="M599" s="120"/>
      <c r="N599" s="117" t="s">
        <v>193</v>
      </c>
      <c r="O599" s="17"/>
      <c r="P599" s="117" t="s">
        <v>184</v>
      </c>
    </row>
    <row r="600" spans="2:16">
      <c r="B600" t="s">
        <v>53</v>
      </c>
      <c r="C600" s="117" t="str">
        <f>C499</f>
        <v>A</v>
      </c>
      <c r="D600" s="91"/>
      <c r="E600" s="91"/>
      <c r="F600" s="118" cm="1">
        <f t="array" ref="F600">SUMPRODUCT(--($B$4:$B$498=B600),--($E$4:$E$498=C600),--($D$4:$D$498=""),$F$4:$F$498)</f>
        <v>0</v>
      </c>
      <c r="G600" s="118" cm="1">
        <f t="array" ref="G600">SUMPRODUCT(--($B$4:$B$498=B600),--($E$4:$E$498=C600),--($D$4:$D$498=""),$G$4:$G$498)</f>
        <v>0</v>
      </c>
      <c r="H600" s="118" cm="1">
        <f t="array" ref="H600">SUMPRODUCT(--($B$4:$B$498=B600),--($E$4:$E$498=C600),--($D$4:$D$498=""),$H$4:$H$498)</f>
        <v>0</v>
      </c>
      <c r="I600" s="118" cm="1">
        <f t="array" ref="I600">SUMPRODUCT(--($B$4:$B$498=B600),--($E$4:$E$498=C600),--($D$4:$D$498=""),$I$4:$I$498)</f>
        <v>0</v>
      </c>
      <c r="J600" s="118" cm="1">
        <f t="array" ref="J600">SUMPRODUCT(--($B$4:$B$498=B600),--($E$4:$E$498=C600),--($D$4:$D$498=""),$J$4:$J$498)</f>
        <v>0</v>
      </c>
      <c r="K600" s="118" cm="1">
        <f t="array" ref="K600">SUMPRODUCT(--($B$4:$B$498=B600),--($E$4:$E$498=C600),--($D$4:$D$498=""),$K$4:$K$498)</f>
        <v>0</v>
      </c>
      <c r="L600" s="118" cm="1">
        <f t="array" ref="L600">SUMPRODUCT(--($B$4:$B$498=B600),--($E$4:$E$498=C600),--($D$4:$D$498=""),$L$4:$L$498)</f>
        <v>0</v>
      </c>
      <c r="M600" s="118" cm="1">
        <f t="array" ref="M600">SUMPRODUCT(--($B$5:$B$498=B600),--($E$5:$E$498=C600),--($D$5:$D$498=""),$M$5:$M$498)</f>
        <v>0</v>
      </c>
      <c r="N600" s="118">
        <f>SUM(F600:M600)</f>
        <v>0</v>
      </c>
      <c r="O600" s="65"/>
      <c r="P600" s="118" t="e" cm="1">
        <f t="array" ref="P600">SUMPRODUCT(--($B$4:$B$498=B600),--($E$4:$E$498=C600),--($D$4:$D$498=""),$P$4:$P$498)</f>
        <v>#N/A</v>
      </c>
    </row>
    <row r="601" spans="2:16">
      <c r="B601" t="s">
        <v>53</v>
      </c>
      <c r="C601" s="117" t="str">
        <f>C500</f>
        <v>B</v>
      </c>
      <c r="D601" s="91"/>
      <c r="E601" s="91"/>
      <c r="F601" s="118" cm="1">
        <f t="array" ref="F601">SUMPRODUCT(--($B$4:$B$498=B601),--($E$4:$E$498=C601),--($D$4:$D$498=""),$F$4:$F$498)</f>
        <v>0</v>
      </c>
      <c r="G601" s="118" cm="1">
        <f t="array" ref="G601">SUMPRODUCT(--($B$4:$B$498=B601),--($E$4:$E$498=C601),--($D$4:$D$498=""),$G$4:$G$498)</f>
        <v>0</v>
      </c>
      <c r="H601" s="118" cm="1">
        <f t="array" ref="H601">SUMPRODUCT(--($B$4:$B$498=B601),--($E$4:$E$498=C601),--($D$4:$D$498=""),$H$4:$H$498)</f>
        <v>0</v>
      </c>
      <c r="I601" s="118" cm="1">
        <f t="array" ref="I601">SUMPRODUCT(--($B$4:$B$498=B601),--($E$4:$E$498=C601),--($D$4:$D$498=""),$I$4:$I$498)</f>
        <v>0</v>
      </c>
      <c r="J601" s="118" cm="1">
        <f t="array" ref="J601">SUMPRODUCT(--($B$4:$B$498=B601),--($E$4:$E$498=C601),--($D$4:$D$498=""),$J$4:$J$498)</f>
        <v>0</v>
      </c>
      <c r="K601" s="118" cm="1">
        <f t="array" ref="K601">SUMPRODUCT(--($B$4:$B$498=B601),--($E$4:$E$498=C601),--($D$4:$D$498=""),$K$4:$K$498)</f>
        <v>0</v>
      </c>
      <c r="L601" s="118" cm="1">
        <f t="array" ref="L601">SUMPRODUCT(--($B$4:$B$498=B601),--($E$4:$E$498=C601),--($D$4:$D$498=""),$L$4:$L$498)</f>
        <v>0</v>
      </c>
      <c r="M601" s="118" cm="1">
        <f t="array" ref="M601">SUMPRODUCT(--($B$5:$B$498=B601),--($E$5:$E$498=C601),--($D$5:$D$498=""),$M$5:$M$498)</f>
        <v>0</v>
      </c>
      <c r="N601" s="118">
        <f t="shared" ref="N601:N613" si="35">SUM(F601:M601)</f>
        <v>0</v>
      </c>
      <c r="O601" s="65"/>
      <c r="P601" s="118" t="e" cm="1">
        <f t="array" ref="P601">SUMPRODUCT(--($B$4:$B$498=B601),--($E$4:$E$498=C601),--($D$4:$D$498=""),$P$4:$P$498)</f>
        <v>#N/A</v>
      </c>
    </row>
    <row r="602" spans="2:16">
      <c r="B602" t="s">
        <v>53</v>
      </c>
      <c r="C602" s="117" t="str">
        <f t="shared" ref="C602:C612" si="36">C501</f>
        <v>C</v>
      </c>
      <c r="D602" s="91"/>
      <c r="E602" s="91"/>
      <c r="F602" s="118" cm="1">
        <f t="array" ref="F602">SUMPRODUCT(--($B$4:$B$498=B602),--($E$4:$E$498=C602),--($D$4:$D$498=""),$F$4:$F$498)</f>
        <v>0</v>
      </c>
      <c r="G602" s="118" cm="1">
        <f t="array" ref="G602">SUMPRODUCT(--($B$4:$B$498=B602),--($E$4:$E$498=C602),--($D$4:$D$498=""),$G$4:$G$498)</f>
        <v>0</v>
      </c>
      <c r="H602" s="118" cm="1">
        <f t="array" ref="H602">SUMPRODUCT(--($B$4:$B$498=B602),--($E$4:$E$498=C602),--($D$4:$D$498=""),$H$4:$H$498)</f>
        <v>0</v>
      </c>
      <c r="I602" s="118" cm="1">
        <f t="array" ref="I602">SUMPRODUCT(--($B$4:$B$498=B602),--($E$4:$E$498=C602),--($D$4:$D$498=""),$I$4:$I$498)</f>
        <v>0</v>
      </c>
      <c r="J602" s="118" cm="1">
        <f t="array" ref="J602">SUMPRODUCT(--($B$4:$B$498=B602),--($E$4:$E$498=C602),--($D$4:$D$498=""),$J$4:$J$498)</f>
        <v>0</v>
      </c>
      <c r="K602" s="118" cm="1">
        <f t="array" ref="K602">SUMPRODUCT(--($B$4:$B$498=B602),--($E$4:$E$498=C602),--($D$4:$D$498=""),$K$4:$K$498)</f>
        <v>0</v>
      </c>
      <c r="L602" s="118" cm="1">
        <f t="array" ref="L602">SUMPRODUCT(--($B$4:$B$498=B602),--($E$4:$E$498=C602),--($D$4:$D$498=""),$L$4:$L$498)</f>
        <v>0</v>
      </c>
      <c r="M602" s="118" cm="1">
        <f t="array" ref="M602">SUMPRODUCT(--($B$5:$B$498=B602),--($E$5:$E$498=C602),--($D$5:$D$498=""),$M$5:$M$498)</f>
        <v>0</v>
      </c>
      <c r="N602" s="118">
        <f t="shared" si="35"/>
        <v>0</v>
      </c>
      <c r="O602" s="65"/>
      <c r="P602" s="118" t="e" cm="1">
        <f t="array" ref="P602">SUMPRODUCT(--($B$4:$B$498=B602),--($E$4:$E$498=C602),--($D$4:$D$498=""),$P$4:$P$498)</f>
        <v>#N/A</v>
      </c>
    </row>
    <row r="603" spans="2:16">
      <c r="B603" t="s">
        <v>53</v>
      </c>
      <c r="C603" s="117" t="str">
        <f t="shared" si="36"/>
        <v>D</v>
      </c>
      <c r="D603" s="91"/>
      <c r="E603" s="91"/>
      <c r="F603" s="118" cm="1">
        <f t="array" ref="F603">SUMPRODUCT(--($B$4:$B$498=B603),--($E$4:$E$498=C603),--($D$4:$D$498=""),$F$4:$F$498)</f>
        <v>0</v>
      </c>
      <c r="G603" s="118" cm="1">
        <f t="array" ref="G603">SUMPRODUCT(--($B$4:$B$498=B603),--($E$4:$E$498=C603),--($D$4:$D$498=""),$G$4:$G$498)</f>
        <v>0</v>
      </c>
      <c r="H603" s="118" cm="1">
        <f t="array" ref="H603">SUMPRODUCT(--($B$4:$B$498=B603),--($E$4:$E$498=C603),--($D$4:$D$498=""),$H$4:$H$498)</f>
        <v>0</v>
      </c>
      <c r="I603" s="118" cm="1">
        <f t="array" ref="I603">SUMPRODUCT(--($B$4:$B$498=B603),--($E$4:$E$498=C603),--($D$4:$D$498=""),$I$4:$I$498)</f>
        <v>0</v>
      </c>
      <c r="J603" s="118" cm="1">
        <f t="array" ref="J603">SUMPRODUCT(--($B$4:$B$498=B603),--($E$4:$E$498=C603),--($D$4:$D$498=""),$J$4:$J$498)</f>
        <v>0</v>
      </c>
      <c r="K603" s="118" cm="1">
        <f t="array" ref="K603">SUMPRODUCT(--($B$4:$B$498=B603),--($E$4:$E$498=C603),--($D$4:$D$498=""),$K$4:$K$498)</f>
        <v>0</v>
      </c>
      <c r="L603" s="118" cm="1">
        <f t="array" ref="L603">SUMPRODUCT(--($B$4:$B$498=B603),--($E$4:$E$498=C603),--($D$4:$D$498=""),$L$4:$L$498)</f>
        <v>0</v>
      </c>
      <c r="M603" s="118" cm="1">
        <f t="array" ref="M603">SUMPRODUCT(--($B$5:$B$498=B603),--($E$5:$E$498=C603),--($D$5:$D$498=""),$M$5:$M$498)</f>
        <v>0</v>
      </c>
      <c r="N603" s="118">
        <f t="shared" si="35"/>
        <v>0</v>
      </c>
      <c r="O603" s="65"/>
      <c r="P603" s="118" t="e" cm="1">
        <f t="array" ref="P603">SUMPRODUCT(--($B$4:$B$498=B603),--($E$4:$E$498=C603),--($D$4:$D$498=""),$P$4:$P$498)</f>
        <v>#N/A</v>
      </c>
    </row>
    <row r="604" spans="2:16">
      <c r="B604" t="s">
        <v>53</v>
      </c>
      <c r="C604" s="117" t="str">
        <f t="shared" si="36"/>
        <v>E</v>
      </c>
      <c r="D604" s="91"/>
      <c r="E604" s="91"/>
      <c r="F604" s="118" cm="1">
        <f t="array" ref="F604">SUMPRODUCT(--($B$4:$B$498=B604),--($E$4:$E$498=C604),--($D$4:$D$498=""),$F$4:$F$498)</f>
        <v>0</v>
      </c>
      <c r="G604" s="118" cm="1">
        <f t="array" ref="G604">SUMPRODUCT(--($B$4:$B$498=B604),--($E$4:$E$498=C604),--($D$4:$D$498=""),$G$4:$G$498)</f>
        <v>0</v>
      </c>
      <c r="H604" s="118" cm="1">
        <f t="array" ref="H604">SUMPRODUCT(--($B$4:$B$498=B604),--($E$4:$E$498=C604),--($D$4:$D$498=""),$H$4:$H$498)</f>
        <v>0</v>
      </c>
      <c r="I604" s="118" cm="1">
        <f t="array" ref="I604">SUMPRODUCT(--($B$4:$B$498=B604),--($E$4:$E$498=C604),--($D$4:$D$498=""),$I$4:$I$498)</f>
        <v>0</v>
      </c>
      <c r="J604" s="118" cm="1">
        <f t="array" ref="J604">SUMPRODUCT(--($B$4:$B$498=B604),--($E$4:$E$498=C604),--($D$4:$D$498=""),$J$4:$J$498)</f>
        <v>0</v>
      </c>
      <c r="K604" s="118" cm="1">
        <f t="array" ref="K604">SUMPRODUCT(--($B$4:$B$498=B604),--($E$4:$E$498=C604),--($D$4:$D$498=""),$K$4:$K$498)</f>
        <v>0</v>
      </c>
      <c r="L604" s="118" cm="1">
        <f t="array" ref="L604">SUMPRODUCT(--($B$4:$B$498=B604),--($E$4:$E$498=C604),--($D$4:$D$498=""),$L$4:$L$498)</f>
        <v>0</v>
      </c>
      <c r="M604" s="118" cm="1">
        <f t="array" ref="M604">SUMPRODUCT(--($B$5:$B$498=B604),--($E$5:$E$498=C604),--($D$5:$D$498=""),$M$5:$M$498)</f>
        <v>0</v>
      </c>
      <c r="N604" s="118">
        <f t="shared" si="35"/>
        <v>0</v>
      </c>
      <c r="O604" s="65"/>
      <c r="P604" s="118" t="e" cm="1">
        <f t="array" ref="P604">SUMPRODUCT(--($B$4:$B$498=B604),--($E$4:$E$498=C604),--($D$4:$D$498=""),$P$4:$P$498)</f>
        <v>#N/A</v>
      </c>
    </row>
    <row r="605" spans="2:16">
      <c r="B605" t="s">
        <v>53</v>
      </c>
      <c r="C605" s="117" t="str">
        <f t="shared" si="36"/>
        <v>F</v>
      </c>
      <c r="D605" s="91"/>
      <c r="E605" s="91"/>
      <c r="F605" s="118" cm="1">
        <f t="array" ref="F605">SUMPRODUCT(--($B$4:$B$498=B605),--($E$4:$E$498=C605),--($D$4:$D$498=""),$F$4:$F$498)</f>
        <v>0</v>
      </c>
      <c r="G605" s="118" cm="1">
        <f t="array" ref="G605">SUMPRODUCT(--($B$4:$B$498=B605),--($E$4:$E$498=C605),--($D$4:$D$498=""),$G$4:$G$498)</f>
        <v>0</v>
      </c>
      <c r="H605" s="118" cm="1">
        <f t="array" ref="H605">SUMPRODUCT(--($B$4:$B$498=B605),--($E$4:$E$498=C605),--($D$4:$D$498=""),$H$4:$H$498)</f>
        <v>0</v>
      </c>
      <c r="I605" s="118" cm="1">
        <f t="array" ref="I605">SUMPRODUCT(--($B$4:$B$498=B605),--($E$4:$E$498=C605),--($D$4:$D$498=""),$I$4:$I$498)</f>
        <v>0</v>
      </c>
      <c r="J605" s="118" cm="1">
        <f t="array" ref="J605">SUMPRODUCT(--($B$4:$B$498=B605),--($E$4:$E$498=C605),--($D$4:$D$498=""),$J$4:$J$498)</f>
        <v>0</v>
      </c>
      <c r="K605" s="118" cm="1">
        <f t="array" ref="K605">SUMPRODUCT(--($B$4:$B$498=B605),--($E$4:$E$498=C605),--($D$4:$D$498=""),$K$4:$K$498)</f>
        <v>0</v>
      </c>
      <c r="L605" s="118" cm="1">
        <f t="array" ref="L605">SUMPRODUCT(--($B$4:$B$498=B605),--($E$4:$E$498=C605),--($D$4:$D$498=""),$L$4:$L$498)</f>
        <v>0</v>
      </c>
      <c r="M605" s="118" cm="1">
        <f t="array" ref="M605">SUMPRODUCT(--($B$5:$B$498=B605),--($E$5:$E$498=C605),--($D$5:$D$498=""),$M$5:$M$498)</f>
        <v>0</v>
      </c>
      <c r="N605" s="118">
        <f t="shared" si="35"/>
        <v>0</v>
      </c>
      <c r="O605" s="65"/>
      <c r="P605" s="118" t="e" cm="1">
        <f t="array" ref="P605">SUMPRODUCT(--($B$4:$B$498=B605),--($E$4:$E$498=C605),--($D$4:$D$498=""),$P$4:$P$498)</f>
        <v>#N/A</v>
      </c>
    </row>
    <row r="606" spans="2:16">
      <c r="B606" t="s">
        <v>53</v>
      </c>
      <c r="C606" s="117" t="str">
        <f t="shared" si="36"/>
        <v>G</v>
      </c>
      <c r="D606" s="91"/>
      <c r="E606" s="91"/>
      <c r="F606" s="118" cm="1">
        <f t="array" ref="F606">SUMPRODUCT(--($B$4:$B$498=B606),--($E$4:$E$498=C606),--($D$4:$D$498=""),$F$4:$F$498)</f>
        <v>0</v>
      </c>
      <c r="G606" s="118" cm="1">
        <f t="array" ref="G606">SUMPRODUCT(--($B$4:$B$498=B606),--($E$4:$E$498=C606),--($D$4:$D$498=""),$G$4:$G$498)</f>
        <v>0</v>
      </c>
      <c r="H606" s="118" cm="1">
        <f t="array" ref="H606">SUMPRODUCT(--($B$4:$B$498=B606),--($E$4:$E$498=C606),--($D$4:$D$498=""),$H$4:$H$498)</f>
        <v>0</v>
      </c>
      <c r="I606" s="118" cm="1">
        <f t="array" ref="I606">SUMPRODUCT(--($B$4:$B$498=B606),--($E$4:$E$498=C606),--($D$4:$D$498=""),$I$4:$I$498)</f>
        <v>0</v>
      </c>
      <c r="J606" s="118" cm="1">
        <f t="array" ref="J606">SUMPRODUCT(--($B$4:$B$498=B606),--($E$4:$E$498=C606),--($D$4:$D$498=""),$J$4:$J$498)</f>
        <v>0</v>
      </c>
      <c r="K606" s="118" cm="1">
        <f t="array" ref="K606">SUMPRODUCT(--($B$4:$B$498=B606),--($E$4:$E$498=C606),--($D$4:$D$498=""),$K$4:$K$498)</f>
        <v>0</v>
      </c>
      <c r="L606" s="118" cm="1">
        <f t="array" ref="L606">SUMPRODUCT(--($B$4:$B$498=B606),--($E$4:$E$498=C606),--($D$4:$D$498=""),$L$4:$L$498)</f>
        <v>0</v>
      </c>
      <c r="M606" s="118" cm="1">
        <f t="array" ref="M606">SUMPRODUCT(--($B$5:$B$498=B606),--($E$5:$E$498=C606),--($D$5:$D$498=""),$M$5:$M$498)</f>
        <v>0</v>
      </c>
      <c r="N606" s="118">
        <f t="shared" si="35"/>
        <v>0</v>
      </c>
      <c r="O606" s="65"/>
      <c r="P606" s="118" t="e" cm="1">
        <f t="array" ref="P606">SUMPRODUCT(--($B$4:$B$498=B606),--($E$4:$E$498=C606),--($D$4:$D$498=""),$P$4:$P$498)</f>
        <v>#N/A</v>
      </c>
    </row>
    <row r="607" spans="2:16">
      <c r="B607" t="s">
        <v>53</v>
      </c>
      <c r="C607" s="117" t="str">
        <f t="shared" si="36"/>
        <v>H</v>
      </c>
      <c r="D607" s="91"/>
      <c r="E607" s="91"/>
      <c r="F607" s="118" cm="1">
        <f t="array" ref="F607">SUMPRODUCT(--($B$4:$B$498=B607),--($E$4:$E$498=C607),--($D$4:$D$498=""),$F$4:$F$498)</f>
        <v>0</v>
      </c>
      <c r="G607" s="118" cm="1">
        <f t="array" ref="G607">SUMPRODUCT(--($B$4:$B$498=B607),--($E$4:$E$498=C607),--($D$4:$D$498=""),$G$4:$G$498)</f>
        <v>0</v>
      </c>
      <c r="H607" s="118" cm="1">
        <f t="array" ref="H607">SUMPRODUCT(--($B$4:$B$498=B607),--($E$4:$E$498=C607),--($D$4:$D$498=""),$H$4:$H$498)</f>
        <v>0</v>
      </c>
      <c r="I607" s="118" cm="1">
        <f t="array" ref="I607">SUMPRODUCT(--($B$4:$B$498=B607),--($E$4:$E$498=C607),--($D$4:$D$498=""),$I$4:$I$498)</f>
        <v>0</v>
      </c>
      <c r="J607" s="118" cm="1">
        <f t="array" ref="J607">SUMPRODUCT(--($B$4:$B$498=B607),--($E$4:$E$498=C607),--($D$4:$D$498=""),$J$4:$J$498)</f>
        <v>0</v>
      </c>
      <c r="K607" s="118" cm="1">
        <f t="array" ref="K607">SUMPRODUCT(--($B$4:$B$498=B607),--($E$4:$E$498=C607),--($D$4:$D$498=""),$K$4:$K$498)</f>
        <v>0</v>
      </c>
      <c r="L607" s="118" cm="1">
        <f t="array" ref="L607">SUMPRODUCT(--($B$4:$B$498=B607),--($E$4:$E$498=C607),--($D$4:$D$498=""),$L$4:$L$498)</f>
        <v>0</v>
      </c>
      <c r="M607" s="118" cm="1">
        <f t="array" ref="M607">SUMPRODUCT(--($B$5:$B$498=B607),--($E$5:$E$498=C607),--($D$5:$D$498=""),$M$5:$M$498)</f>
        <v>0</v>
      </c>
      <c r="N607" s="118">
        <f t="shared" si="35"/>
        <v>0</v>
      </c>
      <c r="O607" s="65"/>
      <c r="P607" s="118" t="e" cm="1">
        <f t="array" ref="P607">SUMPRODUCT(--($B$4:$B$498=B607),--($E$4:$E$498=C607),--($D$4:$D$498=""),$P$4:$P$498)</f>
        <v>#N/A</v>
      </c>
    </row>
    <row r="608" spans="2:16">
      <c r="B608" t="s">
        <v>53</v>
      </c>
      <c r="C608" s="117" t="str">
        <f t="shared" si="36"/>
        <v>I</v>
      </c>
      <c r="D608" s="91"/>
      <c r="E608" s="91"/>
      <c r="F608" s="118" cm="1">
        <f t="array" ref="F608">SUMPRODUCT(--($B$4:$B$498=B608),--($E$4:$E$498=C608),--($D$4:$D$498=""),$F$4:$F$498)</f>
        <v>0</v>
      </c>
      <c r="G608" s="118" cm="1">
        <f t="array" ref="G608">SUMPRODUCT(--($B$4:$B$498=B608),--($E$4:$E$498=C608),--($D$4:$D$498=""),$G$4:$G$498)</f>
        <v>0</v>
      </c>
      <c r="H608" s="118" cm="1">
        <f t="array" ref="H608">SUMPRODUCT(--($B$4:$B$498=B608),--($E$4:$E$498=C608),--($D$4:$D$498=""),$H$4:$H$498)</f>
        <v>0</v>
      </c>
      <c r="I608" s="118" cm="1">
        <f t="array" ref="I608">SUMPRODUCT(--($B$4:$B$498=B608),--($E$4:$E$498=C608),--($D$4:$D$498=""),$I$4:$I$498)</f>
        <v>0</v>
      </c>
      <c r="J608" s="118" cm="1">
        <f t="array" ref="J608">SUMPRODUCT(--($B$4:$B$498=B608),--($E$4:$E$498=C608),--($D$4:$D$498=""),$J$4:$J$498)</f>
        <v>0</v>
      </c>
      <c r="K608" s="118" cm="1">
        <f t="array" ref="K608">SUMPRODUCT(--($B$4:$B$498=B608),--($E$4:$E$498=C608),--($D$4:$D$498=""),$K$4:$K$498)</f>
        <v>0</v>
      </c>
      <c r="L608" s="118" cm="1">
        <f t="array" ref="L608">SUMPRODUCT(--($B$4:$B$498=B608),--($E$4:$E$498=C608),--($D$4:$D$498=""),$L$4:$L$498)</f>
        <v>0</v>
      </c>
      <c r="M608" s="118" cm="1">
        <f t="array" ref="M608">SUMPRODUCT(--($B$5:$B$498=B608),--($E$5:$E$498=C608),--($D$5:$D$498=""),$M$5:$M$498)</f>
        <v>0</v>
      </c>
      <c r="N608" s="118">
        <f t="shared" si="35"/>
        <v>0</v>
      </c>
      <c r="O608" s="65"/>
      <c r="P608" s="118" t="e" cm="1">
        <f t="array" ref="P608">SUMPRODUCT(--($B$4:$B$498=B608),--($E$4:$E$498=C608),--($D$4:$D$498=""),$P$4:$P$498)</f>
        <v>#N/A</v>
      </c>
    </row>
    <row r="609" spans="2:16">
      <c r="B609" t="s">
        <v>53</v>
      </c>
      <c r="C609" s="117" t="str">
        <f t="shared" si="36"/>
        <v>J</v>
      </c>
      <c r="D609" s="91"/>
      <c r="E609" s="91"/>
      <c r="F609" s="118" cm="1">
        <f t="array" ref="F609">SUMPRODUCT(--($B$4:$B$498=B609),--($E$4:$E$498=C609),--($D$4:$D$498=""),$F$4:$F$498)</f>
        <v>0</v>
      </c>
      <c r="G609" s="118" cm="1">
        <f t="array" ref="G609">SUMPRODUCT(--($B$4:$B$498=B609),--($E$4:$E$498=C609),--($D$4:$D$498=""),$G$4:$G$498)</f>
        <v>0</v>
      </c>
      <c r="H609" s="118" cm="1">
        <f t="array" ref="H609">SUMPRODUCT(--($B$4:$B$498=B609),--($E$4:$E$498=C609),--($D$4:$D$498=""),$H$4:$H$498)</f>
        <v>0</v>
      </c>
      <c r="I609" s="118" cm="1">
        <f t="array" ref="I609">SUMPRODUCT(--($B$4:$B$498=B609),--($E$4:$E$498=C609),--($D$4:$D$498=""),$I$4:$I$498)</f>
        <v>0</v>
      </c>
      <c r="J609" s="118" cm="1">
        <f t="array" ref="J609">SUMPRODUCT(--($B$4:$B$498=B609),--($E$4:$E$498=C609),--($D$4:$D$498=""),$J$4:$J$498)</f>
        <v>0</v>
      </c>
      <c r="K609" s="118" cm="1">
        <f t="array" ref="K609">SUMPRODUCT(--($B$4:$B$498=B609),--($E$4:$E$498=C609),--($D$4:$D$498=""),$K$4:$K$498)</f>
        <v>0</v>
      </c>
      <c r="L609" s="118" cm="1">
        <f t="array" ref="L609">SUMPRODUCT(--($B$4:$B$498=B609),--($E$4:$E$498=C609),--($D$4:$D$498=""),$L$4:$L$498)</f>
        <v>0</v>
      </c>
      <c r="M609" s="118" cm="1">
        <f t="array" ref="M609">SUMPRODUCT(--($B$5:$B$498=B609),--($E$5:$E$498=C609),--($D$5:$D$498=""),$M$5:$M$498)</f>
        <v>0</v>
      </c>
      <c r="N609" s="118">
        <f t="shared" si="35"/>
        <v>0</v>
      </c>
      <c r="O609" s="65"/>
      <c r="P609" s="118" t="e" cm="1">
        <f t="array" ref="P609">SUMPRODUCT(--($B$4:$B$498=B609),--($E$4:$E$498=C609),--($D$4:$D$498=""),$P$4:$P$498)</f>
        <v>#N/A</v>
      </c>
    </row>
    <row r="610" spans="2:16">
      <c r="B610" t="s">
        <v>53</v>
      </c>
      <c r="C610" s="117" t="str">
        <f t="shared" si="36"/>
        <v>K</v>
      </c>
      <c r="D610" s="91"/>
      <c r="E610" s="91"/>
      <c r="F610" s="118" cm="1">
        <f t="array" ref="F610">SUMPRODUCT(--($B$4:$B$498=B610),--($E$4:$E$498=C610),--($D$4:$D$498=""),$F$4:$F$498)</f>
        <v>0</v>
      </c>
      <c r="G610" s="118" cm="1">
        <f t="array" ref="G610">SUMPRODUCT(--($B$4:$B$498=B610),--($E$4:$E$498=C610),--($D$4:$D$498=""),$G$4:$G$498)</f>
        <v>0</v>
      </c>
      <c r="H610" s="118" cm="1">
        <f t="array" ref="H610">SUMPRODUCT(--($B$4:$B$498=B610),--($E$4:$E$498=C610),--($D$4:$D$498=""),$H$4:$H$498)</f>
        <v>0</v>
      </c>
      <c r="I610" s="118" cm="1">
        <f t="array" ref="I610">SUMPRODUCT(--($B$4:$B$498=B610),--($E$4:$E$498=C610),--($D$4:$D$498=""),$I$4:$I$498)</f>
        <v>0</v>
      </c>
      <c r="J610" s="118" cm="1">
        <f t="array" ref="J610">SUMPRODUCT(--($B$4:$B$498=B610),--($E$4:$E$498=C610),--($D$4:$D$498=""),$J$4:$J$498)</f>
        <v>0</v>
      </c>
      <c r="K610" s="118" cm="1">
        <f t="array" ref="K610">SUMPRODUCT(--($B$4:$B$498=B610),--($E$4:$E$498=C610),--($D$4:$D$498=""),$K$4:$K$498)</f>
        <v>0</v>
      </c>
      <c r="L610" s="118" cm="1">
        <f t="array" ref="L610">SUMPRODUCT(--($B$4:$B$498=B610),--($E$4:$E$498=C610),--($D$4:$D$498=""),$L$4:$L$498)</f>
        <v>0</v>
      </c>
      <c r="M610" s="118" cm="1">
        <f t="array" ref="M610">SUMPRODUCT(--($B$5:$B$498=B610),--($E$5:$E$498=C610),--($D$5:$D$498=""),$M$5:$M$498)</f>
        <v>0</v>
      </c>
      <c r="N610" s="118">
        <f t="shared" si="35"/>
        <v>0</v>
      </c>
      <c r="O610" s="65"/>
      <c r="P610" s="118" t="e" cm="1">
        <f t="array" ref="P610">SUMPRODUCT(--($B$4:$B$498=B610),--($E$4:$E$498=C610),--($D$4:$D$498=""),$P$4:$P$498)</f>
        <v>#N/A</v>
      </c>
    </row>
    <row r="611" spans="2:16">
      <c r="C611" s="117" t="str">
        <f t="shared" si="36"/>
        <v>Vrije categorie</v>
      </c>
      <c r="D611" s="91"/>
      <c r="E611" s="91"/>
      <c r="F611" s="118" cm="1">
        <f t="array" ref="F611">SUMPRODUCT(--($B$4:$B$498=B611),--($E$4:$E$498=C611),--($D$4:$D$498=""),$F$4:$F$498)</f>
        <v>0</v>
      </c>
      <c r="G611" s="118" cm="1">
        <f t="array" ref="G611">SUMPRODUCT(--($B$4:$B$498=B611),--($E$4:$E$498=C611),--($D$4:$D$498=""),$G$4:$G$498)</f>
        <v>0</v>
      </c>
      <c r="H611" s="118" cm="1">
        <f t="array" ref="H611">SUMPRODUCT(--($B$4:$B$498=B611),--($E$4:$E$498=C611),--($D$4:$D$498=""),$H$4:$H$498)</f>
        <v>0</v>
      </c>
      <c r="I611" s="118" cm="1">
        <f t="array" ref="I611">SUMPRODUCT(--($B$4:$B$498=B611),--($E$4:$E$498=C611),--($D$4:$D$498=""),$I$4:$I$498)</f>
        <v>0</v>
      </c>
      <c r="J611" s="118" cm="1">
        <f t="array" ref="J611">SUMPRODUCT(--($B$4:$B$498=B611),--($E$4:$E$498=C611),--($D$4:$D$498=""),$J$4:$J$498)</f>
        <v>0</v>
      </c>
      <c r="K611" s="118" cm="1">
        <f t="array" ref="K611">SUMPRODUCT(--($B$4:$B$498=B611),--($E$4:$E$498=C611),--($D$4:$D$498=""),$K$4:$K$498)</f>
        <v>0</v>
      </c>
      <c r="L611" s="118" cm="1">
        <f t="array" ref="L611">SUMPRODUCT(--($B$4:$B$498=B611),--($E$4:$E$498=C611),--($D$4:$D$498=""),$L$4:$L$498)</f>
        <v>0</v>
      </c>
      <c r="M611" s="118" cm="1">
        <f t="array" ref="M611">SUMPRODUCT(--($B$5:$B$498=B611),--($E$5:$E$498=C611),--($D$5:$D$498=""),$M$5:$M$498)</f>
        <v>0</v>
      </c>
      <c r="N611" s="118">
        <f t="shared" si="35"/>
        <v>0</v>
      </c>
      <c r="O611" s="65"/>
      <c r="P611" s="118" t="e" cm="1">
        <f t="array" ref="P611">SUMPRODUCT(--($B$4:$B$498=B611),--($E$4:$E$498=C611),--($D$4:$D$498=""),$P$4:$P$498)</f>
        <v>#N/A</v>
      </c>
    </row>
    <row r="612" spans="2:16">
      <c r="C612" s="117" t="str">
        <f t="shared" si="36"/>
        <v>Vrije categorie</v>
      </c>
      <c r="D612" s="91"/>
      <c r="E612" s="91"/>
      <c r="F612" s="118" cm="1">
        <f t="array" ref="F612">SUMPRODUCT(--($B$4:$B$498=B612),--($E$4:$E$498=C612),--($D$4:$D$498=""),$F$4:$F$498)</f>
        <v>0</v>
      </c>
      <c r="G612" s="118" cm="1">
        <f t="array" ref="G612">SUMPRODUCT(--($B$4:$B$498=B612),--($E$4:$E$498=C612),--($D$4:$D$498=""),$G$4:$G$498)</f>
        <v>0</v>
      </c>
      <c r="H612" s="118" cm="1">
        <f t="array" ref="H612">SUMPRODUCT(--($B$4:$B$498=B612),--($E$4:$E$498=C612),--($D$4:$D$498=""),$H$4:$H$498)</f>
        <v>0</v>
      </c>
      <c r="I612" s="118" cm="1">
        <f t="array" ref="I612">SUMPRODUCT(--($B$4:$B$498=B612),--($E$4:$E$498=C612),--($D$4:$D$498=""),$I$4:$I$498)</f>
        <v>0</v>
      </c>
      <c r="J612" s="118" cm="1">
        <f t="array" ref="J612">SUMPRODUCT(--($B$4:$B$498=B612),--($E$4:$E$498=C612),--($D$4:$D$498=""),$J$4:$J$498)</f>
        <v>0</v>
      </c>
      <c r="K612" s="118" cm="1">
        <f t="array" ref="K612">SUMPRODUCT(--($B$4:$B$498=B612),--($E$4:$E$498=C612),--($D$4:$D$498=""),$K$4:$K$498)</f>
        <v>0</v>
      </c>
      <c r="L612" s="118" cm="1">
        <f t="array" ref="L612">SUMPRODUCT(--($B$4:$B$498=B612),--($E$4:$E$498=C612),--($D$4:$D$498=""),$L$4:$L$498)</f>
        <v>0</v>
      </c>
      <c r="M612" s="118" cm="1">
        <f t="array" ref="M612">SUMPRODUCT(--($B$5:$B$498=B612),--($E$5:$E$498=C612),--($D$5:$D$498=""),$M$5:$M$498)</f>
        <v>0</v>
      </c>
      <c r="N612" s="118">
        <f t="shared" si="35"/>
        <v>0</v>
      </c>
      <c r="O612" s="65"/>
      <c r="P612" s="118" t="e" cm="1">
        <f t="array" ref="P612">SUMPRODUCT(--($B$4:$B$498=B612),--($E$4:$E$498=C612),--($D$4:$D$498=""),$P$4:$P$498)</f>
        <v>#N/A</v>
      </c>
    </row>
    <row r="613" spans="2:16" ht="15" thickBot="1">
      <c r="C613" s="126" t="s">
        <v>210</v>
      </c>
      <c r="D613" s="122"/>
      <c r="E613" s="122"/>
      <c r="F613" s="123">
        <f t="shared" ref="F613:M613" si="37">SUM(F600:F612)</f>
        <v>0</v>
      </c>
      <c r="G613" s="123">
        <f t="shared" si="37"/>
        <v>0</v>
      </c>
      <c r="H613" s="123">
        <f t="shared" si="37"/>
        <v>0</v>
      </c>
      <c r="I613" s="123">
        <f t="shared" si="37"/>
        <v>0</v>
      </c>
      <c r="J613" s="123">
        <f t="shared" si="37"/>
        <v>0</v>
      </c>
      <c r="K613" s="123">
        <f t="shared" si="37"/>
        <v>0</v>
      </c>
      <c r="L613" s="123">
        <f t="shared" si="37"/>
        <v>0</v>
      </c>
      <c r="M613" s="123">
        <f t="shared" si="37"/>
        <v>0</v>
      </c>
      <c r="N613" s="123">
        <f t="shared" si="35"/>
        <v>0</v>
      </c>
      <c r="O613" s="77"/>
      <c r="P613" s="123" t="e">
        <f>SUM(P600:P612)</f>
        <v>#N/A</v>
      </c>
    </row>
    <row r="614" spans="2:16" ht="15" thickTop="1"/>
  </sheetData>
  <sheetProtection algorithmName="SHA-512" hashValue="jbwVklTEwfizfT5xRMIasjanX1qcx5zEfGrjyrEXDSQwedWYEPoYQpXGHBtQ72cLa13+GekMqnTcK4Fttal2Ag==" saltValue="TOj6KnP5Lho9Gjz2/a1nFA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4.4"/>
  <cols>
    <col min="1" max="1" width="30.44140625" bestFit="1" customWidth="1"/>
    <col min="2" max="2" width="13.88671875" customWidth="1"/>
    <col min="3" max="3" width="11.88671875" customWidth="1"/>
  </cols>
  <sheetData>
    <row r="1" spans="1:15" ht="28.8">
      <c r="A1" s="131" t="s">
        <v>187</v>
      </c>
      <c r="B1" s="132" t="s">
        <v>216</v>
      </c>
      <c r="C1" s="132" t="s">
        <v>217</v>
      </c>
      <c r="D1" s="131" t="s">
        <v>218</v>
      </c>
      <c r="E1" s="131" t="s">
        <v>219</v>
      </c>
      <c r="F1" s="131" t="s">
        <v>220</v>
      </c>
      <c r="G1" s="131" t="s">
        <v>221</v>
      </c>
      <c r="H1" s="131" t="s">
        <v>222</v>
      </c>
      <c r="I1" s="131" t="s">
        <v>223</v>
      </c>
      <c r="J1" s="131" t="s">
        <v>224</v>
      </c>
      <c r="K1" s="131" t="s">
        <v>225</v>
      </c>
      <c r="L1" s="131" t="s">
        <v>226</v>
      </c>
      <c r="M1" s="131" t="s">
        <v>227</v>
      </c>
      <c r="N1" s="131" t="s">
        <v>228</v>
      </c>
      <c r="O1" s="131" t="s">
        <v>229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1" t="s">
        <v>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>
      <c r="A4" s="133" t="s">
        <v>230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5">
      <c r="A5" s="21" t="s">
        <v>231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>
      <c r="A6" s="21" t="s">
        <v>232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>
      <c r="A7" s="21" t="s">
        <v>233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>
      <c r="A8" s="21" t="s">
        <v>234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>
      <c r="A9" s="133" t="s">
        <v>194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</row>
    <row r="10" spans="1:15">
      <c r="A10" s="21" t="s">
        <v>63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>
      <c r="A11" s="133" t="s">
        <v>91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</row>
    <row r="12" spans="1:15">
      <c r="A12" s="21" t="s">
        <v>235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5" ht="28.8">
      <c r="A14" s="131" t="s">
        <v>187</v>
      </c>
      <c r="B14" s="132" t="s">
        <v>216</v>
      </c>
      <c r="C14" s="132" t="s">
        <v>217</v>
      </c>
      <c r="D14" s="131" t="s">
        <v>218</v>
      </c>
      <c r="E14" s="131" t="s">
        <v>219</v>
      </c>
      <c r="F14" s="131" t="s">
        <v>220</v>
      </c>
      <c r="G14" s="131" t="s">
        <v>221</v>
      </c>
      <c r="H14" s="131" t="s">
        <v>222</v>
      </c>
      <c r="I14" s="131" t="s">
        <v>223</v>
      </c>
      <c r="J14" s="131" t="s">
        <v>224</v>
      </c>
      <c r="K14" s="131" t="s">
        <v>225</v>
      </c>
      <c r="L14" s="131" t="s">
        <v>226</v>
      </c>
      <c r="M14" s="131" t="s">
        <v>227</v>
      </c>
      <c r="N14" s="131" t="s">
        <v>228</v>
      </c>
      <c r="O14" s="131" t="s">
        <v>229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21" t="s">
        <v>86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133" t="s">
        <v>230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</row>
    <row r="18" spans="1:15">
      <c r="A18" s="21" t="s">
        <v>231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>
      <c r="A19" s="21" t="s">
        <v>232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>
      <c r="A20" s="21" t="s">
        <v>233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>
      <c r="A21" s="21" t="s">
        <v>234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>
      <c r="A22" s="133" t="s">
        <v>194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</row>
    <row r="23" spans="1:15">
      <c r="A23" s="21" t="s">
        <v>63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>
      <c r="A24" s="133" t="s">
        <v>91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</row>
    <row r="25" spans="1:15">
      <c r="A25" s="21" t="s">
        <v>235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7" spans="1:15" ht="28.8">
      <c r="A27" s="131" t="s">
        <v>187</v>
      </c>
      <c r="B27" s="132" t="s">
        <v>216</v>
      </c>
      <c r="C27" s="132" t="s">
        <v>217</v>
      </c>
      <c r="D27" s="131" t="s">
        <v>218</v>
      </c>
      <c r="E27" s="131" t="s">
        <v>219</v>
      </c>
      <c r="F27" s="131" t="s">
        <v>220</v>
      </c>
      <c r="G27" s="131" t="s">
        <v>221</v>
      </c>
      <c r="H27" s="131" t="s">
        <v>222</v>
      </c>
      <c r="I27" s="131" t="s">
        <v>223</v>
      </c>
      <c r="J27" s="131" t="s">
        <v>224</v>
      </c>
      <c r="K27" s="131" t="s">
        <v>225</v>
      </c>
      <c r="L27" s="131" t="s">
        <v>226</v>
      </c>
      <c r="M27" s="131" t="s">
        <v>227</v>
      </c>
      <c r="N27" s="131" t="s">
        <v>228</v>
      </c>
      <c r="O27" s="131" t="s">
        <v>229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21" t="s">
        <v>86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>
      <c r="A30" s="133" t="s">
        <v>230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</row>
    <row r="31" spans="1:15">
      <c r="A31" s="21" t="s">
        <v>231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5">
      <c r="A32" s="21" t="s">
        <v>232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>
      <c r="A33" s="21" t="s">
        <v>233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>
      <c r="A34" s="21" t="s">
        <v>234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>
      <c r="A35" s="133" t="s">
        <v>194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</row>
    <row r="36" spans="1:15">
      <c r="A36" s="21" t="s">
        <v>63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>
      <c r="A37" s="133" t="s">
        <v>91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</row>
    <row r="38" spans="1:15">
      <c r="A38" s="21" t="s">
        <v>235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40" spans="1:15" ht="28.8">
      <c r="A40" s="131" t="s">
        <v>187</v>
      </c>
      <c r="B40" s="132" t="s">
        <v>216</v>
      </c>
      <c r="C40" s="132" t="s">
        <v>217</v>
      </c>
      <c r="D40" s="131" t="s">
        <v>218</v>
      </c>
      <c r="E40" s="131" t="s">
        <v>219</v>
      </c>
      <c r="F40" s="131" t="s">
        <v>220</v>
      </c>
      <c r="G40" s="131" t="s">
        <v>221</v>
      </c>
      <c r="H40" s="131" t="s">
        <v>222</v>
      </c>
      <c r="I40" s="131" t="s">
        <v>223</v>
      </c>
      <c r="J40" s="131" t="s">
        <v>224</v>
      </c>
      <c r="K40" s="131" t="s">
        <v>225</v>
      </c>
      <c r="L40" s="131" t="s">
        <v>226</v>
      </c>
      <c r="M40" s="131" t="s">
        <v>227</v>
      </c>
      <c r="N40" s="131" t="s">
        <v>228</v>
      </c>
      <c r="O40" s="131" t="s">
        <v>229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21" t="s">
        <v>86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133" t="s">
        <v>230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</row>
    <row r="44" spans="1:15">
      <c r="A44" s="21" t="s">
        <v>231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>
      <c r="A45" s="21" t="s">
        <v>232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>
      <c r="A46" s="21" t="s">
        <v>233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>
      <c r="A47" s="21" t="s">
        <v>234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>
      <c r="A48" s="133" t="s">
        <v>194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</row>
    <row r="49" spans="1:15">
      <c r="A49" s="21" t="s">
        <v>63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>
      <c r="A50" s="133" t="s">
        <v>91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</row>
    <row r="51" spans="1:15">
      <c r="A51" s="21" t="s">
        <v>235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3" spans="1:15" ht="28.8">
      <c r="A53" s="131" t="s">
        <v>187</v>
      </c>
      <c r="B53" s="132" t="s">
        <v>216</v>
      </c>
      <c r="C53" s="132" t="s">
        <v>217</v>
      </c>
      <c r="D53" s="131" t="s">
        <v>218</v>
      </c>
      <c r="E53" s="131" t="s">
        <v>219</v>
      </c>
      <c r="F53" s="131" t="s">
        <v>220</v>
      </c>
      <c r="G53" s="131" t="s">
        <v>221</v>
      </c>
      <c r="H53" s="131" t="s">
        <v>222</v>
      </c>
      <c r="I53" s="131" t="s">
        <v>223</v>
      </c>
      <c r="J53" s="131" t="s">
        <v>224</v>
      </c>
      <c r="K53" s="131" t="s">
        <v>225</v>
      </c>
      <c r="L53" s="131" t="s">
        <v>226</v>
      </c>
      <c r="M53" s="131" t="s">
        <v>227</v>
      </c>
      <c r="N53" s="131" t="s">
        <v>228</v>
      </c>
      <c r="O53" s="131" t="s">
        <v>229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21" t="s">
        <v>86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>
      <c r="A56" s="133" t="s">
        <v>230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</row>
    <row r="57" spans="1:15">
      <c r="A57" s="21" t="s">
        <v>231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>
      <c r="A58" s="21" t="s">
        <v>232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>
      <c r="A59" s="21" t="s">
        <v>233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>
      <c r="A60" s="21" t="s">
        <v>234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>
      <c r="A61" s="133" t="s">
        <v>194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</row>
    <row r="62" spans="1:15">
      <c r="A62" s="21" t="s">
        <v>63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>
      <c r="A63" s="133" t="s">
        <v>91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</row>
    <row r="64" spans="1:15">
      <c r="A64" s="21" t="s">
        <v>235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6" spans="1:15" ht="28.8">
      <c r="A66" s="131" t="s">
        <v>187</v>
      </c>
      <c r="B66" s="132" t="s">
        <v>216</v>
      </c>
      <c r="C66" s="132" t="s">
        <v>217</v>
      </c>
      <c r="D66" s="131" t="s">
        <v>218</v>
      </c>
      <c r="E66" s="131" t="s">
        <v>219</v>
      </c>
      <c r="F66" s="131" t="s">
        <v>220</v>
      </c>
      <c r="G66" s="131" t="s">
        <v>221</v>
      </c>
      <c r="H66" s="131" t="s">
        <v>222</v>
      </c>
      <c r="I66" s="131" t="s">
        <v>223</v>
      </c>
      <c r="J66" s="131" t="s">
        <v>224</v>
      </c>
      <c r="K66" s="131" t="s">
        <v>225</v>
      </c>
      <c r="L66" s="131" t="s">
        <v>226</v>
      </c>
      <c r="M66" s="131" t="s">
        <v>227</v>
      </c>
      <c r="N66" s="131" t="s">
        <v>228</v>
      </c>
      <c r="O66" s="131" t="s">
        <v>229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21" t="s">
        <v>86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>
      <c r="A69" s="133" t="s">
        <v>230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</row>
    <row r="70" spans="1:15">
      <c r="A70" s="21" t="s">
        <v>231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>
      <c r="A71" s="21" t="s">
        <v>232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>
      <c r="A72" s="21" t="s">
        <v>233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>
      <c r="A73" s="21" t="s">
        <v>234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>
      <c r="A74" s="133" t="s">
        <v>194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</row>
    <row r="75" spans="1:15">
      <c r="A75" s="21" t="s">
        <v>63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>
      <c r="A76" s="133" t="s">
        <v>91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</row>
    <row r="77" spans="1:15">
      <c r="A77" s="21" t="s">
        <v>235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9" spans="1:15" ht="28.8">
      <c r="A79" s="131" t="s">
        <v>187</v>
      </c>
      <c r="B79" s="132" t="s">
        <v>216</v>
      </c>
      <c r="C79" s="132" t="s">
        <v>217</v>
      </c>
      <c r="D79" s="131" t="s">
        <v>218</v>
      </c>
      <c r="E79" s="131" t="s">
        <v>219</v>
      </c>
      <c r="F79" s="131" t="s">
        <v>220</v>
      </c>
      <c r="G79" s="131" t="s">
        <v>221</v>
      </c>
      <c r="H79" s="131" t="s">
        <v>222</v>
      </c>
      <c r="I79" s="131" t="s">
        <v>223</v>
      </c>
      <c r="J79" s="131" t="s">
        <v>224</v>
      </c>
      <c r="K79" s="131" t="s">
        <v>225</v>
      </c>
      <c r="L79" s="131" t="s">
        <v>226</v>
      </c>
      <c r="M79" s="131" t="s">
        <v>227</v>
      </c>
      <c r="N79" s="131" t="s">
        <v>228</v>
      </c>
      <c r="O79" s="131" t="s">
        <v>229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21" t="s">
        <v>86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</row>
    <row r="82" spans="1:15">
      <c r="A82" s="133" t="s">
        <v>230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</row>
    <row r="83" spans="1:1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</row>
    <row r="84" spans="1:15">
      <c r="A84" s="21" t="s">
        <v>232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1:15">
      <c r="A85" s="21" t="s">
        <v>233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</row>
    <row r="86" spans="1:15">
      <c r="A86" s="21" t="s">
        <v>234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</row>
    <row r="87" spans="1:15">
      <c r="A87" s="133" t="s">
        <v>194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</row>
    <row r="88" spans="1:15">
      <c r="A88" s="21" t="s">
        <v>63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</row>
    <row r="89" spans="1:15">
      <c r="A89" s="133" t="s">
        <v>91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</row>
    <row r="90" spans="1:15">
      <c r="A90" s="21" t="s">
        <v>235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2" spans="1:15" ht="28.8">
      <c r="A92" s="131" t="s">
        <v>187</v>
      </c>
      <c r="B92" s="132" t="s">
        <v>216</v>
      </c>
      <c r="C92" s="132" t="s">
        <v>217</v>
      </c>
      <c r="D92" s="131" t="s">
        <v>218</v>
      </c>
      <c r="E92" s="131" t="s">
        <v>219</v>
      </c>
      <c r="F92" s="131" t="s">
        <v>220</v>
      </c>
      <c r="G92" s="131" t="s">
        <v>221</v>
      </c>
      <c r="H92" s="131" t="s">
        <v>222</v>
      </c>
      <c r="I92" s="131" t="s">
        <v>223</v>
      </c>
      <c r="J92" s="131" t="s">
        <v>224</v>
      </c>
      <c r="K92" s="131" t="s">
        <v>225</v>
      </c>
      <c r="L92" s="131" t="s">
        <v>226</v>
      </c>
      <c r="M92" s="131" t="s">
        <v>227</v>
      </c>
      <c r="N92" s="131" t="s">
        <v>228</v>
      </c>
      <c r="O92" s="131" t="s">
        <v>229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21" t="s">
        <v>86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15">
      <c r="A95" s="133" t="s">
        <v>230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</row>
    <row r="96" spans="1:15">
      <c r="A96" s="21" t="s">
        <v>231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1:15">
      <c r="A97" s="21" t="s">
        <v>232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1:15">
      <c r="A98" s="21" t="s">
        <v>233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1:15">
      <c r="A99" s="21" t="s">
        <v>234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>
      <c r="A100" s="133" t="s">
        <v>194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</row>
    <row r="101" spans="1:15">
      <c r="A101" s="21" t="s">
        <v>63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>
      <c r="A102" s="133" t="s">
        <v>91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</row>
    <row r="103" spans="1:15">
      <c r="A103" s="21" t="s">
        <v>235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5" spans="1:15" ht="28.8">
      <c r="A105" s="131" t="s">
        <v>187</v>
      </c>
      <c r="B105" s="132" t="s">
        <v>216</v>
      </c>
      <c r="C105" s="132" t="s">
        <v>217</v>
      </c>
      <c r="D105" s="131" t="s">
        <v>218</v>
      </c>
      <c r="E105" s="131" t="s">
        <v>219</v>
      </c>
      <c r="F105" s="131" t="s">
        <v>220</v>
      </c>
      <c r="G105" s="131" t="s">
        <v>221</v>
      </c>
      <c r="H105" s="131" t="s">
        <v>222</v>
      </c>
      <c r="I105" s="131" t="s">
        <v>223</v>
      </c>
      <c r="J105" s="131" t="s">
        <v>224</v>
      </c>
      <c r="K105" s="131" t="s">
        <v>225</v>
      </c>
      <c r="L105" s="131" t="s">
        <v>226</v>
      </c>
      <c r="M105" s="131" t="s">
        <v>227</v>
      </c>
      <c r="N105" s="131" t="s">
        <v>228</v>
      </c>
      <c r="O105" s="131" t="s">
        <v>229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21" t="s">
        <v>86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>
      <c r="A108" s="133" t="s">
        <v>230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</row>
    <row r="109" spans="1:15">
      <c r="A109" s="21" t="s">
        <v>231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</row>
    <row r="110" spans="1:15">
      <c r="A110" s="21" t="s">
        <v>232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>
      <c r="A111" s="21" t="s">
        <v>233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>
      <c r="A112" s="21" t="s">
        <v>234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>
      <c r="A113" s="133" t="s">
        <v>194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</row>
    <row r="114" spans="1:15">
      <c r="A114" s="21" t="s">
        <v>63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>
      <c r="A115" s="133" t="s">
        <v>91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</row>
    <row r="116" spans="1:15">
      <c r="A116" s="21" t="s">
        <v>235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  <row r="118" spans="1:15" ht="28.8">
      <c r="A118" s="131" t="s">
        <v>187</v>
      </c>
      <c r="B118" s="132" t="s">
        <v>216</v>
      </c>
      <c r="C118" s="132" t="s">
        <v>217</v>
      </c>
      <c r="D118" s="131" t="s">
        <v>218</v>
      </c>
      <c r="E118" s="131" t="s">
        <v>219</v>
      </c>
      <c r="F118" s="131" t="s">
        <v>220</v>
      </c>
      <c r="G118" s="131" t="s">
        <v>221</v>
      </c>
      <c r="H118" s="131" t="s">
        <v>222</v>
      </c>
      <c r="I118" s="131" t="s">
        <v>223</v>
      </c>
      <c r="J118" s="131" t="s">
        <v>224</v>
      </c>
      <c r="K118" s="131" t="s">
        <v>225</v>
      </c>
      <c r="L118" s="131" t="s">
        <v>226</v>
      </c>
      <c r="M118" s="131" t="s">
        <v>227</v>
      </c>
      <c r="N118" s="131" t="s">
        <v>228</v>
      </c>
      <c r="O118" s="131" t="s">
        <v>229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21" t="s">
        <v>86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>
      <c r="A121" s="133" t="s">
        <v>230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</row>
    <row r="122" spans="1:15">
      <c r="A122" s="21" t="s">
        <v>231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>
      <c r="A123" s="21" t="s">
        <v>232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>
      <c r="A124" s="21" t="s">
        <v>233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>
      <c r="A125" s="21" t="s">
        <v>234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>
      <c r="A126" s="133" t="s">
        <v>194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</row>
    <row r="127" spans="1:15">
      <c r="A127" s="21" t="s">
        <v>63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>
      <c r="A128" s="133" t="s">
        <v>91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</row>
    <row r="129" spans="1:15">
      <c r="A129" s="21" t="s">
        <v>235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3" spans="1:15">
      <c r="A133" s="131" t="s">
        <v>91</v>
      </c>
      <c r="B133" s="131" t="s">
        <v>187</v>
      </c>
      <c r="C133" s="131" t="s">
        <v>218</v>
      </c>
      <c r="D133" s="131" t="s">
        <v>219</v>
      </c>
      <c r="E133" s="131" t="s">
        <v>220</v>
      </c>
      <c r="F133" s="131" t="s">
        <v>221</v>
      </c>
      <c r="G133" s="131" t="s">
        <v>222</v>
      </c>
      <c r="H133" s="131" t="s">
        <v>223</v>
      </c>
      <c r="I133" s="131" t="s">
        <v>224</v>
      </c>
      <c r="J133" s="131" t="s">
        <v>225</v>
      </c>
      <c r="K133" s="131" t="s">
        <v>226</v>
      </c>
      <c r="L133" s="131" t="s">
        <v>227</v>
      </c>
      <c r="M133" s="131" t="s">
        <v>228</v>
      </c>
      <c r="N133" s="131" t="s">
        <v>229</v>
      </c>
      <c r="O133" s="131" t="s">
        <v>236</v>
      </c>
    </row>
    <row r="134" spans="1:1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</row>
  </sheetData>
  <sheetProtection algorithmName="SHA-512" hashValue="vpDLSClWMsHK/8dq1KTKUihyQWFcFIfVnHriOYVEPaoFblNj3L5grLj23pj0WDs72No6fk2nGA9xeZ3iEMSMgA==" saltValue="hsO7M8xvh3IHO4R/5SeMOg==" spinCount="100000" sheet="1" objects="1" scenarios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4.4"/>
  <cols>
    <col min="1" max="1" width="14.88671875" bestFit="1" customWidth="1"/>
    <col min="2" max="2" width="21.6640625" customWidth="1"/>
    <col min="3" max="3" width="19.33203125" customWidth="1"/>
    <col min="4" max="4" width="18.109375" customWidth="1"/>
    <col min="5" max="5" width="35.6640625" customWidth="1"/>
    <col min="6" max="6" width="17.33203125" bestFit="1" customWidth="1"/>
    <col min="7" max="7" width="19.44140625" bestFit="1" customWidth="1"/>
    <col min="8" max="8" width="15.109375" customWidth="1"/>
    <col min="9" max="9" width="11.6640625" customWidth="1"/>
    <col min="10" max="10" width="18.33203125" customWidth="1"/>
    <col min="11" max="11" width="42.33203125" customWidth="1"/>
  </cols>
  <sheetData>
    <row r="1" spans="1:11" ht="25.8">
      <c r="A1" s="255" t="s">
        <v>256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1">
      <c r="B2" s="17"/>
      <c r="C2" s="147"/>
      <c r="D2" s="147"/>
      <c r="E2" s="152"/>
      <c r="K2" s="146"/>
    </row>
    <row r="3" spans="1:11" ht="30" customHeight="1">
      <c r="A3" s="148" t="s">
        <v>257</v>
      </c>
      <c r="B3" s="148" t="s">
        <v>187</v>
      </c>
      <c r="C3" s="148" t="s">
        <v>258</v>
      </c>
      <c r="D3" s="148" t="s">
        <v>259</v>
      </c>
      <c r="E3" s="150" t="s">
        <v>260</v>
      </c>
      <c r="F3" s="149" t="s">
        <v>261</v>
      </c>
      <c r="G3" s="149" t="s">
        <v>262</v>
      </c>
      <c r="H3" s="149" t="s">
        <v>255</v>
      </c>
      <c r="I3" s="148" t="s">
        <v>263</v>
      </c>
      <c r="J3" s="150" t="s">
        <v>264</v>
      </c>
      <c r="K3" s="148" t="s">
        <v>265</v>
      </c>
    </row>
    <row r="4" spans="1:11">
      <c r="A4" s="21"/>
      <c r="B4" s="21"/>
      <c r="C4" s="138"/>
      <c r="D4" s="21"/>
      <c r="E4" s="151"/>
      <c r="F4" s="48"/>
      <c r="G4" s="48"/>
      <c r="H4" s="48"/>
      <c r="I4" s="21"/>
      <c r="J4" s="21"/>
      <c r="K4" s="21"/>
    </row>
    <row r="5" spans="1:11">
      <c r="A5" s="21"/>
      <c r="B5" s="21"/>
      <c r="C5" s="138"/>
      <c r="D5" s="21"/>
      <c r="E5" s="151"/>
      <c r="F5" s="48"/>
      <c r="G5" s="48"/>
      <c r="H5" s="48"/>
      <c r="I5" s="21"/>
      <c r="J5" s="21"/>
      <c r="K5" s="21"/>
    </row>
    <row r="6" spans="1:11">
      <c r="A6" s="21"/>
      <c r="B6" s="21"/>
      <c r="C6" s="138"/>
      <c r="D6" s="21"/>
      <c r="E6" s="151"/>
      <c r="F6" s="48"/>
      <c r="G6" s="48"/>
      <c r="H6" s="48"/>
      <c r="I6" s="21"/>
      <c r="J6" s="21"/>
      <c r="K6" s="21"/>
    </row>
    <row r="7" spans="1:11">
      <c r="A7" s="21"/>
      <c r="B7" s="21"/>
      <c r="C7" s="138"/>
      <c r="D7" s="21"/>
      <c r="E7" s="151"/>
      <c r="F7" s="48"/>
      <c r="G7" s="48"/>
      <c r="H7" s="48"/>
      <c r="I7" s="21"/>
      <c r="J7" s="21"/>
      <c r="K7" s="21"/>
    </row>
    <row r="8" spans="1:11">
      <c r="A8" s="21"/>
      <c r="B8" s="21"/>
      <c r="C8" s="138"/>
      <c r="D8" s="21"/>
      <c r="E8" s="151"/>
      <c r="F8" s="48"/>
      <c r="G8" s="48"/>
      <c r="H8" s="48"/>
      <c r="I8" s="21"/>
      <c r="J8" s="21"/>
      <c r="K8" s="21"/>
    </row>
    <row r="9" spans="1:11">
      <c r="A9" s="21"/>
      <c r="B9" s="21"/>
      <c r="C9" s="138"/>
      <c r="D9" s="21"/>
      <c r="E9" s="151"/>
      <c r="F9" s="48"/>
      <c r="G9" s="48"/>
      <c r="H9" s="48"/>
      <c r="I9" s="21"/>
      <c r="J9" s="21"/>
      <c r="K9" s="21"/>
    </row>
    <row r="10" spans="1:11">
      <c r="A10" s="21"/>
      <c r="B10" s="21"/>
      <c r="C10" s="138"/>
      <c r="D10" s="21"/>
      <c r="E10" s="151"/>
      <c r="F10" s="48"/>
      <c r="G10" s="48"/>
      <c r="H10" s="48"/>
      <c r="I10" s="21"/>
      <c r="J10" s="21"/>
      <c r="K10" s="21"/>
    </row>
    <row r="11" spans="1:11">
      <c r="A11" s="21"/>
      <c r="B11" s="21"/>
      <c r="C11" s="138"/>
      <c r="D11" s="21"/>
      <c r="E11" s="151"/>
      <c r="F11" s="48"/>
      <c r="G11" s="48"/>
      <c r="H11" s="48"/>
      <c r="I11" s="21"/>
      <c r="J11" s="21"/>
      <c r="K11" s="21"/>
    </row>
    <row r="12" spans="1:11">
      <c r="A12" s="21"/>
      <c r="B12" s="21"/>
      <c r="C12" s="138"/>
      <c r="D12" s="21"/>
      <c r="E12" s="151"/>
      <c r="F12" s="48"/>
      <c r="G12" s="48"/>
      <c r="H12" s="48"/>
      <c r="I12" s="21"/>
      <c r="J12" s="21"/>
      <c r="K12" s="21"/>
    </row>
    <row r="13" spans="1:11">
      <c r="A13" s="21"/>
      <c r="B13" s="21"/>
      <c r="C13" s="138"/>
      <c r="D13" s="21"/>
      <c r="E13" s="151"/>
      <c r="F13" s="48"/>
      <c r="G13" s="48"/>
      <c r="H13" s="48"/>
      <c r="I13" s="21"/>
      <c r="J13" s="21"/>
      <c r="K13" s="21"/>
    </row>
    <row r="14" spans="1:11">
      <c r="A14" s="21"/>
      <c r="B14" s="21"/>
      <c r="C14" s="138"/>
      <c r="D14" s="21"/>
      <c r="E14" s="151"/>
      <c r="F14" s="48"/>
      <c r="G14" s="48"/>
      <c r="H14" s="48"/>
      <c r="I14" s="21"/>
      <c r="J14" s="21"/>
      <c r="K14" s="21"/>
    </row>
    <row r="15" spans="1:11">
      <c r="A15" s="21"/>
      <c r="B15" s="21"/>
      <c r="C15" s="138"/>
      <c r="D15" s="21"/>
      <c r="E15" s="151"/>
      <c r="F15" s="48"/>
      <c r="G15" s="48"/>
      <c r="H15" s="48"/>
      <c r="I15" s="21"/>
      <c r="J15" s="21"/>
      <c r="K15" s="21"/>
    </row>
    <row r="16" spans="1:11">
      <c r="A16" s="21"/>
      <c r="B16" s="21"/>
      <c r="C16" s="138"/>
      <c r="D16" s="21"/>
      <c r="E16" s="151"/>
      <c r="F16" s="48"/>
      <c r="G16" s="48"/>
      <c r="H16" s="48"/>
      <c r="I16" s="21"/>
      <c r="J16" s="21"/>
      <c r="K16" s="21"/>
    </row>
    <row r="17" spans="1:11">
      <c r="A17" s="21"/>
      <c r="B17" s="21"/>
      <c r="C17" s="138"/>
      <c r="D17" s="21"/>
      <c r="E17" s="151"/>
      <c r="F17" s="48"/>
      <c r="G17" s="48"/>
      <c r="H17" s="48"/>
      <c r="I17" s="21"/>
      <c r="J17" s="21"/>
      <c r="K17" s="21"/>
    </row>
    <row r="18" spans="1:11">
      <c r="A18" s="21"/>
      <c r="B18" s="21"/>
      <c r="C18" s="138"/>
      <c r="D18" s="21"/>
      <c r="E18" s="151"/>
      <c r="F18" s="48"/>
      <c r="G18" s="48"/>
      <c r="H18" s="48"/>
      <c r="I18" s="21"/>
      <c r="J18" s="21"/>
      <c r="K18" s="21"/>
    </row>
    <row r="19" spans="1:11">
      <c r="A19" s="21"/>
      <c r="B19" s="21"/>
      <c r="C19" s="138"/>
      <c r="D19" s="21"/>
      <c r="E19" s="151"/>
      <c r="F19" s="48"/>
      <c r="G19" s="48"/>
      <c r="H19" s="48"/>
      <c r="I19" s="21"/>
      <c r="J19" s="21"/>
      <c r="K19" s="21"/>
    </row>
    <row r="20" spans="1:11">
      <c r="A20" s="21"/>
      <c r="B20" s="21"/>
      <c r="C20" s="138"/>
      <c r="D20" s="21"/>
      <c r="E20" s="151"/>
      <c r="F20" s="48"/>
      <c r="G20" s="48"/>
      <c r="H20" s="48"/>
      <c r="I20" s="21"/>
      <c r="J20" s="21"/>
      <c r="K20" s="21"/>
    </row>
    <row r="21" spans="1:11">
      <c r="A21" s="21"/>
      <c r="B21" s="21"/>
      <c r="C21" s="138"/>
      <c r="D21" s="21"/>
      <c r="E21" s="151"/>
      <c r="F21" s="48"/>
      <c r="G21" s="48"/>
      <c r="H21" s="48"/>
      <c r="I21" s="21"/>
      <c r="J21" s="21"/>
      <c r="K21" s="21"/>
    </row>
    <row r="22" spans="1:11">
      <c r="A22" s="21"/>
      <c r="B22" s="21"/>
      <c r="C22" s="138"/>
      <c r="D22" s="21"/>
      <c r="E22" s="151"/>
      <c r="F22" s="48"/>
      <c r="G22" s="48"/>
      <c r="H22" s="48"/>
      <c r="I22" s="21"/>
      <c r="J22" s="21"/>
      <c r="K22" s="21"/>
    </row>
    <row r="23" spans="1:11">
      <c r="A23" s="21"/>
      <c r="B23" s="21"/>
      <c r="C23" s="138"/>
      <c r="D23" s="21"/>
      <c r="E23" s="151"/>
      <c r="F23" s="48"/>
      <c r="G23" s="48"/>
      <c r="H23" s="48"/>
      <c r="I23" s="21"/>
      <c r="J23" s="21"/>
      <c r="K23" s="21"/>
    </row>
    <row r="24" spans="1:11">
      <c r="A24" s="21"/>
      <c r="B24" s="21"/>
      <c r="C24" s="138"/>
      <c r="D24" s="21"/>
      <c r="E24" s="151"/>
      <c r="F24" s="48"/>
      <c r="G24" s="48"/>
      <c r="H24" s="48"/>
      <c r="I24" s="21"/>
      <c r="J24" s="21"/>
      <c r="K24" s="21"/>
    </row>
    <row r="25" spans="1:11">
      <c r="A25" s="21"/>
      <c r="B25" s="21"/>
      <c r="C25" s="138"/>
      <c r="D25" s="21"/>
      <c r="E25" s="151"/>
      <c r="F25" s="48"/>
      <c r="G25" s="48"/>
      <c r="H25" s="48"/>
      <c r="I25" s="21"/>
      <c r="J25" s="21"/>
      <c r="K25" s="21"/>
    </row>
    <row r="26" spans="1:11">
      <c r="A26" s="21"/>
      <c r="B26" s="21"/>
      <c r="C26" s="138"/>
      <c r="D26" s="21"/>
      <c r="E26" s="151"/>
      <c r="F26" s="48"/>
      <c r="G26" s="48"/>
      <c r="H26" s="48"/>
      <c r="I26" s="21"/>
      <c r="J26" s="21"/>
      <c r="K26" s="21"/>
    </row>
    <row r="27" spans="1:11">
      <c r="A27" s="21"/>
      <c r="B27" s="21"/>
      <c r="C27" s="138"/>
      <c r="D27" s="21"/>
      <c r="E27" s="151"/>
      <c r="F27" s="48"/>
      <c r="G27" s="48"/>
      <c r="H27" s="48"/>
      <c r="I27" s="21"/>
      <c r="J27" s="21"/>
      <c r="K27" s="21"/>
    </row>
    <row r="28" spans="1:11">
      <c r="A28" s="21"/>
      <c r="B28" s="21"/>
      <c r="C28" s="138"/>
      <c r="D28" s="21"/>
      <c r="E28" s="151"/>
      <c r="F28" s="48"/>
      <c r="G28" s="48"/>
      <c r="H28" s="48"/>
      <c r="I28" s="21"/>
      <c r="J28" s="21"/>
      <c r="K28" s="21"/>
    </row>
    <row r="29" spans="1:11">
      <c r="A29" s="21"/>
      <c r="B29" s="21"/>
      <c r="C29" s="138"/>
      <c r="D29" s="21"/>
      <c r="E29" s="151"/>
      <c r="F29" s="48"/>
      <c r="G29" s="48"/>
      <c r="H29" s="48"/>
      <c r="I29" s="21"/>
      <c r="J29" s="21"/>
      <c r="K29" s="21"/>
    </row>
    <row r="30" spans="1:11">
      <c r="A30" s="21"/>
      <c r="B30" s="21"/>
      <c r="C30" s="138"/>
      <c r="D30" s="21"/>
      <c r="E30" s="151"/>
      <c r="F30" s="48"/>
      <c r="G30" s="48"/>
      <c r="H30" s="48"/>
      <c r="I30" s="21"/>
      <c r="J30" s="21"/>
      <c r="K30" s="21"/>
    </row>
    <row r="31" spans="1:11">
      <c r="A31" s="21"/>
      <c r="B31" s="21"/>
      <c r="C31" s="138"/>
      <c r="D31" s="21"/>
      <c r="E31" s="151"/>
      <c r="F31" s="48"/>
      <c r="G31" s="48"/>
      <c r="H31" s="48"/>
      <c r="I31" s="21"/>
      <c r="J31" s="21"/>
      <c r="K31" s="21"/>
    </row>
    <row r="32" spans="1:11">
      <c r="A32" s="21"/>
      <c r="B32" s="21"/>
      <c r="C32" s="138"/>
      <c r="D32" s="21"/>
      <c r="E32" s="151"/>
      <c r="F32" s="48"/>
      <c r="G32" s="48"/>
      <c r="H32" s="48"/>
      <c r="I32" s="21"/>
      <c r="J32" s="21"/>
      <c r="K32" s="21"/>
    </row>
    <row r="33" spans="1:11">
      <c r="A33" s="21"/>
      <c r="B33" s="21"/>
      <c r="C33" s="138"/>
      <c r="D33" s="21"/>
      <c r="E33" s="151"/>
      <c r="F33" s="48"/>
      <c r="G33" s="48"/>
      <c r="H33" s="48"/>
      <c r="I33" s="21"/>
      <c r="J33" s="21"/>
      <c r="K33" s="21"/>
    </row>
    <row r="34" spans="1:11">
      <c r="A34" s="21"/>
      <c r="B34" s="21"/>
      <c r="C34" s="138"/>
      <c r="D34" s="21"/>
      <c r="E34" s="151"/>
      <c r="F34" s="48"/>
      <c r="G34" s="48"/>
      <c r="H34" s="48"/>
      <c r="I34" s="21"/>
      <c r="J34" s="21"/>
      <c r="K34" s="21"/>
    </row>
    <row r="35" spans="1:11">
      <c r="A35" s="21"/>
      <c r="B35" s="21"/>
      <c r="C35" s="138"/>
      <c r="D35" s="21"/>
      <c r="E35" s="151"/>
      <c r="F35" s="48"/>
      <c r="G35" s="48"/>
      <c r="H35" s="48"/>
      <c r="I35" s="21"/>
      <c r="J35" s="21"/>
      <c r="K35" s="21"/>
    </row>
    <row r="36" spans="1:11">
      <c r="A36" s="21"/>
      <c r="B36" s="21"/>
      <c r="C36" s="138"/>
      <c r="D36" s="21"/>
      <c r="E36" s="151"/>
      <c r="F36" s="48"/>
      <c r="G36" s="48"/>
      <c r="H36" s="48"/>
      <c r="I36" s="21"/>
      <c r="J36" s="21"/>
      <c r="K36" s="21"/>
    </row>
    <row r="37" spans="1:11">
      <c r="A37" s="21"/>
      <c r="B37" s="21"/>
      <c r="C37" s="138"/>
      <c r="D37" s="21"/>
      <c r="E37" s="151"/>
      <c r="F37" s="48"/>
      <c r="G37" s="48"/>
      <c r="H37" s="48"/>
      <c r="I37" s="21"/>
      <c r="J37" s="21"/>
      <c r="K37" s="21"/>
    </row>
    <row r="38" spans="1:11">
      <c r="A38" s="21"/>
      <c r="B38" s="21"/>
      <c r="C38" s="138"/>
      <c r="D38" s="21"/>
      <c r="E38" s="151"/>
      <c r="F38" s="48"/>
      <c r="G38" s="48"/>
      <c r="H38" s="48"/>
      <c r="I38" s="21"/>
      <c r="J38" s="21"/>
      <c r="K38" s="21"/>
    </row>
    <row r="39" spans="1:11">
      <c r="A39" s="21"/>
      <c r="B39" s="21"/>
      <c r="C39" s="138"/>
      <c r="D39" s="21"/>
      <c r="E39" s="151"/>
      <c r="F39" s="48"/>
      <c r="G39" s="48"/>
      <c r="H39" s="48"/>
      <c r="I39" s="21"/>
      <c r="J39" s="21"/>
      <c r="K39" s="21"/>
    </row>
    <row r="40" spans="1:11">
      <c r="A40" s="21"/>
      <c r="B40" s="21"/>
      <c r="C40" s="138"/>
      <c r="D40" s="21"/>
      <c r="E40" s="151"/>
      <c r="F40" s="48"/>
      <c r="G40" s="48"/>
      <c r="H40" s="48"/>
      <c r="I40" s="21"/>
      <c r="J40" s="21"/>
      <c r="K40" s="21"/>
    </row>
    <row r="41" spans="1:11">
      <c r="A41" s="21"/>
      <c r="B41" s="21"/>
      <c r="C41" s="138"/>
      <c r="D41" s="21"/>
      <c r="E41" s="151"/>
      <c r="F41" s="48"/>
      <c r="G41" s="48"/>
      <c r="H41" s="48"/>
      <c r="I41" s="21"/>
      <c r="J41" s="21"/>
      <c r="K41" s="21"/>
    </row>
    <row r="42" spans="1:11">
      <c r="A42" s="21"/>
      <c r="B42" s="21"/>
      <c r="C42" s="138"/>
      <c r="D42" s="21"/>
      <c r="E42" s="151"/>
      <c r="F42" s="48"/>
      <c r="G42" s="48"/>
      <c r="H42" s="48"/>
      <c r="I42" s="21"/>
      <c r="J42" s="21"/>
      <c r="K42" s="21"/>
    </row>
    <row r="43" spans="1:11">
      <c r="A43" s="21"/>
      <c r="B43" s="21"/>
      <c r="C43" s="138"/>
      <c r="D43" s="21"/>
      <c r="E43" s="151"/>
      <c r="F43" s="48"/>
      <c r="G43" s="48"/>
      <c r="H43" s="48"/>
      <c r="I43" s="21"/>
      <c r="J43" s="21"/>
      <c r="K43" s="21"/>
    </row>
    <row r="44" spans="1:11">
      <c r="A44" s="21"/>
      <c r="B44" s="21"/>
      <c r="C44" s="138"/>
      <c r="D44" s="21"/>
      <c r="E44" s="151"/>
      <c r="F44" s="48"/>
      <c r="G44" s="48"/>
      <c r="H44" s="48"/>
      <c r="I44" s="21"/>
      <c r="J44" s="21"/>
      <c r="K44" s="21"/>
    </row>
    <row r="45" spans="1:11">
      <c r="A45" s="21"/>
      <c r="B45" s="21"/>
      <c r="C45" s="138"/>
      <c r="D45" s="21"/>
      <c r="E45" s="151"/>
      <c r="F45" s="48"/>
      <c r="G45" s="48"/>
      <c r="H45" s="48"/>
      <c r="I45" s="21"/>
      <c r="J45" s="21"/>
      <c r="K45" s="21"/>
    </row>
    <row r="46" spans="1:11">
      <c r="A46" s="21"/>
      <c r="B46" s="21"/>
      <c r="C46" s="138"/>
      <c r="D46" s="21"/>
      <c r="E46" s="151"/>
      <c r="F46" s="48"/>
      <c r="G46" s="48"/>
      <c r="H46" s="48"/>
      <c r="I46" s="21"/>
      <c r="J46" s="21"/>
      <c r="K46" s="21"/>
    </row>
    <row r="47" spans="1:11">
      <c r="A47" s="21"/>
      <c r="B47" s="21"/>
      <c r="C47" s="138"/>
      <c r="D47" s="21"/>
      <c r="E47" s="151"/>
      <c r="F47" s="48"/>
      <c r="G47" s="48"/>
      <c r="H47" s="48"/>
      <c r="I47" s="21"/>
      <c r="J47" s="21"/>
      <c r="K47" s="21"/>
    </row>
    <row r="48" spans="1:11">
      <c r="A48" s="21"/>
      <c r="B48" s="21"/>
      <c r="C48" s="138"/>
      <c r="D48" s="21"/>
      <c r="E48" s="151"/>
      <c r="F48" s="48"/>
      <c r="G48" s="48"/>
      <c r="H48" s="48"/>
      <c r="I48" s="21"/>
      <c r="J48" s="21"/>
      <c r="K48" s="21"/>
    </row>
    <row r="49" spans="1:11">
      <c r="A49" s="21"/>
      <c r="B49" s="21"/>
      <c r="C49" s="138"/>
      <c r="D49" s="21"/>
      <c r="E49" s="151"/>
      <c r="F49" s="48"/>
      <c r="G49" s="48"/>
      <c r="H49" s="48"/>
      <c r="I49" s="21"/>
      <c r="J49" s="21"/>
      <c r="K49" s="21"/>
    </row>
    <row r="50" spans="1:11">
      <c r="A50" s="21"/>
      <c r="B50" s="21"/>
      <c r="C50" s="138"/>
      <c r="D50" s="21"/>
      <c r="E50" s="151"/>
      <c r="F50" s="48"/>
      <c r="G50" s="48"/>
      <c r="H50" s="48"/>
      <c r="I50" s="21"/>
      <c r="J50" s="21"/>
      <c r="K50" s="21"/>
    </row>
    <row r="51" spans="1:11">
      <c r="A51" s="21"/>
      <c r="B51" s="21"/>
      <c r="C51" s="138"/>
      <c r="D51" s="21"/>
      <c r="E51" s="151"/>
      <c r="F51" s="48"/>
      <c r="G51" s="48"/>
      <c r="H51" s="48"/>
      <c r="I51" s="21"/>
      <c r="J51" s="21"/>
      <c r="K51" s="21"/>
    </row>
    <row r="52" spans="1:11">
      <c r="A52" s="21"/>
      <c r="B52" s="21"/>
      <c r="C52" s="138"/>
      <c r="D52" s="21"/>
      <c r="E52" s="151"/>
      <c r="F52" s="48"/>
      <c r="G52" s="48"/>
      <c r="H52" s="48"/>
      <c r="I52" s="21"/>
      <c r="J52" s="21"/>
      <c r="K52" s="21"/>
    </row>
    <row r="53" spans="1:11">
      <c r="A53" s="21"/>
      <c r="B53" s="21"/>
      <c r="C53" s="138"/>
      <c r="D53" s="21"/>
      <c r="E53" s="151"/>
      <c r="F53" s="48"/>
      <c r="G53" s="48"/>
      <c r="H53" s="48"/>
      <c r="I53" s="21"/>
      <c r="J53" s="21"/>
      <c r="K53" s="21"/>
    </row>
    <row r="54" spans="1:11">
      <c r="A54" s="21"/>
      <c r="B54" s="21"/>
      <c r="C54" s="138"/>
      <c r="D54" s="21"/>
      <c r="E54" s="151"/>
      <c r="F54" s="48"/>
      <c r="G54" s="48"/>
      <c r="H54" s="48"/>
      <c r="I54" s="21"/>
      <c r="J54" s="21"/>
      <c r="K54" s="21"/>
    </row>
    <row r="55" spans="1:11">
      <c r="A55" s="21"/>
      <c r="B55" s="21"/>
      <c r="C55" s="138"/>
      <c r="D55" s="21"/>
      <c r="E55" s="151"/>
      <c r="F55" s="48"/>
      <c r="G55" s="48"/>
      <c r="H55" s="48"/>
      <c r="I55" s="21"/>
      <c r="J55" s="21"/>
      <c r="K55" s="21"/>
    </row>
    <row r="56" spans="1:11">
      <c r="A56" s="21"/>
      <c r="B56" s="21"/>
      <c r="C56" s="138"/>
      <c r="D56" s="21"/>
      <c r="E56" s="151"/>
      <c r="F56" s="48"/>
      <c r="G56" s="48"/>
      <c r="H56" s="48"/>
      <c r="I56" s="21"/>
      <c r="J56" s="21"/>
      <c r="K56" s="21"/>
    </row>
    <row r="57" spans="1:11">
      <c r="A57" s="21"/>
      <c r="B57" s="21"/>
      <c r="C57" s="138"/>
      <c r="D57" s="21"/>
      <c r="E57" s="151"/>
      <c r="F57" s="48"/>
      <c r="G57" s="48"/>
      <c r="H57" s="48"/>
      <c r="I57" s="21"/>
      <c r="J57" s="21"/>
      <c r="K57" s="21"/>
    </row>
    <row r="58" spans="1:11">
      <c r="A58" s="21"/>
      <c r="B58" s="21"/>
      <c r="C58" s="138"/>
      <c r="D58" s="21"/>
      <c r="E58" s="151"/>
      <c r="F58" s="48"/>
      <c r="G58" s="48"/>
      <c r="H58" s="48"/>
      <c r="I58" s="21"/>
      <c r="J58" s="21"/>
      <c r="K58" s="21"/>
    </row>
    <row r="59" spans="1:11">
      <c r="A59" s="21"/>
      <c r="B59" s="21"/>
      <c r="C59" s="138"/>
      <c r="D59" s="21"/>
      <c r="E59" s="151"/>
      <c r="F59" s="48"/>
      <c r="G59" s="48"/>
      <c r="H59" s="48"/>
      <c r="I59" s="21"/>
      <c r="J59" s="21"/>
      <c r="K59" s="21"/>
    </row>
    <row r="60" spans="1:11">
      <c r="A60" s="21"/>
      <c r="B60" s="21"/>
      <c r="C60" s="138"/>
      <c r="D60" s="21"/>
      <c r="E60" s="151"/>
      <c r="F60" s="48"/>
      <c r="G60" s="48"/>
      <c r="H60" s="48"/>
      <c r="I60" s="21"/>
      <c r="J60" s="21"/>
      <c r="K60" s="21"/>
    </row>
    <row r="61" spans="1:11">
      <c r="A61" s="21"/>
      <c r="B61" s="21"/>
      <c r="C61" s="138"/>
      <c r="D61" s="21"/>
      <c r="E61" s="151"/>
      <c r="F61" s="48"/>
      <c r="G61" s="48"/>
      <c r="H61" s="48"/>
      <c r="I61" s="21"/>
      <c r="J61" s="21"/>
      <c r="K61" s="21"/>
    </row>
    <row r="62" spans="1:11">
      <c r="A62" s="21"/>
      <c r="B62" s="21"/>
      <c r="C62" s="138"/>
      <c r="D62" s="21"/>
      <c r="E62" s="151"/>
      <c r="F62" s="48"/>
      <c r="G62" s="48"/>
      <c r="H62" s="48"/>
      <c r="I62" s="21"/>
      <c r="J62" s="21"/>
      <c r="K62" s="21"/>
    </row>
    <row r="63" spans="1:11">
      <c r="A63" s="21"/>
      <c r="B63" s="21"/>
      <c r="C63" s="138"/>
      <c r="D63" s="21"/>
      <c r="E63" s="151"/>
      <c r="F63" s="48"/>
      <c r="G63" s="48"/>
      <c r="H63" s="48"/>
      <c r="I63" s="21"/>
      <c r="J63" s="21"/>
      <c r="K63" s="21"/>
    </row>
    <row r="64" spans="1:11">
      <c r="A64" s="21"/>
      <c r="B64" s="21"/>
      <c r="C64" s="138"/>
      <c r="D64" s="21"/>
      <c r="E64" s="151"/>
      <c r="F64" s="48"/>
      <c r="G64" s="48"/>
      <c r="H64" s="48"/>
      <c r="I64" s="21"/>
      <c r="J64" s="21"/>
      <c r="K64" s="21"/>
    </row>
    <row r="65" spans="1:11">
      <c r="A65" s="21"/>
      <c r="B65" s="21"/>
      <c r="C65" s="138"/>
      <c r="D65" s="21"/>
      <c r="E65" s="151"/>
      <c r="F65" s="48"/>
      <c r="G65" s="48"/>
      <c r="H65" s="48"/>
      <c r="I65" s="21"/>
      <c r="J65" s="21"/>
      <c r="K65" s="21"/>
    </row>
    <row r="66" spans="1:11">
      <c r="A66" s="21"/>
      <c r="B66" s="21"/>
      <c r="C66" s="138"/>
      <c r="D66" s="21"/>
      <c r="E66" s="151"/>
      <c r="F66" s="48"/>
      <c r="G66" s="48"/>
      <c r="H66" s="48"/>
      <c r="I66" s="21"/>
      <c r="J66" s="21"/>
      <c r="K66" s="21"/>
    </row>
    <row r="67" spans="1:11">
      <c r="A67" s="21"/>
      <c r="B67" s="21"/>
      <c r="C67" s="138"/>
      <c r="D67" s="21"/>
      <c r="E67" s="151"/>
      <c r="F67" s="48"/>
      <c r="G67" s="48"/>
      <c r="H67" s="48"/>
      <c r="I67" s="21"/>
      <c r="J67" s="21"/>
      <c r="K67" s="21"/>
    </row>
    <row r="68" spans="1:11">
      <c r="A68" s="21"/>
      <c r="B68" s="21"/>
      <c r="C68" s="138"/>
      <c r="D68" s="21"/>
      <c r="E68" s="151"/>
      <c r="F68" s="48"/>
      <c r="G68" s="48"/>
      <c r="H68" s="48"/>
      <c r="I68" s="21"/>
      <c r="J68" s="21"/>
      <c r="K68" s="21"/>
    </row>
    <row r="69" spans="1:11">
      <c r="A69" s="21"/>
      <c r="B69" s="21"/>
      <c r="C69" s="138"/>
      <c r="D69" s="21"/>
      <c r="E69" s="151"/>
      <c r="F69" s="48"/>
      <c r="G69" s="48"/>
      <c r="H69" s="48"/>
      <c r="I69" s="21"/>
      <c r="J69" s="21"/>
      <c r="K69" s="21"/>
    </row>
    <row r="70" spans="1:11">
      <c r="A70" s="21"/>
      <c r="B70" s="21"/>
      <c r="C70" s="138"/>
      <c r="D70" s="21"/>
      <c r="E70" s="151"/>
      <c r="F70" s="48"/>
      <c r="G70" s="48"/>
      <c r="H70" s="48"/>
      <c r="I70" s="21"/>
      <c r="J70" s="21"/>
      <c r="K70" s="21"/>
    </row>
    <row r="71" spans="1:11">
      <c r="A71" s="21"/>
      <c r="B71" s="21"/>
      <c r="C71" s="138"/>
      <c r="D71" s="21"/>
      <c r="E71" s="151"/>
      <c r="F71" s="48"/>
      <c r="G71" s="48"/>
      <c r="H71" s="48"/>
      <c r="I71" s="21"/>
      <c r="J71" s="21"/>
      <c r="K71" s="21"/>
    </row>
    <row r="72" spans="1:11">
      <c r="A72" s="21"/>
      <c r="B72" s="21"/>
      <c r="C72" s="138"/>
      <c r="D72" s="21"/>
      <c r="E72" s="151"/>
      <c r="F72" s="48"/>
      <c r="G72" s="48"/>
      <c r="H72" s="48"/>
      <c r="I72" s="21"/>
      <c r="J72" s="21"/>
      <c r="K72" s="21"/>
    </row>
    <row r="73" spans="1:11">
      <c r="A73" s="21"/>
      <c r="B73" s="21"/>
      <c r="C73" s="138"/>
      <c r="D73" s="21"/>
      <c r="E73" s="151"/>
      <c r="F73" s="48"/>
      <c r="G73" s="48"/>
      <c r="H73" s="48"/>
      <c r="I73" s="21"/>
      <c r="J73" s="21"/>
      <c r="K73" s="21"/>
    </row>
    <row r="74" spans="1:11">
      <c r="A74" s="21"/>
      <c r="B74" s="21"/>
      <c r="C74" s="138"/>
      <c r="D74" s="21"/>
      <c r="E74" s="151"/>
      <c r="F74" s="48"/>
      <c r="G74" s="48"/>
      <c r="H74" s="48"/>
      <c r="I74" s="21"/>
      <c r="J74" s="21"/>
      <c r="K74" s="21"/>
    </row>
    <row r="75" spans="1:11">
      <c r="A75" s="21"/>
      <c r="B75" s="21"/>
      <c r="C75" s="138"/>
      <c r="D75" s="21"/>
      <c r="E75" s="151"/>
      <c r="F75" s="48"/>
      <c r="G75" s="48"/>
      <c r="H75" s="48"/>
      <c r="I75" s="21"/>
      <c r="J75" s="21"/>
      <c r="K75" s="21"/>
    </row>
    <row r="76" spans="1:11">
      <c r="A76" s="21"/>
      <c r="B76" s="21"/>
      <c r="C76" s="138"/>
      <c r="D76" s="21"/>
      <c r="E76" s="151"/>
      <c r="F76" s="48"/>
      <c r="G76" s="48"/>
      <c r="H76" s="48"/>
      <c r="I76" s="21"/>
      <c r="J76" s="21"/>
      <c r="K76" s="21"/>
    </row>
    <row r="77" spans="1:11">
      <c r="A77" s="21"/>
      <c r="B77" s="21"/>
      <c r="C77" s="138"/>
      <c r="D77" s="21"/>
      <c r="E77" s="151"/>
      <c r="F77" s="48"/>
      <c r="G77" s="48"/>
      <c r="H77" s="48"/>
      <c r="I77" s="21"/>
      <c r="J77" s="21"/>
      <c r="K77" s="21"/>
    </row>
    <row r="78" spans="1:11">
      <c r="A78" s="21"/>
      <c r="B78" s="21"/>
      <c r="C78" s="138"/>
      <c r="D78" s="21"/>
      <c r="E78" s="151"/>
      <c r="F78" s="48"/>
      <c r="G78" s="48"/>
      <c r="H78" s="48"/>
      <c r="I78" s="21"/>
      <c r="J78" s="21"/>
      <c r="K78" s="21"/>
    </row>
    <row r="79" spans="1:11">
      <c r="A79" s="21"/>
      <c r="B79" s="21"/>
      <c r="C79" s="138"/>
      <c r="D79" s="21"/>
      <c r="E79" s="151"/>
      <c r="F79" s="48"/>
      <c r="G79" s="48"/>
      <c r="H79" s="48"/>
      <c r="I79" s="21"/>
      <c r="J79" s="21"/>
      <c r="K79" s="21"/>
    </row>
    <row r="80" spans="1:11">
      <c r="A80" s="21"/>
      <c r="B80" s="21"/>
      <c r="C80" s="138"/>
      <c r="D80" s="21"/>
      <c r="E80" s="151"/>
      <c r="F80" s="48"/>
      <c r="G80" s="48"/>
      <c r="H80" s="48"/>
      <c r="I80" s="21"/>
      <c r="J80" s="21"/>
      <c r="K80" s="21"/>
    </row>
    <row r="81" spans="1:11">
      <c r="A81" s="21"/>
      <c r="B81" s="21"/>
      <c r="C81" s="138"/>
      <c r="D81" s="21"/>
      <c r="E81" s="151"/>
      <c r="F81" s="48"/>
      <c r="G81" s="48"/>
      <c r="H81" s="48"/>
      <c r="I81" s="21"/>
      <c r="J81" s="21"/>
      <c r="K81" s="21"/>
    </row>
    <row r="82" spans="1:11">
      <c r="A82" s="21"/>
      <c r="B82" s="21"/>
      <c r="C82" s="138"/>
      <c r="D82" s="21"/>
      <c r="E82" s="151"/>
      <c r="F82" s="48"/>
      <c r="G82" s="48"/>
      <c r="H82" s="48"/>
      <c r="I82" s="21"/>
      <c r="J82" s="21"/>
      <c r="K82" s="21"/>
    </row>
    <row r="83" spans="1:11">
      <c r="A83" s="21"/>
      <c r="B83" s="21"/>
      <c r="C83" s="138"/>
      <c r="D83" s="21"/>
      <c r="E83" s="151"/>
      <c r="F83" s="48"/>
      <c r="G83" s="48"/>
      <c r="H83" s="48"/>
      <c r="I83" s="21"/>
      <c r="J83" s="21"/>
      <c r="K83" s="21"/>
    </row>
    <row r="84" spans="1:11">
      <c r="A84" s="21"/>
      <c r="B84" s="21"/>
      <c r="C84" s="138"/>
      <c r="D84" s="21"/>
      <c r="E84" s="151"/>
      <c r="F84" s="48"/>
      <c r="G84" s="48"/>
      <c r="H84" s="48"/>
      <c r="I84" s="21"/>
      <c r="J84" s="21"/>
      <c r="K84" s="21"/>
    </row>
    <row r="85" spans="1:11">
      <c r="A85" s="21"/>
      <c r="B85" s="21"/>
      <c r="C85" s="138"/>
      <c r="D85" s="21"/>
      <c r="E85" s="151"/>
      <c r="F85" s="48"/>
      <c r="G85" s="48"/>
      <c r="H85" s="48"/>
      <c r="I85" s="21"/>
      <c r="J85" s="21"/>
      <c r="K85" s="21"/>
    </row>
    <row r="86" spans="1:11">
      <c r="A86" s="21"/>
      <c r="B86" s="21"/>
      <c r="C86" s="138"/>
      <c r="D86" s="21"/>
      <c r="E86" s="151"/>
      <c r="F86" s="48"/>
      <c r="G86" s="48"/>
      <c r="H86" s="48"/>
      <c r="I86" s="21"/>
      <c r="J86" s="21"/>
      <c r="K86" s="21"/>
    </row>
    <row r="87" spans="1:11">
      <c r="A87" s="21"/>
      <c r="B87" s="21"/>
      <c r="C87" s="138"/>
      <c r="D87" s="21"/>
      <c r="E87" s="151"/>
      <c r="F87" s="48"/>
      <c r="G87" s="48"/>
      <c r="H87" s="48"/>
      <c r="I87" s="21"/>
      <c r="J87" s="21"/>
      <c r="K87" s="21"/>
    </row>
    <row r="88" spans="1:11">
      <c r="A88" s="21"/>
      <c r="B88" s="21"/>
      <c r="C88" s="138"/>
      <c r="D88" s="21"/>
      <c r="E88" s="151"/>
      <c r="F88" s="48"/>
      <c r="G88" s="48"/>
      <c r="H88" s="48"/>
      <c r="I88" s="21"/>
      <c r="J88" s="21"/>
      <c r="K88" s="21"/>
    </row>
    <row r="89" spans="1:11">
      <c r="A89" s="21"/>
      <c r="B89" s="21"/>
      <c r="C89" s="138"/>
      <c r="D89" s="21"/>
      <c r="E89" s="151"/>
      <c r="F89" s="48"/>
      <c r="G89" s="48"/>
      <c r="H89" s="48"/>
      <c r="I89" s="21"/>
      <c r="J89" s="21"/>
      <c r="K89" s="21"/>
    </row>
    <row r="90" spans="1:11">
      <c r="A90" s="21"/>
      <c r="B90" s="21"/>
      <c r="C90" s="138"/>
      <c r="D90" s="21"/>
      <c r="E90" s="151"/>
      <c r="F90" s="48"/>
      <c r="G90" s="48"/>
      <c r="H90" s="48"/>
      <c r="I90" s="21"/>
      <c r="J90" s="21"/>
      <c r="K90" s="21"/>
    </row>
    <row r="91" spans="1:11">
      <c r="A91" s="21"/>
      <c r="B91" s="21"/>
      <c r="C91" s="138"/>
      <c r="D91" s="21"/>
      <c r="E91" s="151"/>
      <c r="F91" s="48"/>
      <c r="G91" s="48"/>
      <c r="H91" s="48"/>
      <c r="I91" s="21"/>
      <c r="J91" s="21"/>
      <c r="K91" s="21"/>
    </row>
    <row r="92" spans="1:11">
      <c r="A92" s="21"/>
      <c r="B92" s="21"/>
      <c r="C92" s="138"/>
      <c r="D92" s="21"/>
      <c r="E92" s="151"/>
      <c r="F92" s="48"/>
      <c r="G92" s="48"/>
      <c r="H92" s="48"/>
      <c r="I92" s="21"/>
      <c r="J92" s="21"/>
      <c r="K92" s="21"/>
    </row>
    <row r="93" spans="1:11">
      <c r="A93" s="21"/>
      <c r="B93" s="21"/>
      <c r="C93" s="138"/>
      <c r="D93" s="21"/>
      <c r="E93" s="151"/>
      <c r="F93" s="48"/>
      <c r="G93" s="48"/>
      <c r="H93" s="48"/>
      <c r="I93" s="21"/>
      <c r="J93" s="21"/>
      <c r="K93" s="21"/>
    </row>
    <row r="94" spans="1:11">
      <c r="A94" s="21"/>
      <c r="B94" s="21"/>
      <c r="C94" s="138"/>
      <c r="D94" s="21"/>
      <c r="E94" s="151"/>
      <c r="F94" s="48"/>
      <c r="G94" s="48"/>
      <c r="H94" s="48"/>
      <c r="I94" s="21"/>
      <c r="J94" s="21"/>
      <c r="K94" s="21"/>
    </row>
    <row r="95" spans="1:11">
      <c r="A95" s="21"/>
      <c r="B95" s="21"/>
      <c r="C95" s="138"/>
      <c r="D95" s="21"/>
      <c r="E95" s="151"/>
      <c r="F95" s="48"/>
      <c r="G95" s="48"/>
      <c r="H95" s="48"/>
      <c r="I95" s="21"/>
      <c r="J95" s="21"/>
      <c r="K95" s="21"/>
    </row>
    <row r="96" spans="1:11">
      <c r="A96" s="21"/>
      <c r="B96" s="21"/>
      <c r="C96" s="138"/>
      <c r="D96" s="21"/>
      <c r="E96" s="151"/>
      <c r="F96" s="48"/>
      <c r="G96" s="48"/>
      <c r="H96" s="48"/>
      <c r="I96" s="21"/>
      <c r="J96" s="21"/>
      <c r="K96" s="21"/>
    </row>
    <row r="97" spans="1:11">
      <c r="A97" s="21"/>
      <c r="B97" s="21"/>
      <c r="C97" s="138"/>
      <c r="D97" s="21"/>
      <c r="E97" s="151"/>
      <c r="F97" s="48"/>
      <c r="G97" s="48"/>
      <c r="H97" s="48"/>
      <c r="I97" s="21"/>
      <c r="J97" s="21"/>
      <c r="K97" s="21"/>
    </row>
    <row r="98" spans="1:11">
      <c r="A98" s="21"/>
      <c r="B98" s="21"/>
      <c r="C98" s="138"/>
      <c r="D98" s="21"/>
      <c r="E98" s="151"/>
      <c r="F98" s="48"/>
      <c r="G98" s="48"/>
      <c r="H98" s="48"/>
      <c r="I98" s="21"/>
      <c r="J98" s="21"/>
      <c r="K98" s="21"/>
    </row>
    <row r="99" spans="1:11">
      <c r="A99" s="21"/>
      <c r="B99" s="21"/>
      <c r="C99" s="138"/>
      <c r="D99" s="21"/>
      <c r="E99" s="151"/>
      <c r="F99" s="48"/>
      <c r="G99" s="48"/>
      <c r="H99" s="48"/>
      <c r="I99" s="21"/>
      <c r="J99" s="21"/>
      <c r="K99" s="21"/>
    </row>
    <row r="100" spans="1:11">
      <c r="A100" s="21"/>
      <c r="B100" s="21"/>
      <c r="C100" s="138"/>
      <c r="D100" s="21"/>
      <c r="E100" s="151"/>
      <c r="F100" s="48"/>
      <c r="G100" s="48"/>
      <c r="H100" s="48"/>
      <c r="I100" s="21"/>
      <c r="J100" s="21"/>
      <c r="K100" s="21"/>
    </row>
    <row r="101" spans="1:11">
      <c r="A101" s="21"/>
      <c r="B101" s="21"/>
      <c r="C101" s="138"/>
      <c r="D101" s="21"/>
      <c r="E101" s="151"/>
      <c r="F101" s="48"/>
      <c r="G101" s="48"/>
      <c r="H101" s="48"/>
      <c r="I101" s="21"/>
      <c r="J101" s="21"/>
      <c r="K101" s="21"/>
    </row>
    <row r="102" spans="1:11">
      <c r="A102" s="21"/>
      <c r="B102" s="21"/>
      <c r="C102" s="138"/>
      <c r="D102" s="21"/>
      <c r="E102" s="151"/>
      <c r="F102" s="48"/>
      <c r="G102" s="48"/>
      <c r="H102" s="48"/>
      <c r="I102" s="21"/>
      <c r="J102" s="21"/>
      <c r="K102" s="21"/>
    </row>
    <row r="103" spans="1:11">
      <c r="A103" s="21"/>
      <c r="B103" s="21"/>
      <c r="C103" s="138"/>
      <c r="D103" s="21"/>
      <c r="E103" s="151"/>
      <c r="F103" s="48"/>
      <c r="G103" s="48"/>
      <c r="H103" s="48"/>
      <c r="I103" s="21"/>
      <c r="J103" s="21"/>
      <c r="K103" s="21"/>
    </row>
    <row r="104" spans="1:11">
      <c r="A104" s="21"/>
      <c r="B104" s="21"/>
      <c r="C104" s="138"/>
      <c r="D104" s="21"/>
      <c r="E104" s="151"/>
      <c r="F104" s="48"/>
      <c r="G104" s="48"/>
      <c r="H104" s="48"/>
      <c r="I104" s="21"/>
      <c r="J104" s="21"/>
      <c r="K104" s="21"/>
    </row>
    <row r="105" spans="1:11">
      <c r="A105" s="21"/>
      <c r="B105" s="21"/>
      <c r="C105" s="21"/>
      <c r="D105" s="21"/>
      <c r="E105" s="151"/>
      <c r="F105" s="48"/>
      <c r="G105" s="48"/>
      <c r="H105" s="48"/>
      <c r="I105" s="21"/>
      <c r="J105" s="21"/>
      <c r="K105" s="21"/>
    </row>
    <row r="106" spans="1:11">
      <c r="A106" s="21"/>
      <c r="B106" s="21"/>
      <c r="C106" s="21"/>
      <c r="D106" s="21"/>
      <c r="E106" s="151"/>
      <c r="F106" s="48"/>
      <c r="G106" s="48"/>
      <c r="H106" s="48"/>
      <c r="I106" s="21"/>
      <c r="J106" s="21"/>
      <c r="K106" s="21"/>
    </row>
    <row r="107" spans="1:11">
      <c r="A107" s="21"/>
      <c r="B107" s="21"/>
      <c r="C107" s="21"/>
      <c r="D107" s="21"/>
      <c r="E107" s="151"/>
      <c r="F107" s="48"/>
      <c r="G107" s="48"/>
      <c r="H107" s="48"/>
      <c r="I107" s="21"/>
      <c r="J107" s="21"/>
      <c r="K107" s="21"/>
    </row>
    <row r="108" spans="1:11">
      <c r="A108" s="21"/>
      <c r="B108" s="21"/>
      <c r="C108" s="21"/>
      <c r="D108" s="21"/>
      <c r="E108" s="151"/>
      <c r="F108" s="48"/>
      <c r="G108" s="48"/>
      <c r="H108" s="48"/>
      <c r="I108" s="21"/>
      <c r="J108" s="21"/>
      <c r="K108" s="21"/>
    </row>
    <row r="109" spans="1:11">
      <c r="A109" s="21"/>
      <c r="B109" s="21"/>
      <c r="C109" s="21"/>
      <c r="D109" s="21"/>
      <c r="E109" s="151"/>
      <c r="F109" s="48"/>
      <c r="G109" s="48"/>
      <c r="H109" s="48"/>
      <c r="I109" s="21"/>
      <c r="J109" s="21"/>
      <c r="K109" s="21"/>
    </row>
    <row r="110" spans="1:11">
      <c r="A110" s="21"/>
      <c r="B110" s="21"/>
      <c r="C110" s="21"/>
      <c r="D110" s="21"/>
      <c r="E110" s="151"/>
      <c r="F110" s="48"/>
      <c r="G110" s="48"/>
      <c r="H110" s="48"/>
      <c r="I110" s="21"/>
      <c r="J110" s="21"/>
      <c r="K110" s="21"/>
    </row>
    <row r="111" spans="1:11">
      <c r="A111" s="21"/>
      <c r="B111" s="21"/>
      <c r="C111" s="21"/>
      <c r="D111" s="21"/>
      <c r="E111" s="151"/>
      <c r="F111" s="48"/>
      <c r="G111" s="48"/>
      <c r="H111" s="48"/>
      <c r="I111" s="21"/>
      <c r="J111" s="21"/>
      <c r="K111" s="21"/>
    </row>
    <row r="112" spans="1:11">
      <c r="A112" s="21"/>
      <c r="B112" s="21"/>
      <c r="C112" s="21"/>
      <c r="D112" s="21"/>
      <c r="E112" s="151"/>
      <c r="F112" s="48"/>
      <c r="G112" s="48"/>
      <c r="H112" s="48"/>
      <c r="I112" s="21"/>
      <c r="J112" s="21"/>
      <c r="K112" s="21"/>
    </row>
    <row r="113" spans="1:11">
      <c r="A113" s="21"/>
      <c r="B113" s="21"/>
      <c r="C113" s="21"/>
      <c r="D113" s="21"/>
      <c r="E113" s="151"/>
      <c r="F113" s="48"/>
      <c r="G113" s="48"/>
      <c r="H113" s="48"/>
      <c r="I113" s="21"/>
      <c r="J113" s="21"/>
      <c r="K113" s="21"/>
    </row>
    <row r="114" spans="1:11">
      <c r="A114" s="21"/>
      <c r="B114" s="21"/>
      <c r="C114" s="21"/>
      <c r="D114" s="21"/>
      <c r="E114" s="151"/>
      <c r="F114" s="48"/>
      <c r="G114" s="48"/>
      <c r="H114" s="48"/>
      <c r="I114" s="21"/>
      <c r="J114" s="21"/>
      <c r="K114" s="21"/>
    </row>
    <row r="115" spans="1:11">
      <c r="A115" s="21"/>
      <c r="B115" s="21"/>
      <c r="C115" s="21"/>
      <c r="D115" s="21"/>
      <c r="E115" s="151"/>
      <c r="F115" s="48"/>
      <c r="G115" s="48"/>
      <c r="H115" s="48"/>
      <c r="I115" s="21"/>
      <c r="J115" s="21"/>
      <c r="K115" s="21"/>
    </row>
    <row r="116" spans="1:11">
      <c r="A116" s="21"/>
      <c r="B116" s="21"/>
      <c r="C116" s="21"/>
      <c r="D116" s="21"/>
      <c r="E116" s="151"/>
      <c r="F116" s="48"/>
      <c r="G116" s="48"/>
      <c r="H116" s="48"/>
      <c r="I116" s="21"/>
      <c r="J116" s="21"/>
      <c r="K116" s="21"/>
    </row>
    <row r="117" spans="1:11">
      <c r="A117" s="21"/>
      <c r="B117" s="21"/>
      <c r="C117" s="21"/>
      <c r="D117" s="21"/>
      <c r="E117" s="151"/>
      <c r="F117" s="48"/>
      <c r="G117" s="48"/>
      <c r="H117" s="48"/>
      <c r="I117" s="21"/>
      <c r="J117" s="21"/>
      <c r="K117" s="21"/>
    </row>
    <row r="118" spans="1:11">
      <c r="A118" s="21"/>
      <c r="B118" s="21"/>
      <c r="C118" s="21"/>
      <c r="D118" s="21"/>
      <c r="E118" s="151"/>
      <c r="F118" s="48"/>
      <c r="G118" s="48"/>
      <c r="H118" s="48"/>
      <c r="I118" s="21"/>
      <c r="J118" s="21"/>
      <c r="K118" s="21"/>
    </row>
    <row r="119" spans="1:11">
      <c r="A119" s="21"/>
      <c r="B119" s="21"/>
      <c r="C119" s="21"/>
      <c r="D119" s="21"/>
      <c r="E119" s="151"/>
      <c r="F119" s="48"/>
      <c r="G119" s="48"/>
      <c r="H119" s="48"/>
      <c r="I119" s="21"/>
      <c r="J119" s="21"/>
      <c r="K119" s="21"/>
    </row>
    <row r="120" spans="1:11">
      <c r="A120" s="21"/>
      <c r="B120" s="21"/>
      <c r="C120" s="21"/>
      <c r="D120" s="21"/>
      <c r="E120" s="151"/>
      <c r="F120" s="48"/>
      <c r="G120" s="48"/>
      <c r="H120" s="48"/>
      <c r="I120" s="21"/>
      <c r="J120" s="21"/>
      <c r="K120" s="21"/>
    </row>
    <row r="121" spans="1:11">
      <c r="A121" s="21"/>
      <c r="B121" s="21"/>
      <c r="C121" s="21"/>
      <c r="D121" s="21"/>
      <c r="E121" s="151"/>
      <c r="F121" s="48"/>
      <c r="G121" s="48"/>
      <c r="H121" s="48"/>
      <c r="I121" s="21"/>
      <c r="J121" s="21"/>
      <c r="K121" s="21"/>
    </row>
    <row r="122" spans="1:11">
      <c r="A122" s="21"/>
      <c r="B122" s="21"/>
      <c r="C122" s="21"/>
      <c r="D122" s="21"/>
      <c r="E122" s="151"/>
      <c r="F122" s="48"/>
      <c r="G122" s="48"/>
      <c r="H122" s="48"/>
      <c r="I122" s="21"/>
      <c r="J122" s="21"/>
      <c r="K122" s="21"/>
    </row>
    <row r="123" spans="1:11">
      <c r="E123" s="49"/>
      <c r="F123" s="85"/>
      <c r="G123" s="85"/>
      <c r="H123" s="85"/>
    </row>
    <row r="124" spans="1:11">
      <c r="E124" s="49"/>
      <c r="F124" s="85"/>
      <c r="G124" s="85"/>
      <c r="H124" s="85"/>
    </row>
    <row r="125" spans="1:11">
      <c r="E125" s="49"/>
      <c r="F125" s="85"/>
      <c r="G125" s="85"/>
      <c r="H125" s="85"/>
    </row>
    <row r="126" spans="1:11">
      <c r="E126" s="49"/>
      <c r="F126" s="85"/>
      <c r="G126" s="85"/>
      <c r="H126" s="85"/>
    </row>
    <row r="127" spans="1:11">
      <c r="E127" s="49"/>
      <c r="F127" s="85"/>
      <c r="G127" s="85"/>
      <c r="H127" s="85"/>
    </row>
    <row r="128" spans="1:11">
      <c r="E128" s="49"/>
      <c r="F128" s="85"/>
      <c r="G128" s="85"/>
      <c r="H128" s="85"/>
    </row>
    <row r="129" spans="6:8">
      <c r="F129" s="85"/>
      <c r="G129" s="85"/>
      <c r="H129" s="85"/>
    </row>
    <row r="130" spans="6:8">
      <c r="F130" s="85"/>
      <c r="G130" s="85"/>
      <c r="H130" s="85"/>
    </row>
  </sheetData>
  <sheetProtection algorithmName="SHA-512" hashValue="qaE6qcgIflVXz4UKAemRS+9YLA2lQiQJKNytbCqFgwrjwaVSLgg7nZSGUsdNTnQVWY4ylk+sh4Kx69ffc5Ln3w==" saltValue="RzW68+rrk8e7NJa7FUvllg==" spinCount="100000" sheet="1" objects="1" scenarios="1"/>
  <mergeCells count="1">
    <mergeCell ref="A1:K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4.4"/>
  <cols>
    <col min="1" max="1" width="4.44140625" customWidth="1"/>
    <col min="2" max="2" width="10.6640625" customWidth="1"/>
    <col min="3" max="3" width="14.88671875" customWidth="1"/>
    <col min="4" max="4" width="18.6640625" customWidth="1"/>
    <col min="5" max="5" width="25.44140625" customWidth="1"/>
    <col min="6" max="6" width="57.6640625" customWidth="1"/>
    <col min="7" max="7" width="21.6640625" customWidth="1"/>
    <col min="8" max="8" width="21.44140625" customWidth="1"/>
    <col min="9" max="9" width="16.44140625" customWidth="1"/>
    <col min="10" max="10" width="22.5546875" customWidth="1"/>
  </cols>
  <sheetData>
    <row r="1" spans="1:10" ht="25.8">
      <c r="A1" s="256" t="s">
        <v>245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ht="28.8">
      <c r="A2" s="140" t="s">
        <v>246</v>
      </c>
      <c r="B2" s="141" t="s">
        <v>247</v>
      </c>
      <c r="C2" s="142" t="s">
        <v>248</v>
      </c>
      <c r="D2" s="142" t="s">
        <v>249</v>
      </c>
      <c r="E2" s="141" t="s">
        <v>250</v>
      </c>
      <c r="F2" s="141" t="s">
        <v>251</v>
      </c>
      <c r="G2" s="143" t="s">
        <v>253</v>
      </c>
      <c r="H2" s="143" t="s">
        <v>254</v>
      </c>
      <c r="I2" s="145" t="s">
        <v>255</v>
      </c>
      <c r="J2" s="144" t="s">
        <v>252</v>
      </c>
    </row>
    <row r="3" spans="1:10">
      <c r="C3" s="139"/>
      <c r="D3" s="139"/>
      <c r="F3" s="49"/>
      <c r="G3" s="85"/>
      <c r="H3" s="85"/>
      <c r="I3" s="85"/>
    </row>
    <row r="4" spans="1:10">
      <c r="C4" s="139"/>
      <c r="D4" s="139"/>
      <c r="F4" s="49"/>
      <c r="G4" s="85"/>
      <c r="H4" s="85"/>
      <c r="I4" s="85"/>
    </row>
    <row r="5" spans="1:10">
      <c r="C5" s="139"/>
      <c r="D5" s="139"/>
      <c r="F5" s="49"/>
      <c r="G5" s="85"/>
      <c r="H5" s="85"/>
      <c r="I5" s="85"/>
    </row>
    <row r="6" spans="1:10">
      <c r="C6" s="139"/>
      <c r="D6" s="139"/>
      <c r="F6" s="49"/>
      <c r="G6" s="85"/>
      <c r="H6" s="85"/>
      <c r="I6" s="85"/>
    </row>
    <row r="7" spans="1:10">
      <c r="C7" s="139"/>
      <c r="D7" s="139"/>
      <c r="F7" s="49"/>
      <c r="G7" s="85"/>
      <c r="H7" s="85"/>
      <c r="I7" s="85"/>
    </row>
    <row r="8" spans="1:10">
      <c r="C8" s="139"/>
      <c r="D8" s="139"/>
      <c r="F8" s="49"/>
      <c r="G8" s="85"/>
      <c r="H8" s="85"/>
      <c r="I8" s="85"/>
    </row>
    <row r="9" spans="1:10">
      <c r="C9" s="139"/>
      <c r="D9" s="139"/>
      <c r="F9" s="49"/>
      <c r="G9" s="85"/>
      <c r="H9" s="85"/>
      <c r="I9" s="85"/>
    </row>
    <row r="10" spans="1:10">
      <c r="C10" s="139"/>
      <c r="D10" s="139"/>
      <c r="F10" s="49"/>
      <c r="G10" s="85"/>
      <c r="H10" s="85"/>
      <c r="I10" s="85"/>
    </row>
    <row r="11" spans="1:10">
      <c r="C11" s="139"/>
      <c r="D11" s="139"/>
      <c r="F11" s="49"/>
      <c r="G11" s="85"/>
      <c r="H11" s="85"/>
      <c r="I11" s="85"/>
    </row>
    <row r="12" spans="1:10">
      <c r="C12" s="139"/>
      <c r="D12" s="139"/>
      <c r="F12" s="49"/>
      <c r="G12" s="85"/>
      <c r="H12" s="85"/>
      <c r="I12" s="85"/>
    </row>
    <row r="13" spans="1:10">
      <c r="C13" s="139"/>
      <c r="D13" s="139"/>
      <c r="F13" s="49"/>
      <c r="G13" s="85"/>
      <c r="H13" s="85"/>
      <c r="I13" s="85"/>
    </row>
    <row r="14" spans="1:10">
      <c r="C14" s="139"/>
      <c r="D14" s="139"/>
      <c r="F14" s="49"/>
      <c r="G14" s="85"/>
      <c r="H14" s="85"/>
      <c r="I14" s="85"/>
    </row>
    <row r="15" spans="1:10">
      <c r="C15" s="139"/>
      <c r="D15" s="139"/>
      <c r="F15" s="49"/>
      <c r="G15" s="85"/>
      <c r="H15" s="85"/>
      <c r="I15" s="85"/>
    </row>
    <row r="16" spans="1:10">
      <c r="C16" s="139"/>
      <c r="D16" s="139"/>
      <c r="F16" s="49"/>
      <c r="G16" s="85"/>
      <c r="H16" s="85"/>
      <c r="I16" s="85"/>
    </row>
    <row r="17" spans="3:9">
      <c r="C17" s="139"/>
      <c r="D17" s="139"/>
      <c r="F17" s="49"/>
      <c r="G17" s="85"/>
      <c r="H17" s="85"/>
      <c r="I17" s="85"/>
    </row>
    <row r="18" spans="3:9">
      <c r="C18" s="139"/>
      <c r="D18" s="139"/>
      <c r="F18" s="49"/>
      <c r="G18" s="85"/>
      <c r="H18" s="85"/>
      <c r="I18" s="85"/>
    </row>
    <row r="19" spans="3:9">
      <c r="C19" s="139"/>
      <c r="D19" s="139"/>
      <c r="F19" s="49"/>
      <c r="G19" s="85"/>
      <c r="H19" s="85"/>
      <c r="I19" s="85"/>
    </row>
    <row r="20" spans="3:9">
      <c r="C20" s="139"/>
      <c r="D20" s="139"/>
      <c r="F20" s="49"/>
      <c r="G20" s="85"/>
      <c r="H20" s="85"/>
      <c r="I20" s="85"/>
    </row>
    <row r="21" spans="3:9">
      <c r="C21" s="139"/>
      <c r="D21" s="139"/>
      <c r="F21" s="49"/>
      <c r="G21" s="85"/>
      <c r="H21" s="85"/>
      <c r="I21" s="85"/>
    </row>
    <row r="22" spans="3:9">
      <c r="C22" s="139"/>
      <c r="D22" s="139"/>
      <c r="F22" s="49"/>
      <c r="G22" s="85"/>
      <c r="H22" s="85"/>
      <c r="I22" s="85"/>
    </row>
    <row r="23" spans="3:9">
      <c r="C23" s="139"/>
      <c r="D23" s="139"/>
      <c r="F23" s="49"/>
      <c r="G23" s="85"/>
      <c r="H23" s="85"/>
      <c r="I23" s="85"/>
    </row>
    <row r="24" spans="3:9">
      <c r="C24" s="139"/>
      <c r="D24" s="139"/>
      <c r="F24" s="49"/>
      <c r="G24" s="85"/>
      <c r="H24" s="85"/>
      <c r="I24" s="85"/>
    </row>
    <row r="25" spans="3:9">
      <c r="C25" s="139"/>
      <c r="D25" s="139"/>
      <c r="F25" s="49"/>
      <c r="G25" s="85"/>
      <c r="H25" s="85"/>
      <c r="I25" s="85"/>
    </row>
    <row r="26" spans="3:9">
      <c r="C26" s="139"/>
      <c r="D26" s="139"/>
      <c r="F26" s="49"/>
      <c r="G26" s="85"/>
      <c r="H26" s="85"/>
      <c r="I26" s="85"/>
    </row>
    <row r="27" spans="3:9">
      <c r="C27" s="139"/>
      <c r="D27" s="139"/>
      <c r="F27" s="49"/>
      <c r="G27" s="85"/>
      <c r="H27" s="85"/>
      <c r="I27" s="85"/>
    </row>
    <row r="28" spans="3:9">
      <c r="C28" s="139"/>
      <c r="D28" s="139"/>
      <c r="F28" s="49"/>
      <c r="G28" s="85"/>
      <c r="H28" s="85"/>
      <c r="I28" s="85"/>
    </row>
    <row r="29" spans="3:9">
      <c r="C29" s="139"/>
      <c r="D29" s="139"/>
      <c r="F29" s="49"/>
      <c r="G29" s="85"/>
      <c r="H29" s="85"/>
      <c r="I29" s="85"/>
    </row>
    <row r="30" spans="3:9">
      <c r="C30" s="139"/>
      <c r="D30" s="139"/>
      <c r="F30" s="49"/>
      <c r="G30" s="85"/>
      <c r="H30" s="85"/>
      <c r="I30" s="85"/>
    </row>
    <row r="31" spans="3:9">
      <c r="C31" s="139"/>
      <c r="D31" s="139"/>
      <c r="F31" s="49"/>
      <c r="G31" s="85"/>
      <c r="H31" s="85"/>
      <c r="I31" s="85"/>
    </row>
    <row r="32" spans="3:9">
      <c r="C32" s="139"/>
      <c r="D32" s="139"/>
      <c r="F32" s="49"/>
      <c r="G32" s="85"/>
      <c r="H32" s="85"/>
      <c r="I32" s="85"/>
    </row>
    <row r="33" spans="3:9">
      <c r="C33" s="139"/>
      <c r="D33" s="139"/>
      <c r="F33" s="49"/>
      <c r="G33" s="85"/>
      <c r="H33" s="85"/>
      <c r="I33" s="85"/>
    </row>
    <row r="34" spans="3:9">
      <c r="C34" s="139"/>
      <c r="D34" s="139"/>
      <c r="F34" s="49"/>
      <c r="G34" s="85"/>
      <c r="H34" s="85"/>
      <c r="I34" s="85"/>
    </row>
    <row r="35" spans="3:9">
      <c r="C35" s="139"/>
      <c r="D35" s="139"/>
      <c r="F35" s="49"/>
      <c r="G35" s="85"/>
      <c r="H35" s="85"/>
      <c r="I35" s="85"/>
    </row>
    <row r="36" spans="3:9">
      <c r="C36" s="139"/>
      <c r="D36" s="139"/>
      <c r="F36" s="49"/>
      <c r="G36" s="85"/>
      <c r="H36" s="85"/>
      <c r="I36" s="85"/>
    </row>
    <row r="37" spans="3:9">
      <c r="C37" s="139"/>
      <c r="D37" s="139"/>
      <c r="F37" s="49"/>
      <c r="G37" s="85"/>
      <c r="H37" s="85"/>
      <c r="I37" s="85"/>
    </row>
    <row r="38" spans="3:9">
      <c r="C38" s="139"/>
      <c r="D38" s="139"/>
      <c r="F38" s="49"/>
      <c r="G38" s="85"/>
      <c r="H38" s="85"/>
      <c r="I38" s="85"/>
    </row>
    <row r="39" spans="3:9">
      <c r="C39" s="139"/>
      <c r="D39" s="139"/>
      <c r="F39" s="49"/>
      <c r="G39" s="85"/>
      <c r="H39" s="85"/>
      <c r="I39" s="85"/>
    </row>
    <row r="40" spans="3:9">
      <c r="C40" s="139"/>
      <c r="D40" s="139"/>
      <c r="F40" s="49"/>
      <c r="G40" s="85"/>
      <c r="H40" s="85"/>
      <c r="I40" s="85"/>
    </row>
    <row r="41" spans="3:9">
      <c r="C41" s="139"/>
      <c r="D41" s="139"/>
      <c r="F41" s="49"/>
      <c r="G41" s="85"/>
      <c r="H41" s="85"/>
      <c r="I41" s="85"/>
    </row>
    <row r="42" spans="3:9">
      <c r="C42" s="139"/>
      <c r="D42" s="139"/>
      <c r="F42" s="49"/>
      <c r="G42" s="85"/>
      <c r="H42" s="85"/>
      <c r="I42" s="85"/>
    </row>
    <row r="43" spans="3:9">
      <c r="C43" s="139"/>
      <c r="D43" s="139"/>
      <c r="F43" s="49"/>
      <c r="G43" s="85"/>
      <c r="H43" s="85"/>
      <c r="I43" s="85"/>
    </row>
    <row r="44" spans="3:9">
      <c r="C44" s="139"/>
      <c r="D44" s="139"/>
      <c r="F44" s="49"/>
      <c r="G44" s="85"/>
      <c r="H44" s="85"/>
      <c r="I44" s="85"/>
    </row>
    <row r="45" spans="3:9">
      <c r="C45" s="139"/>
      <c r="D45" s="139"/>
      <c r="F45" s="49"/>
      <c r="G45" s="85"/>
      <c r="H45" s="85"/>
      <c r="I45" s="85"/>
    </row>
    <row r="46" spans="3:9">
      <c r="C46" s="139"/>
      <c r="D46" s="139"/>
      <c r="F46" s="49"/>
      <c r="G46" s="85"/>
      <c r="H46" s="85"/>
      <c r="I46" s="85"/>
    </row>
    <row r="47" spans="3:9">
      <c r="C47" s="139"/>
      <c r="D47" s="139"/>
      <c r="F47" s="49"/>
      <c r="G47" s="85"/>
      <c r="H47" s="85"/>
      <c r="I47" s="85"/>
    </row>
    <row r="48" spans="3:9">
      <c r="C48" s="139"/>
      <c r="D48" s="139"/>
      <c r="F48" s="49"/>
      <c r="G48" s="85"/>
      <c r="H48" s="85"/>
      <c r="I48" s="85"/>
    </row>
    <row r="49" spans="3:9">
      <c r="C49" s="139"/>
      <c r="D49" s="139"/>
      <c r="F49" s="49"/>
      <c r="G49" s="85"/>
      <c r="H49" s="85"/>
      <c r="I49" s="85"/>
    </row>
    <row r="50" spans="3:9">
      <c r="C50" s="139"/>
      <c r="D50" s="139"/>
      <c r="F50" s="49"/>
      <c r="G50" s="85"/>
      <c r="H50" s="85"/>
      <c r="I50" s="85"/>
    </row>
    <row r="51" spans="3:9">
      <c r="C51" s="139"/>
      <c r="D51" s="139"/>
      <c r="F51" s="49"/>
      <c r="G51" s="85"/>
      <c r="H51" s="85"/>
      <c r="I51" s="85"/>
    </row>
    <row r="52" spans="3:9">
      <c r="C52" s="139"/>
      <c r="D52" s="139"/>
      <c r="F52" s="49"/>
      <c r="G52" s="85"/>
      <c r="H52" s="85"/>
      <c r="I52" s="85"/>
    </row>
    <row r="53" spans="3:9">
      <c r="C53" s="139"/>
      <c r="D53" s="139"/>
      <c r="F53" s="49"/>
      <c r="G53" s="85"/>
      <c r="H53" s="85"/>
      <c r="I53" s="85"/>
    </row>
    <row r="54" spans="3:9">
      <c r="C54" s="139"/>
      <c r="D54" s="139"/>
      <c r="F54" s="49"/>
      <c r="G54" s="85"/>
      <c r="H54" s="85"/>
      <c r="I54" s="85"/>
    </row>
    <row r="55" spans="3:9">
      <c r="C55" s="139"/>
      <c r="D55" s="139"/>
      <c r="F55" s="49"/>
      <c r="G55" s="85"/>
      <c r="H55" s="85"/>
      <c r="I55" s="85"/>
    </row>
    <row r="56" spans="3:9">
      <c r="C56" s="139"/>
      <c r="D56" s="139"/>
      <c r="F56" s="49"/>
      <c r="G56" s="85"/>
      <c r="H56" s="85"/>
      <c r="I56" s="85"/>
    </row>
    <row r="57" spans="3:9">
      <c r="C57" s="139"/>
      <c r="D57" s="139"/>
      <c r="F57" s="49"/>
      <c r="G57" s="85"/>
      <c r="H57" s="85"/>
      <c r="I57" s="85"/>
    </row>
    <row r="58" spans="3:9">
      <c r="C58" s="139"/>
      <c r="D58" s="139"/>
      <c r="F58" s="49"/>
      <c r="G58" s="85"/>
      <c r="H58" s="85"/>
      <c r="I58" s="85"/>
    </row>
    <row r="59" spans="3:9">
      <c r="C59" s="139"/>
      <c r="D59" s="139"/>
      <c r="F59" s="49"/>
      <c r="G59" s="85"/>
      <c r="H59" s="85"/>
      <c r="I59" s="85"/>
    </row>
    <row r="60" spans="3:9">
      <c r="C60" s="139"/>
      <c r="D60" s="139"/>
      <c r="F60" s="49"/>
      <c r="G60" s="85"/>
      <c r="H60" s="85"/>
      <c r="I60" s="85"/>
    </row>
    <row r="61" spans="3:9">
      <c r="C61" s="139"/>
      <c r="D61" s="139"/>
      <c r="F61" s="49"/>
      <c r="G61" s="85"/>
      <c r="H61" s="85"/>
      <c r="I61" s="85"/>
    </row>
    <row r="62" spans="3:9">
      <c r="C62" s="139"/>
      <c r="D62" s="139"/>
      <c r="F62" s="49"/>
      <c r="G62" s="85"/>
      <c r="H62" s="85"/>
      <c r="I62" s="85"/>
    </row>
    <row r="63" spans="3:9">
      <c r="C63" s="139"/>
      <c r="D63" s="139"/>
      <c r="F63" s="49"/>
      <c r="G63" s="85"/>
      <c r="H63" s="85"/>
      <c r="I63" s="85"/>
    </row>
    <row r="64" spans="3:9">
      <c r="C64" s="139"/>
      <c r="D64" s="139"/>
      <c r="F64" s="49"/>
      <c r="G64" s="85"/>
      <c r="H64" s="85"/>
      <c r="I64" s="85"/>
    </row>
    <row r="65" spans="3:9">
      <c r="C65" s="139"/>
      <c r="D65" s="139"/>
      <c r="F65" s="49"/>
      <c r="G65" s="85"/>
      <c r="H65" s="85"/>
      <c r="I65" s="85"/>
    </row>
    <row r="66" spans="3:9">
      <c r="C66" s="139"/>
      <c r="D66" s="139"/>
      <c r="F66" s="49"/>
      <c r="G66" s="85"/>
      <c r="H66" s="85"/>
      <c r="I66" s="85"/>
    </row>
    <row r="67" spans="3:9">
      <c r="C67" s="139"/>
      <c r="D67" s="139"/>
      <c r="F67" s="49"/>
      <c r="G67" s="85"/>
      <c r="H67" s="85"/>
      <c r="I67" s="85"/>
    </row>
    <row r="68" spans="3:9">
      <c r="C68" s="139"/>
      <c r="D68" s="139"/>
      <c r="F68" s="49"/>
      <c r="G68" s="85"/>
      <c r="H68" s="85"/>
      <c r="I68" s="85"/>
    </row>
    <row r="69" spans="3:9">
      <c r="C69" s="139"/>
      <c r="D69" s="139"/>
      <c r="F69" s="49"/>
      <c r="G69" s="85"/>
      <c r="H69" s="85"/>
      <c r="I69" s="85"/>
    </row>
    <row r="70" spans="3:9">
      <c r="C70" s="139"/>
      <c r="D70" s="139"/>
      <c r="F70" s="49"/>
      <c r="G70" s="85"/>
      <c r="H70" s="85"/>
      <c r="I70" s="85"/>
    </row>
    <row r="71" spans="3:9">
      <c r="C71" s="139"/>
      <c r="D71" s="139"/>
      <c r="F71" s="49"/>
      <c r="G71" s="85"/>
      <c r="H71" s="85"/>
      <c r="I71" s="85"/>
    </row>
    <row r="72" spans="3:9">
      <c r="C72" s="139"/>
      <c r="D72" s="139"/>
      <c r="F72" s="49"/>
      <c r="G72" s="85"/>
      <c r="H72" s="85"/>
      <c r="I72" s="85"/>
    </row>
    <row r="73" spans="3:9">
      <c r="C73" s="139"/>
      <c r="D73" s="139"/>
      <c r="F73" s="49"/>
      <c r="G73" s="85"/>
      <c r="H73" s="85"/>
      <c r="I73" s="85"/>
    </row>
    <row r="74" spans="3:9">
      <c r="C74" s="139"/>
      <c r="D74" s="139"/>
      <c r="F74" s="49"/>
      <c r="G74" s="85"/>
      <c r="H74" s="85"/>
      <c r="I74" s="85"/>
    </row>
    <row r="75" spans="3:9">
      <c r="C75" s="139"/>
      <c r="D75" s="139"/>
      <c r="F75" s="49"/>
      <c r="G75" s="85"/>
      <c r="H75" s="85"/>
      <c r="I75" s="85"/>
    </row>
    <row r="76" spans="3:9">
      <c r="C76" s="139"/>
      <c r="D76" s="139"/>
      <c r="F76" s="49"/>
      <c r="G76" s="85"/>
      <c r="H76" s="85"/>
      <c r="I76" s="85"/>
    </row>
    <row r="77" spans="3:9">
      <c r="C77" s="139"/>
      <c r="D77" s="139"/>
      <c r="F77" s="49"/>
      <c r="G77" s="85"/>
      <c r="H77" s="85"/>
      <c r="I77" s="85"/>
    </row>
    <row r="78" spans="3:9">
      <c r="C78" s="139"/>
      <c r="D78" s="139"/>
      <c r="F78" s="49"/>
      <c r="G78" s="85"/>
      <c r="H78" s="85"/>
      <c r="I78" s="85"/>
    </row>
    <row r="79" spans="3:9">
      <c r="C79" s="139"/>
      <c r="D79" s="139"/>
      <c r="F79" s="49"/>
      <c r="G79" s="85"/>
      <c r="H79" s="85"/>
      <c r="I79" s="85"/>
    </row>
    <row r="80" spans="3:9">
      <c r="C80" s="139"/>
      <c r="D80" s="139"/>
      <c r="F80" s="49"/>
      <c r="G80" s="85"/>
      <c r="H80" s="85"/>
      <c r="I80" s="85"/>
    </row>
    <row r="81" spans="3:9">
      <c r="C81" s="139"/>
      <c r="D81" s="139"/>
      <c r="F81" s="49"/>
      <c r="G81" s="85"/>
      <c r="H81" s="85"/>
      <c r="I81" s="85"/>
    </row>
    <row r="82" spans="3:9">
      <c r="C82" s="139"/>
      <c r="D82" s="139"/>
      <c r="F82" s="49"/>
      <c r="G82" s="85"/>
      <c r="H82" s="85"/>
      <c r="I82" s="85"/>
    </row>
    <row r="83" spans="3:9">
      <c r="C83" s="139"/>
      <c r="D83" s="139"/>
      <c r="F83" s="49"/>
      <c r="G83" s="85"/>
      <c r="H83" s="85"/>
      <c r="I83" s="85"/>
    </row>
    <row r="84" spans="3:9">
      <c r="C84" s="139"/>
      <c r="D84" s="139"/>
      <c r="F84" s="49"/>
      <c r="G84" s="85"/>
      <c r="H84" s="85"/>
      <c r="I84" s="85"/>
    </row>
    <row r="85" spans="3:9">
      <c r="C85" s="139"/>
      <c r="D85" s="139"/>
      <c r="F85" s="49"/>
      <c r="G85" s="85"/>
      <c r="H85" s="85"/>
      <c r="I85" s="85"/>
    </row>
    <row r="86" spans="3:9">
      <c r="C86" s="139"/>
      <c r="D86" s="139"/>
      <c r="F86" s="49"/>
      <c r="G86" s="85"/>
      <c r="H86" s="85"/>
      <c r="I86" s="85"/>
    </row>
    <row r="87" spans="3:9">
      <c r="C87" s="139"/>
      <c r="D87" s="139"/>
      <c r="F87" s="49"/>
      <c r="G87" s="85"/>
      <c r="H87" s="85"/>
      <c r="I87" s="85"/>
    </row>
    <row r="88" spans="3:9">
      <c r="C88" s="139"/>
      <c r="D88" s="139"/>
      <c r="F88" s="49"/>
      <c r="G88" s="85"/>
      <c r="H88" s="85"/>
      <c r="I88" s="85"/>
    </row>
    <row r="89" spans="3:9">
      <c r="C89" s="139"/>
      <c r="D89" s="139"/>
      <c r="F89" s="49"/>
      <c r="G89" s="85"/>
      <c r="H89" s="85"/>
      <c r="I89" s="85"/>
    </row>
    <row r="90" spans="3:9">
      <c r="C90" s="139"/>
      <c r="D90" s="139"/>
      <c r="F90" s="49"/>
      <c r="G90" s="85"/>
      <c r="H90" s="85"/>
      <c r="I90" s="85"/>
    </row>
    <row r="91" spans="3:9">
      <c r="C91" s="139"/>
      <c r="D91" s="139"/>
      <c r="F91" s="49"/>
      <c r="G91" s="85"/>
      <c r="H91" s="85"/>
      <c r="I91" s="85"/>
    </row>
    <row r="92" spans="3:9">
      <c r="C92" s="139"/>
      <c r="D92" s="139"/>
      <c r="F92" s="49"/>
      <c r="G92" s="85"/>
      <c r="H92" s="85"/>
      <c r="I92" s="85"/>
    </row>
    <row r="93" spans="3:9">
      <c r="C93" s="139"/>
      <c r="D93" s="139"/>
      <c r="F93" s="49"/>
      <c r="G93" s="85"/>
      <c r="H93" s="85"/>
      <c r="I93" s="85"/>
    </row>
    <row r="94" spans="3:9">
      <c r="C94" s="139"/>
      <c r="D94" s="139"/>
      <c r="F94" s="49"/>
      <c r="G94" s="85"/>
      <c r="H94" s="85"/>
      <c r="I94" s="85"/>
    </row>
    <row r="95" spans="3:9">
      <c r="C95" s="139"/>
      <c r="D95" s="139"/>
      <c r="F95" s="49"/>
      <c r="G95" s="85"/>
      <c r="H95" s="85"/>
      <c r="I95" s="85"/>
    </row>
    <row r="96" spans="3:9">
      <c r="C96" s="139"/>
      <c r="D96" s="139"/>
      <c r="F96" s="49"/>
      <c r="G96" s="85"/>
      <c r="H96" s="85"/>
      <c r="I96" s="85"/>
    </row>
    <row r="97" spans="3:9">
      <c r="C97" s="139"/>
      <c r="D97" s="139"/>
      <c r="F97" s="49"/>
      <c r="G97" s="85"/>
      <c r="H97" s="85"/>
      <c r="I97" s="85"/>
    </row>
    <row r="98" spans="3:9">
      <c r="C98" s="139"/>
      <c r="D98" s="139"/>
      <c r="F98" s="49"/>
      <c r="G98" s="85"/>
      <c r="H98" s="85"/>
      <c r="I98" s="85"/>
    </row>
    <row r="99" spans="3:9">
      <c r="C99" s="139"/>
      <c r="D99" s="139"/>
      <c r="F99" s="49"/>
      <c r="G99" s="85"/>
      <c r="H99" s="85"/>
      <c r="I99" s="85"/>
    </row>
    <row r="100" spans="3:9">
      <c r="C100" s="139"/>
      <c r="D100" s="139"/>
      <c r="F100" s="49"/>
      <c r="G100" s="85"/>
      <c r="H100" s="85"/>
      <c r="I100" s="85"/>
    </row>
    <row r="101" spans="3:9">
      <c r="C101" s="139"/>
      <c r="D101" s="139"/>
      <c r="F101" s="49"/>
      <c r="G101" s="85"/>
      <c r="H101" s="85"/>
      <c r="I101" s="85"/>
    </row>
    <row r="102" spans="3:9">
      <c r="C102" s="139"/>
      <c r="D102" s="139"/>
      <c r="F102" s="49"/>
      <c r="G102" s="85"/>
      <c r="H102" s="85"/>
      <c r="I102" s="85"/>
    </row>
    <row r="103" spans="3:9">
      <c r="C103" s="139"/>
      <c r="D103" s="139"/>
      <c r="F103" s="49"/>
      <c r="G103" s="85"/>
      <c r="H103" s="85"/>
      <c r="I103" s="85"/>
    </row>
    <row r="104" spans="3:9">
      <c r="C104" s="139"/>
      <c r="D104" s="139"/>
      <c r="F104" s="49"/>
      <c r="G104" s="85"/>
      <c r="H104" s="85"/>
      <c r="I104" s="85"/>
    </row>
    <row r="105" spans="3:9">
      <c r="C105" s="139"/>
      <c r="D105" s="139"/>
      <c r="F105" s="49"/>
      <c r="G105" s="85"/>
      <c r="H105" s="85"/>
      <c r="I105" s="85"/>
    </row>
    <row r="106" spans="3:9">
      <c r="C106" s="139"/>
      <c r="D106" s="139"/>
      <c r="F106" s="49"/>
      <c r="G106" s="85"/>
      <c r="H106" s="85"/>
      <c r="I106" s="85"/>
    </row>
    <row r="107" spans="3:9">
      <c r="C107" s="139"/>
      <c r="D107" s="139"/>
      <c r="F107" s="49"/>
      <c r="G107" s="85"/>
      <c r="H107" s="85"/>
      <c r="I107" s="85"/>
    </row>
    <row r="108" spans="3:9">
      <c r="C108" s="139"/>
      <c r="D108" s="139"/>
      <c r="F108" s="49"/>
      <c r="G108" s="85"/>
      <c r="H108" s="85"/>
      <c r="I108" s="85"/>
    </row>
    <row r="109" spans="3:9">
      <c r="C109" s="139"/>
      <c r="D109" s="139"/>
      <c r="F109" s="49"/>
      <c r="G109" s="85"/>
      <c r="H109" s="85"/>
      <c r="I109" s="85"/>
    </row>
    <row r="110" spans="3:9">
      <c r="C110" s="139"/>
      <c r="D110" s="139"/>
      <c r="F110" s="49"/>
      <c r="G110" s="85"/>
      <c r="H110" s="85"/>
      <c r="I110" s="85"/>
    </row>
    <row r="111" spans="3:9">
      <c r="C111" s="139"/>
      <c r="D111" s="139"/>
      <c r="F111" s="49"/>
      <c r="G111" s="85"/>
      <c r="H111" s="85"/>
      <c r="I111" s="85"/>
    </row>
    <row r="112" spans="3:9">
      <c r="C112" s="139"/>
      <c r="D112" s="139"/>
      <c r="F112" s="49"/>
      <c r="G112" s="85"/>
      <c r="H112" s="85"/>
      <c r="I112" s="85"/>
    </row>
    <row r="113" spans="3:9">
      <c r="C113" s="139"/>
      <c r="D113" s="139"/>
      <c r="F113" s="49"/>
      <c r="G113" s="85"/>
      <c r="H113" s="85"/>
      <c r="I113" s="85"/>
    </row>
    <row r="114" spans="3:9">
      <c r="C114" s="139"/>
      <c r="D114" s="139"/>
      <c r="F114" s="49"/>
      <c r="G114" s="85"/>
      <c r="H114" s="85"/>
      <c r="I114" s="85"/>
    </row>
    <row r="115" spans="3:9">
      <c r="C115" s="139"/>
      <c r="D115" s="139"/>
      <c r="F115" s="49"/>
      <c r="G115" s="85"/>
      <c r="H115" s="85"/>
      <c r="I115" s="85"/>
    </row>
    <row r="116" spans="3:9">
      <c r="C116" s="139"/>
      <c r="D116" s="139"/>
      <c r="F116" s="49"/>
      <c r="G116" s="85"/>
      <c r="H116" s="85"/>
      <c r="I116" s="85"/>
    </row>
    <row r="117" spans="3:9">
      <c r="C117" s="139"/>
      <c r="D117" s="139"/>
      <c r="F117" s="49"/>
      <c r="G117" s="85"/>
      <c r="H117" s="85"/>
      <c r="I117" s="85"/>
    </row>
    <row r="118" spans="3:9">
      <c r="C118" s="139"/>
      <c r="D118" s="139"/>
      <c r="F118" s="49"/>
      <c r="G118" s="85"/>
      <c r="H118" s="85"/>
      <c r="I118" s="85"/>
    </row>
    <row r="119" spans="3:9">
      <c r="C119" s="139"/>
      <c r="D119" s="139"/>
      <c r="F119" s="49"/>
      <c r="G119" s="85"/>
      <c r="H119" s="85"/>
      <c r="I119" s="85"/>
    </row>
    <row r="120" spans="3:9">
      <c r="C120" s="139"/>
      <c r="D120" s="139"/>
      <c r="F120" s="49"/>
      <c r="G120" s="85"/>
      <c r="H120" s="85"/>
      <c r="I120" s="85"/>
    </row>
    <row r="121" spans="3:9">
      <c r="C121" s="139"/>
      <c r="D121" s="139"/>
      <c r="F121" s="49"/>
      <c r="G121" s="85"/>
      <c r="H121" s="85"/>
      <c r="I121" s="85"/>
    </row>
    <row r="122" spans="3:9">
      <c r="C122" s="139"/>
      <c r="D122" s="139"/>
      <c r="F122" s="49"/>
      <c r="G122" s="85"/>
      <c r="H122" s="85"/>
      <c r="I122" s="85"/>
    </row>
    <row r="123" spans="3:9">
      <c r="C123" s="139"/>
      <c r="D123" s="139"/>
      <c r="F123" s="49"/>
      <c r="G123" s="85"/>
      <c r="H123" s="85"/>
      <c r="I123" s="85"/>
    </row>
    <row r="124" spans="3:9">
      <c r="C124" s="139"/>
      <c r="D124" s="139"/>
      <c r="F124" s="49"/>
      <c r="G124" s="85"/>
      <c r="H124" s="85"/>
      <c r="I124" s="85"/>
    </row>
    <row r="125" spans="3:9">
      <c r="C125" s="139"/>
      <c r="D125" s="139"/>
      <c r="F125" s="49"/>
      <c r="G125" s="85"/>
      <c r="H125" s="85"/>
      <c r="I125" s="85"/>
    </row>
    <row r="126" spans="3:9">
      <c r="C126" s="139"/>
      <c r="D126" s="139"/>
      <c r="G126" s="85"/>
      <c r="H126" s="85"/>
      <c r="I126" s="85"/>
    </row>
    <row r="127" spans="3:9">
      <c r="C127" s="139"/>
      <c r="D127" s="139"/>
      <c r="G127" s="85"/>
      <c r="H127" s="85"/>
      <c r="I127" s="85"/>
    </row>
    <row r="128" spans="3:9">
      <c r="C128" s="139"/>
      <c r="D128" s="139"/>
      <c r="G128" s="85"/>
      <c r="H128" s="85"/>
      <c r="I128" s="85"/>
    </row>
    <row r="129" spans="3:9">
      <c r="C129" s="139"/>
      <c r="D129" s="139"/>
      <c r="G129" s="85"/>
      <c r="H129" s="85"/>
      <c r="I129" s="85"/>
    </row>
    <row r="130" spans="3:9">
      <c r="C130" s="139"/>
      <c r="D130" s="139"/>
      <c r="G130" s="85"/>
      <c r="H130" s="85"/>
      <c r="I130" s="85"/>
    </row>
    <row r="131" spans="3:9">
      <c r="C131" s="139"/>
      <c r="D131" s="139"/>
      <c r="G131" s="85"/>
      <c r="H131" s="85"/>
      <c r="I131" s="85"/>
    </row>
    <row r="132" spans="3:9">
      <c r="C132" s="139"/>
      <c r="D132" s="139"/>
      <c r="G132" s="85"/>
      <c r="H132" s="85"/>
      <c r="I132" s="85"/>
    </row>
    <row r="133" spans="3:9">
      <c r="C133" s="139"/>
      <c r="D133" s="139"/>
      <c r="G133" s="85"/>
      <c r="H133" s="85"/>
      <c r="I133" s="85"/>
    </row>
    <row r="134" spans="3:9">
      <c r="C134" s="139"/>
      <c r="D134" s="139"/>
      <c r="G134" s="85"/>
      <c r="H134" s="85"/>
      <c r="I134" s="85"/>
    </row>
    <row r="135" spans="3:9">
      <c r="C135" s="139"/>
      <c r="D135" s="139"/>
      <c r="G135" s="85"/>
      <c r="H135" s="85"/>
      <c r="I135" s="85"/>
    </row>
    <row r="136" spans="3:9">
      <c r="C136" s="139"/>
      <c r="D136" s="139"/>
      <c r="G136" s="85"/>
      <c r="H136" s="85"/>
      <c r="I136" s="85"/>
    </row>
    <row r="137" spans="3:9">
      <c r="C137" s="139"/>
      <c r="D137" s="139"/>
      <c r="G137" s="85"/>
      <c r="H137" s="85"/>
      <c r="I137" s="85"/>
    </row>
    <row r="138" spans="3:9">
      <c r="C138" s="139"/>
      <c r="D138" s="139"/>
      <c r="G138" s="85"/>
      <c r="H138" s="85"/>
      <c r="I138" s="85"/>
    </row>
    <row r="139" spans="3:9">
      <c r="C139" s="139"/>
      <c r="D139" s="139"/>
      <c r="G139" s="85"/>
      <c r="H139" s="85"/>
      <c r="I139" s="85"/>
    </row>
    <row r="140" spans="3:9">
      <c r="C140" s="139"/>
      <c r="D140" s="139"/>
      <c r="G140" s="85"/>
      <c r="H140" s="85"/>
      <c r="I140" s="85"/>
    </row>
    <row r="141" spans="3:9">
      <c r="C141" s="139"/>
      <c r="D141" s="139"/>
      <c r="G141" s="85"/>
      <c r="H141" s="85"/>
      <c r="I141" s="85"/>
    </row>
    <row r="142" spans="3:9">
      <c r="C142" s="139"/>
      <c r="D142" s="139"/>
      <c r="G142" s="85"/>
      <c r="H142" s="85"/>
      <c r="I142" s="85"/>
    </row>
    <row r="143" spans="3:9">
      <c r="C143" s="139"/>
      <c r="D143" s="139"/>
      <c r="G143" s="85"/>
      <c r="H143" s="85"/>
      <c r="I143" s="85"/>
    </row>
    <row r="144" spans="3:9">
      <c r="C144" s="139"/>
      <c r="D144" s="139"/>
      <c r="G144" s="85"/>
      <c r="H144" s="85"/>
      <c r="I144" s="85"/>
    </row>
    <row r="145" spans="3:9">
      <c r="C145" s="139"/>
      <c r="D145" s="139"/>
      <c r="G145" s="85"/>
      <c r="H145" s="85"/>
      <c r="I145" s="85"/>
    </row>
    <row r="146" spans="3:9">
      <c r="C146" s="139"/>
      <c r="D146" s="139"/>
      <c r="G146" s="85"/>
      <c r="H146" s="85"/>
      <c r="I146" s="85"/>
    </row>
    <row r="147" spans="3:9">
      <c r="C147" s="139"/>
      <c r="D147" s="139"/>
      <c r="G147" s="85"/>
      <c r="H147" s="85"/>
      <c r="I147" s="85"/>
    </row>
    <row r="148" spans="3:9">
      <c r="C148" s="139"/>
      <c r="D148" s="139"/>
      <c r="G148" s="85"/>
      <c r="H148" s="85"/>
      <c r="I148" s="85"/>
    </row>
    <row r="149" spans="3:9">
      <c r="C149" s="139"/>
      <c r="D149" s="139"/>
      <c r="G149" s="85"/>
      <c r="H149" s="85"/>
      <c r="I149" s="85"/>
    </row>
    <row r="150" spans="3:9">
      <c r="C150" s="139"/>
      <c r="D150" s="139"/>
      <c r="G150" s="85"/>
      <c r="H150" s="85"/>
      <c r="I150" s="85"/>
    </row>
    <row r="151" spans="3:9">
      <c r="C151" s="139"/>
      <c r="D151" s="139"/>
      <c r="G151" s="85"/>
      <c r="H151" s="85"/>
      <c r="I151" s="85"/>
    </row>
    <row r="152" spans="3:9">
      <c r="C152" s="139"/>
      <c r="D152" s="139"/>
      <c r="G152" s="85"/>
      <c r="H152" s="85"/>
      <c r="I152" s="85"/>
    </row>
    <row r="153" spans="3:9">
      <c r="C153" s="139"/>
      <c r="D153" s="139"/>
      <c r="G153" s="85"/>
      <c r="H153" s="85"/>
      <c r="I153" s="85"/>
    </row>
    <row r="154" spans="3:9">
      <c r="C154" s="139"/>
      <c r="D154" s="139"/>
      <c r="G154" s="85"/>
      <c r="H154" s="85"/>
      <c r="I154" s="85"/>
    </row>
    <row r="155" spans="3:9">
      <c r="C155" s="139"/>
      <c r="D155" s="139"/>
      <c r="G155" s="85"/>
      <c r="H155" s="85"/>
      <c r="I155" s="85"/>
    </row>
    <row r="156" spans="3:9">
      <c r="C156" s="139"/>
      <c r="D156" s="139"/>
      <c r="G156" s="85"/>
      <c r="H156" s="85"/>
      <c r="I156" s="85"/>
    </row>
    <row r="157" spans="3:9">
      <c r="C157" s="139"/>
      <c r="D157" s="139"/>
      <c r="G157" s="85"/>
      <c r="H157" s="85"/>
      <c r="I157" s="85"/>
    </row>
    <row r="158" spans="3:9">
      <c r="C158" s="139"/>
      <c r="D158" s="139"/>
      <c r="G158" s="85"/>
      <c r="H158" s="85"/>
      <c r="I158" s="85"/>
    </row>
    <row r="159" spans="3:9">
      <c r="C159" s="139"/>
      <c r="D159" s="139"/>
      <c r="G159" s="85"/>
      <c r="H159" s="85"/>
      <c r="I159" s="85"/>
    </row>
    <row r="160" spans="3:9">
      <c r="C160" s="139"/>
      <c r="D160" s="139"/>
      <c r="G160" s="85"/>
      <c r="H160" s="85"/>
      <c r="I160" s="85"/>
    </row>
    <row r="161" spans="3:9">
      <c r="C161" s="139"/>
      <c r="D161" s="139"/>
      <c r="G161" s="85"/>
      <c r="H161" s="85"/>
      <c r="I161" s="85"/>
    </row>
    <row r="162" spans="3:9">
      <c r="C162" s="139"/>
      <c r="D162" s="139"/>
      <c r="G162" s="85"/>
      <c r="H162" s="85"/>
      <c r="I162" s="85"/>
    </row>
    <row r="163" spans="3:9">
      <c r="C163" s="139"/>
      <c r="D163" s="139"/>
      <c r="G163" s="85"/>
      <c r="H163" s="85"/>
      <c r="I163" s="85"/>
    </row>
    <row r="164" spans="3:9">
      <c r="C164" s="139"/>
      <c r="D164" s="139"/>
      <c r="G164" s="85"/>
      <c r="H164" s="85"/>
      <c r="I164" s="85"/>
    </row>
    <row r="165" spans="3:9">
      <c r="C165" s="139"/>
      <c r="D165" s="139"/>
      <c r="G165" s="85"/>
      <c r="H165" s="85"/>
      <c r="I165" s="85"/>
    </row>
    <row r="166" spans="3:9">
      <c r="C166" s="139"/>
      <c r="D166" s="139"/>
      <c r="G166" s="85"/>
      <c r="H166" s="85"/>
      <c r="I166" s="85"/>
    </row>
    <row r="167" spans="3:9">
      <c r="C167" s="139"/>
      <c r="D167" s="139"/>
      <c r="G167" s="85"/>
      <c r="H167" s="85"/>
      <c r="I167" s="85"/>
    </row>
    <row r="168" spans="3:9">
      <c r="C168" s="139"/>
      <c r="D168" s="139"/>
      <c r="G168" s="85"/>
      <c r="H168" s="85"/>
      <c r="I168" s="85"/>
    </row>
    <row r="169" spans="3:9">
      <c r="C169" s="139"/>
      <c r="D169" s="139"/>
      <c r="G169" s="85"/>
      <c r="H169" s="85"/>
      <c r="I169" s="85"/>
    </row>
    <row r="170" spans="3:9">
      <c r="C170" s="139"/>
      <c r="D170" s="139"/>
      <c r="G170" s="85"/>
      <c r="H170" s="85"/>
      <c r="I170" s="85"/>
    </row>
    <row r="171" spans="3:9">
      <c r="C171" s="139"/>
      <c r="D171" s="139"/>
      <c r="G171" s="85"/>
      <c r="H171" s="85"/>
      <c r="I171" s="85"/>
    </row>
    <row r="172" spans="3:9">
      <c r="C172" s="139"/>
      <c r="D172" s="139"/>
      <c r="G172" s="85"/>
      <c r="H172" s="85"/>
      <c r="I172" s="85"/>
    </row>
    <row r="173" spans="3:9">
      <c r="C173" s="139"/>
      <c r="D173" s="139"/>
      <c r="G173" s="85"/>
      <c r="H173" s="85"/>
      <c r="I173" s="85"/>
    </row>
    <row r="174" spans="3:9">
      <c r="C174" s="139"/>
      <c r="D174" s="139"/>
      <c r="G174" s="85"/>
      <c r="H174" s="85"/>
      <c r="I174" s="85"/>
    </row>
    <row r="175" spans="3:9">
      <c r="C175" s="139"/>
      <c r="D175" s="139"/>
      <c r="G175" s="85"/>
      <c r="H175" s="85"/>
      <c r="I175" s="85"/>
    </row>
    <row r="176" spans="3:9">
      <c r="C176" s="139"/>
      <c r="D176" s="139"/>
      <c r="G176" s="85"/>
      <c r="H176" s="85"/>
      <c r="I176" s="85"/>
    </row>
    <row r="177" spans="3:9">
      <c r="C177" s="139"/>
      <c r="D177" s="139"/>
      <c r="G177" s="85"/>
      <c r="H177" s="85"/>
      <c r="I177" s="85"/>
    </row>
    <row r="178" spans="3:9">
      <c r="C178" s="139"/>
      <c r="D178" s="139"/>
      <c r="G178" s="85"/>
      <c r="H178" s="85"/>
      <c r="I178" s="85"/>
    </row>
    <row r="179" spans="3:9">
      <c r="C179" s="139"/>
      <c r="D179" s="139"/>
      <c r="G179" s="85"/>
      <c r="H179" s="85"/>
      <c r="I179" s="85"/>
    </row>
    <row r="180" spans="3:9">
      <c r="C180" s="139"/>
      <c r="D180" s="139"/>
      <c r="G180" s="85"/>
      <c r="H180" s="85"/>
      <c r="I180" s="85"/>
    </row>
    <row r="181" spans="3:9">
      <c r="C181" s="139"/>
      <c r="D181" s="139"/>
      <c r="G181" s="85"/>
      <c r="H181" s="85"/>
      <c r="I181" s="85"/>
    </row>
    <row r="182" spans="3:9">
      <c r="C182" s="139"/>
      <c r="D182" s="139"/>
      <c r="G182" s="85"/>
      <c r="H182" s="85"/>
      <c r="I182" s="85"/>
    </row>
    <row r="183" spans="3:9">
      <c r="C183" s="139"/>
      <c r="D183" s="139"/>
      <c r="G183" s="85"/>
      <c r="H183" s="85"/>
      <c r="I183" s="85"/>
    </row>
    <row r="184" spans="3:9">
      <c r="C184" s="139"/>
      <c r="D184" s="139"/>
      <c r="G184" s="85"/>
      <c r="H184" s="85"/>
      <c r="I184" s="85"/>
    </row>
    <row r="185" spans="3:9">
      <c r="C185" s="139"/>
      <c r="D185" s="139"/>
      <c r="G185" s="85"/>
      <c r="H185" s="85"/>
      <c r="I185" s="85"/>
    </row>
    <row r="186" spans="3:9">
      <c r="C186" s="139"/>
      <c r="D186" s="139"/>
      <c r="G186" s="85"/>
      <c r="H186" s="85"/>
      <c r="I186" s="85"/>
    </row>
    <row r="187" spans="3:9">
      <c r="C187" s="139"/>
      <c r="D187" s="139"/>
      <c r="G187" s="85"/>
      <c r="H187" s="85"/>
      <c r="I187" s="85"/>
    </row>
    <row r="188" spans="3:9">
      <c r="C188" s="139"/>
      <c r="D188" s="139"/>
      <c r="G188" s="85"/>
      <c r="H188" s="85"/>
      <c r="I188" s="85"/>
    </row>
    <row r="189" spans="3:9">
      <c r="C189" s="139"/>
      <c r="D189" s="139"/>
      <c r="G189" s="85"/>
      <c r="H189" s="85"/>
      <c r="I189" s="85"/>
    </row>
    <row r="190" spans="3:9">
      <c r="C190" s="139"/>
      <c r="D190" s="139"/>
      <c r="G190" s="85"/>
      <c r="H190" s="85"/>
      <c r="I190" s="85"/>
    </row>
    <row r="191" spans="3:9">
      <c r="C191" s="139"/>
      <c r="D191" s="139"/>
      <c r="G191" s="85"/>
      <c r="H191" s="85"/>
      <c r="I191" s="85"/>
    </row>
    <row r="192" spans="3:9">
      <c r="C192" s="139"/>
      <c r="D192" s="139"/>
      <c r="G192" s="85"/>
      <c r="H192" s="85"/>
      <c r="I192" s="85"/>
    </row>
    <row r="193" spans="3:9">
      <c r="C193" s="139"/>
      <c r="D193" s="139"/>
      <c r="G193" s="85"/>
      <c r="H193" s="85"/>
      <c r="I193" s="85"/>
    </row>
    <row r="194" spans="3:9">
      <c r="C194" s="139"/>
      <c r="D194" s="139"/>
      <c r="G194" s="85"/>
      <c r="H194" s="85"/>
      <c r="I194" s="85"/>
    </row>
    <row r="195" spans="3:9">
      <c r="C195" s="139"/>
      <c r="D195" s="139"/>
      <c r="G195" s="85"/>
      <c r="H195" s="85"/>
      <c r="I195" s="85"/>
    </row>
    <row r="196" spans="3:9">
      <c r="C196" s="139"/>
      <c r="D196" s="139"/>
    </row>
    <row r="197" spans="3:9">
      <c r="C197" s="139"/>
      <c r="D197" s="139"/>
    </row>
    <row r="198" spans="3:9">
      <c r="C198" s="139"/>
      <c r="D198" s="139"/>
    </row>
    <row r="199" spans="3:9">
      <c r="C199" s="139"/>
      <c r="D199" s="139"/>
    </row>
    <row r="200" spans="3:9">
      <c r="C200" s="139"/>
      <c r="D200" s="139"/>
    </row>
    <row r="201" spans="3:9">
      <c r="C201" s="139"/>
      <c r="D201" s="139"/>
    </row>
    <row r="202" spans="3:9">
      <c r="C202" s="139"/>
      <c r="D202" s="139"/>
    </row>
    <row r="203" spans="3:9">
      <c r="C203" s="139"/>
      <c r="D203" s="139"/>
    </row>
  </sheetData>
  <sheetProtection algorithmName="SHA-512" hashValue="l2mFugm6R792WaxG6pxHn87CDxbM39G4+3EfvgPrBjcFl49KIE75QBpEYRiUXclAhNqxQ+WeRqHzDKh+jku8Ig==" saltValue="ZIaU/xEjHLbQ7Nv7m/WARg==" spinCount="100000" sheet="1" objects="1" scenarios="1"/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'4'!H5</f>
        <v>4</v>
      </c>
      <c r="B1" s="240" t="s">
        <v>80</v>
      </c>
      <c r="C1" s="241"/>
      <c r="D1" s="242" t="str">
        <f>VLOOKUP(A1,Kwaliteitsinspecties!A5:J54,3)</f>
        <v>Complex 4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 te Complex 4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IF('4'!K3="", "Vrije categorie",'4'!K3)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IF('4'!K4="", "Vrije categorie",'4'!K4)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IF('4'!K5="", "Vrije categorie",'4'!K5)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IF('4'!K6="", "Vrije categorie",'4'!K6)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IF('4'!K7="", "Vrije categorie",'4'!K7)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IF('4'!K8="", "Vrije categorie",'4'!K8)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IF('4'!K9="", "Vrije categorie",'4'!K9)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IF('4'!K10="", "Vrije categorie",'4'!K10)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IF('4'!K11="", "Vrije categorie",'4'!K11)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IF('4'!K12="", "Vrije categorie",'4'!K12)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IF('4'!K13="", "Vrije categorie",'4'!K13)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IF('4'!K14="", "Vrije categorie",'4'!K14)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IF('4'!K15="", "Vrije categorie",'4'!K15)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0es8axPc/K7R/M0o9iNMyYoIhkiaezDtOq94vU4V0X5EgN0ZpvBIBuKBf+aNdl7XUrX0adgcaOxQs+cO2qyk+g==" saltValue="7uZCszrM+YJqAtGDtXgOd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5,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'5a'!P499/M3</f>
        <v>#N/A</v>
      </c>
    </row>
    <row r="4" spans="1:14">
      <c r="A4" s="26" t="s">
        <v>80</v>
      </c>
      <c r="B4" s="217" t="str">
        <f>VLOOKUP(H5,Kwaliteitsinspecties!A5:E54,3)</f>
        <v>Complex 5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'5a'!P500/M4</f>
        <v>#N/A</v>
      </c>
    </row>
    <row r="5" spans="1:14">
      <c r="A5" s="27" t="s">
        <v>81</v>
      </c>
      <c r="B5" s="218" t="str">
        <f>VLOOKUP(H5,Kwaliteitsinspecties!A5:E54,4)</f>
        <v>Complex 5</v>
      </c>
      <c r="C5" s="218"/>
      <c r="D5" s="218"/>
      <c r="E5" s="218"/>
      <c r="F5" s="214" t="s">
        <v>83</v>
      </c>
      <c r="G5" s="214"/>
      <c r="H5" s="23">
        <f>Kwaliteitsinspecties!A9</f>
        <v>5</v>
      </c>
      <c r="K5" s="44" t="s">
        <v>56</v>
      </c>
      <c r="L5" s="56"/>
      <c r="M5" s="115"/>
      <c r="N5" s="97" t="e">
        <f>'5a'!P501/M5</f>
        <v>#N/A</v>
      </c>
    </row>
    <row r="6" spans="1:14">
      <c r="A6" s="28" t="s">
        <v>82</v>
      </c>
      <c r="B6" s="219" t="str">
        <f>VLOOKUP(H5,Kwaliteitsinspecties!A5:E54,5)</f>
        <v>Complex 5</v>
      </c>
      <c r="C6" s="219"/>
      <c r="D6" s="219"/>
      <c r="E6" s="219"/>
      <c r="F6" s="215" t="s">
        <v>84</v>
      </c>
      <c r="G6" s="215"/>
      <c r="H6" s="24" t="str">
        <f>CONCATENATE(H5,"a")</f>
        <v>5a</v>
      </c>
      <c r="K6" s="44" t="s">
        <v>57</v>
      </c>
      <c r="L6" s="56"/>
      <c r="M6" s="115"/>
      <c r="N6" s="97" t="e">
        <f>'5a'!P502/M6</f>
        <v>#N/A</v>
      </c>
    </row>
    <row r="7" spans="1:14">
      <c r="K7" s="44" t="s">
        <v>53</v>
      </c>
      <c r="L7" s="56"/>
      <c r="M7" s="115"/>
      <c r="N7" s="97" t="e">
        <f>'5a'!P503/M7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'5a'!P504/M8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'5a'!P505/M9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'5a'!P506/M10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'5a'!P507/M11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'5a'!P508/M12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'5a'!N512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'5a'!P509/M13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'5a'!P512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'5a'!G512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'5a'!F512-E27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'5a'!S495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'5a'!R495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'5a'!T495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'5a'!U495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'5a'!V495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'5a'!W495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'5a'!N505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c4IBz5o+dTPui1tVbiCF/ocFF9KG8K7DjtIgUYWBQv7QNjOi34cvoYN/dH37ZgXjJx9RTyaU2MEhocwYcTM9lQ==" saltValue="jfN1Zs0Ag0F8/aFv+F3qn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'5'!H5</f>
        <v>5</v>
      </c>
      <c r="B1" s="240" t="s">
        <v>80</v>
      </c>
      <c r="C1" s="241"/>
      <c r="D1" s="242" t="str">
        <f>VLOOKUP(A1,Kwaliteitsinspecties!A5:J54,3)</f>
        <v>Complex 5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5 te Complex 5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IF(D4="X",0,IF(E4="X",0,VLOOKUP(E4,'5'!$K$3:$L$16,2,FALSE)))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IF(D5="X",0,IF(E5="X",0,VLOOKUP(E5,'5'!$K$3:$L$16,2,FALSE)))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IF(D6="X",0,IF(E6="X",0,VLOOKUP(E6,'5'!$K$3:$L$16,2,FALSE)))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IF(D7="X",0,IF(E7="X",0,VLOOKUP(E7,'5'!$K$3:$L$16,2,FALSE)))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IF(D8="X",0,IF(E8="X",0,VLOOKUP(E8,'5'!$K$3:$L$16,2,FALSE)))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IF(D9="X",0,IF(E9="X",0,VLOOKUP(E9,'5'!$K$3:$L$16,2,FALSE)))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IF(D10="X",0,IF(E10="X",0,VLOOKUP(E10,'5'!$K$3:$L$16,2,FALSE)))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IF(D11="X",0,IF(E11="X",0,VLOOKUP(E11,'5'!$K$3:$L$16,2,FALSE)))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IF(D12="X",0,IF(E12="X",0,VLOOKUP(E12,'5'!$K$3:$L$16,2,FALSE)))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IF(D13="X",0,IF(E13="X",0,VLOOKUP(E13,'5'!$K$3:$L$16,2,FALSE)))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IF(D14="X",0,IF(E14="X",0,VLOOKUP(E14,'5'!$K$3:$L$16,2,FALSE)))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IF(D15="X",0,IF(E15="X",0,VLOOKUP(E15,'5'!$K$3:$L$16,2,FALSE)))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IF(D16="X",0,IF(E16="X",0,VLOOKUP(E16,'5'!$K$3:$L$16,2,FALSE)))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IF(D17="X",0,IF(E17="X",0,VLOOKUP(E17,'5'!$K$3:$L$16,2,FALSE)))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IF(D18="X",0,IF(E18="X",0,VLOOKUP(E18,'5'!$K$3:$L$16,2,FALSE)))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IF(D19="X",0,IF(E19="X",0,VLOOKUP(E19,'5'!$K$3:$L$16,2,FALSE)))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IF(D20="X",0,IF(E20="X",0,VLOOKUP(E20,'5'!$K$3:$L$16,2,FALSE)))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IF(D21="X",0,IF(E21="X",0,VLOOKUP(E21,'5'!$K$3:$L$16,2,FALSE)))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IF(D22="X",0,IF(E22="X",0,VLOOKUP(E22,'5'!$K$3:$L$16,2,FALSE)))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IF(D23="X",0,IF(E23="X",0,VLOOKUP(E23,'5'!$K$3:$L$16,2,FALSE)))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IF(D24="X",0,IF(E24="X",0,VLOOKUP(E24,'5'!$K$3:$L$16,2,FALSE)))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IF(D25="X",0,IF(E25="X",0,VLOOKUP(E25,'5'!$K$3:$L$16,2,FALSE)))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IF(D26="X",0,IF(E26="X",0,VLOOKUP(E26,'5'!$K$3:$L$16,2,FALSE)))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IF(D27="X",0,IF(E27="X",0,VLOOKUP(E27,'5'!$K$3:$L$16,2,FALSE)))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IF(D28="X",0,IF(E28="X",0,VLOOKUP(E28,'5'!$K$3:$L$16,2,FALSE)))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IF(D29="X",0,IF(E29="X",0,VLOOKUP(E29,'5'!$K$3:$L$16,2,FALSE)))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IF(D30="X",0,IF(E30="X",0,VLOOKUP(E30,'5'!$K$3:$L$16,2,FALSE)))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IF(D31="X",0,IF(E31="X",0,VLOOKUP(E31,'5'!$K$3:$L$16,2,FALSE)))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IF(D32="X",0,IF(E32="X",0,VLOOKUP(E32,'5'!$K$3:$L$16,2,FALSE)))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IF(D33="X",0,IF(E33="X",0,VLOOKUP(E33,'5'!$K$3:$L$16,2,FALSE)))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IF(D34="X",0,IF(E34="X",0,VLOOKUP(E34,'5'!$K$3:$L$16,2,FALSE)))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IF(D35="X",0,IF(E35="X",0,VLOOKUP(E35,'5'!$K$3:$L$16,2,FALSE)))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IF(D36="X",0,IF(E36="X",0,VLOOKUP(E36,'5'!$K$3:$L$16,2,FALSE)))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IF(D37="X",0,IF(E37="X",0,VLOOKUP(E37,'5'!$K$3:$L$16,2,FALSE)))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IF(D38="X",0,IF(E38="X",0,VLOOKUP(E38,'5'!$K$3:$L$16,2,FALSE)))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IF(D39="X",0,IF(E39="X",0,VLOOKUP(E39,'5'!$K$3:$L$16,2,FALSE)))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IF(D40="X",0,IF(E40="X",0,VLOOKUP(E40,'5'!$K$3:$L$16,2,FALSE)))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IF(D41="X",0,IF(E41="X",0,VLOOKUP(E41,'5'!$K$3:$L$16,2,FALSE)))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IF(D42="X",0,IF(E42="X",0,VLOOKUP(E42,'5'!$K$3:$L$16,2,FALSE)))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IF(D43="X",0,IF(E43="X",0,VLOOKUP(E43,'5'!$K$3:$L$16,2,FALSE)))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IF(D44="X",0,IF(E44="X",0,VLOOKUP(E44,'5'!$K$3:$L$16,2,FALSE)))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IF(D45="X",0,IF(E45="X",0,VLOOKUP(E45,'5'!$K$3:$L$16,2,FALSE)))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IF(D46="X",0,IF(E46="X",0,VLOOKUP(E46,'5'!$K$3:$L$16,2,FALSE)))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IF(D47="X",0,IF(E47="X",0,VLOOKUP(E47,'5'!$K$3:$L$16,2,FALSE)))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IF(D48="X",0,IF(E48="X",0,VLOOKUP(E48,'5'!$K$3:$L$16,2,FALSE)))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IF(D49="X",0,IF(E49="X",0,VLOOKUP(E49,'5'!$K$3:$L$16,2,FALSE)))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IF(D50="X",0,IF(E50="X",0,VLOOKUP(E50,'5'!$K$3:$L$16,2,FALSE)))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IF(D51="X",0,IF(E51="X",0,VLOOKUP(E51,'5'!$K$3:$L$16,2,FALSE)))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IF(D52="X",0,IF(E52="X",0,VLOOKUP(E52,'5'!$K$3:$L$16,2,FALSE)))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IF(D53="X",0,IF(E53="X",0,VLOOKUP(E53,'5'!$K$3:$L$16,2,FALSE)))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IF(D54="X",0,IF(E54="X",0,VLOOKUP(E54,'5'!$K$3:$L$16,2,FALSE)))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IF(D55="X",0,IF(E55="X",0,VLOOKUP(E55,'5'!$K$3:$L$16,2,FALSE)))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IF(D56="X",0,IF(E56="X",0,VLOOKUP(E56,'5'!$K$3:$L$16,2,FALSE)))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IF(D57="X",0,IF(E57="X",0,VLOOKUP(E57,'5'!$K$3:$L$16,2,FALSE)))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IF(D58="X",0,IF(E58="X",0,VLOOKUP(E58,'5'!$K$3:$L$16,2,FALSE)))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IF(D59="X",0,IF(E59="X",0,VLOOKUP(E59,'5'!$K$3:$L$16,2,FALSE)))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IF(D60="X",0,IF(E60="X",0,VLOOKUP(E60,'5'!$K$3:$L$16,2,FALSE)))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IF(D61="X",0,IF(E61="X",0,VLOOKUP(E61,'5'!$K$3:$L$16,2,FALSE)))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IF(D62="X",0,IF(E62="X",0,VLOOKUP(E62,'5'!$K$3:$L$16,2,FALSE)))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IF(D63="X",0,IF(E63="X",0,VLOOKUP(E63,'5'!$K$3:$L$16,2,FALSE)))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IF(D64="X",0,IF(E64="X",0,VLOOKUP(E64,'5'!$K$3:$L$16,2,FALSE)))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IF(D65="X",0,IF(E65="X",0,VLOOKUP(E65,'5'!$K$3:$L$16,2,FALSE)))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IF(D66="X",0,IF(E66="X",0,VLOOKUP(E66,'5'!$K$3:$L$16,2,FALSE)))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IF(D67="X",0,IF(E67="X",0,VLOOKUP(E67,'5'!$K$3:$L$16,2,FALSE)))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IF(D68="X",0,IF(E68="X",0,VLOOKUP(E68,'5'!$K$3:$L$16,2,FALSE)))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IF(D69="X",0,IF(E69="X",0,VLOOKUP(E69,'5'!$K$3:$L$16,2,FALSE)))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IF(D70="X",0,IF(E70="X",0,VLOOKUP(E70,'5'!$K$3:$L$16,2,FALSE)))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IF(D71="X",0,IF(E71="X",0,VLOOKUP(E71,'5'!$K$3:$L$16,2,FALSE)))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IF(D72="X",0,IF(E72="X",0,VLOOKUP(E72,'5'!$K$3:$L$16,2,FALSE)))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IF(D73="X",0,IF(E73="X",0,VLOOKUP(E73,'5'!$K$3:$L$16,2,FALSE)))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IF(D74="X",0,IF(E74="X",0,VLOOKUP(E74,'5'!$K$3:$L$16,2,FALSE)))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IF(D75="X",0,IF(E75="X",0,VLOOKUP(E75,'5'!$K$3:$L$16,2,FALSE)))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IF(D76="X",0,IF(E76="X",0,VLOOKUP(E76,'5'!$K$3:$L$16,2,FALSE)))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IF(D77="X",0,IF(E77="X",0,VLOOKUP(E77,'5'!$K$3:$L$16,2,FALSE)))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IF(D78="X",0,IF(E78="X",0,VLOOKUP(E78,'5'!$K$3:$L$16,2,FALSE)))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IF(D79="X",0,IF(E79="X",0,VLOOKUP(E79,'5'!$K$3:$L$16,2,FALSE)))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IF(D80="X",0,IF(E80="X",0,VLOOKUP(E80,'5'!$K$3:$L$16,2,FALSE)))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IF(D81="X",0,IF(E81="X",0,VLOOKUP(E81,'5'!$K$3:$L$16,2,FALSE)))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IF(D82="X",0,IF(E82="X",0,VLOOKUP(E82,'5'!$K$3:$L$16,2,FALSE)))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IF(D83="X",0,IF(E83="X",0,VLOOKUP(E83,'5'!$K$3:$L$16,2,FALSE)))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IF(D84="X",0,IF(E84="X",0,VLOOKUP(E84,'5'!$K$3:$L$16,2,FALSE)))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IF(D85="X",0,IF(E85="X",0,VLOOKUP(E85,'5'!$K$3:$L$16,2,FALSE)))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IF(D86="X",0,IF(E86="X",0,VLOOKUP(E86,'5'!$K$3:$L$16,2,FALSE)))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IF(D87="X",0,IF(E87="X",0,VLOOKUP(E87,'5'!$K$3:$L$16,2,FALSE)))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IF(D88="X",0,IF(E88="X",0,VLOOKUP(E88,'5'!$K$3:$L$16,2,FALSE)))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IF(D89="X",0,IF(E89="X",0,VLOOKUP(E89,'5'!$K$3:$L$16,2,FALSE)))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IF(D90="X",0,IF(E90="X",0,VLOOKUP(E90,'5'!$K$3:$L$16,2,FALSE)))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IF(D91="X",0,IF(E91="X",0,VLOOKUP(E91,'5'!$K$3:$L$16,2,FALSE)))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IF(D92="X",0,IF(E92="X",0,VLOOKUP(E92,'5'!$K$3:$L$16,2,FALSE)))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IF(D93="X",0,IF(E93="X",0,VLOOKUP(E93,'5'!$K$3:$L$16,2,FALSE)))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IF(D94="X",0,IF(E94="X",0,VLOOKUP(E94,'5'!$K$3:$L$16,2,FALSE)))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IF(D95="X",0,IF(E95="X",0,VLOOKUP(E95,'5'!$K$3:$L$16,2,FALSE)))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IF(D96="X",0,IF(E96="X",0,VLOOKUP(E96,'5'!$K$3:$L$16,2,FALSE)))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IF(D97="X",0,IF(E97="X",0,VLOOKUP(E97,'5'!$K$3:$L$16,2,FALSE)))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IF(D98="X",0,IF(E98="X",0,VLOOKUP(E98,'5'!$K$3:$L$16,2,FALSE)))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IF(D99="X",0,IF(E99="X",0,VLOOKUP(E99,'5'!$K$3:$L$16,2,FALSE)))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IF(D100="X",0,IF(E100="X",0,VLOOKUP(E100,'5'!$K$3:$L$16,2,FALSE)))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IF(D101="X",0,IF(E101="X",0,VLOOKUP(E101,'5'!$K$3:$L$16,2,FALSE)))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IF(D102="X",0,IF(E102="X",0,VLOOKUP(E102,'5'!$K$3:$L$16,2,FALSE)))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IF(D103="X",0,IF(E103="X",0,VLOOKUP(E103,'5'!$K$3:$L$16,2,FALSE)))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IF(D104="X",0,IF(E104="X",0,VLOOKUP(E104,'5'!$K$3:$L$16,2,FALSE)))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IF(D105="X",0,IF(E105="X",0,VLOOKUP(E105,'5'!$K$3:$L$16,2,FALSE)))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IF(D106="X",0,IF(E106="X",0,VLOOKUP(E106,'5'!$K$3:$L$16,2,FALSE)))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IF(D107="X",0,IF(E107="X",0,VLOOKUP(E107,'5'!$K$3:$L$16,2,FALSE)))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IF(D108="X",0,IF(E108="X",0,VLOOKUP(E108,'5'!$K$3:$L$16,2,FALSE)))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IF(D109="X",0,IF(E109="X",0,VLOOKUP(E109,'5'!$K$3:$L$16,2,FALSE)))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IF(D110="X",0,IF(E110="X",0,VLOOKUP(E110,'5'!$K$3:$L$16,2,FALSE)))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IF(D111="X",0,IF(E111="X",0,VLOOKUP(E111,'5'!$K$3:$L$16,2,FALSE)))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IF(D112="X",0,IF(E112="X",0,VLOOKUP(E112,'5'!$K$3:$L$16,2,FALSE)))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IF(D113="X",0,IF(E113="X",0,VLOOKUP(E113,'5'!$K$3:$L$16,2,FALSE)))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IF(D114="X",0,IF(E114="X",0,VLOOKUP(E114,'5'!$K$3:$L$16,2,FALSE)))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IF(D115="X",0,IF(E115="X",0,VLOOKUP(E115,'5'!$K$3:$L$16,2,FALSE)))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IF(D116="X",0,IF(E116="X",0,VLOOKUP(E116,'5'!$K$3:$L$16,2,FALSE)))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IF(D117="X",0,IF(E117="X",0,VLOOKUP(E117,'5'!$K$3:$L$16,2,FALSE)))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IF(D118="X",0,IF(E118="X",0,VLOOKUP(E118,'5'!$K$3:$L$16,2,FALSE)))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IF(D119="X",0,IF(E119="X",0,VLOOKUP(E119,'5'!$K$3:$L$16,2,FALSE)))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IF(D120="X",0,IF(E120="X",0,VLOOKUP(E120,'5'!$K$3:$L$16,2,FALSE)))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IF(D121="X",0,IF(E121="X",0,VLOOKUP(E121,'5'!$K$3:$L$16,2,FALSE)))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IF(D122="X",0,IF(E122="X",0,VLOOKUP(E122,'5'!$K$3:$L$16,2,FALSE)))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IF(D123="X",0,IF(E123="X",0,VLOOKUP(E123,'5'!$K$3:$L$16,2,FALSE)))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IF(D124="X",0,IF(E124="X",0,VLOOKUP(E124,'5'!$K$3:$L$16,2,FALSE)))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IF(D125="X",0,IF(E125="X",0,VLOOKUP(E125,'5'!$K$3:$L$16,2,FALSE)))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IF(D126="X",0,IF(E126="X",0,VLOOKUP(E126,'5'!$K$3:$L$16,2,FALSE)))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IF(D127="X",0,IF(E127="X",0,VLOOKUP(E127,'5'!$K$3:$L$16,2,FALSE)))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IF(D128="X",0,IF(E128="X",0,VLOOKUP(E128,'5'!$K$3:$L$16,2,FALSE)))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IF(D129="X",0,IF(E129="X",0,VLOOKUP(E129,'5'!$K$3:$L$16,2,FALSE)))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IF(D130="X",0,IF(E130="X",0,VLOOKUP(E130,'5'!$K$3:$L$16,2,FALSE)))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IF(D131="X",0,IF(E131="X",0,VLOOKUP(E131,'5'!$K$3:$L$16,2,FALSE)))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IF(D132="X",0,IF(E132="X",0,VLOOKUP(E132,'5'!$K$3:$L$16,2,FALSE)))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IF(D133="X",0,IF(E133="X",0,VLOOKUP(E133,'5'!$K$3:$L$16,2,FALSE)))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IF(D134="X",0,IF(E134="X",0,VLOOKUP(E134,'5'!$K$3:$L$16,2,FALSE)))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IF(D135="X",0,IF(E135="X",0,VLOOKUP(E135,'5'!$K$3:$L$16,2,FALSE)))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IF(D136="X",0,IF(E136="X",0,VLOOKUP(E136,'5'!$K$3:$L$16,2,FALSE)))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IF(D137="X",0,IF(E137="X",0,VLOOKUP(E137,'5'!$K$3:$L$16,2,FALSE)))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IF(D138="X",0,IF(E138="X",0,VLOOKUP(E138,'5'!$K$3:$L$16,2,FALSE)))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IF(D139="X",0,IF(E139="X",0,VLOOKUP(E139,'5'!$K$3:$L$16,2,FALSE)))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IF(D140="X",0,IF(E140="X",0,VLOOKUP(E140,'5'!$K$3:$L$16,2,FALSE)))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IF(D141="X",0,IF(E141="X",0,VLOOKUP(E141,'5'!$K$3:$L$16,2,FALSE)))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IF(D142="X",0,IF(E142="X",0,VLOOKUP(E142,'5'!$K$3:$L$16,2,FALSE)))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IF(D143="X",0,IF(E143="X",0,VLOOKUP(E143,'5'!$K$3:$L$16,2,FALSE)))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IF(D144="X",0,IF(E144="X",0,VLOOKUP(E144,'5'!$K$3:$L$16,2,FALSE)))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IF(D145="X",0,IF(E145="X",0,VLOOKUP(E145,'5'!$K$3:$L$16,2,FALSE)))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IF(D146="X",0,IF(E146="X",0,VLOOKUP(E146,'5'!$K$3:$L$16,2,FALSE)))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IF(D147="X",0,IF(E147="X",0,VLOOKUP(E147,'5'!$K$3:$L$16,2,FALSE)))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IF(D148="X",0,IF(E148="X",0,VLOOKUP(E148,'5'!$K$3:$L$16,2,FALSE)))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IF(D149="X",0,IF(E149="X",0,VLOOKUP(E149,'5'!$K$3:$L$16,2,FALSE)))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IF(D150="X",0,IF(E150="X",0,VLOOKUP(E150,'5'!$K$3:$L$16,2,FALSE)))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IF(D151="X",0,IF(E151="X",0,VLOOKUP(E151,'5'!$K$3:$L$16,2,FALSE)))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IF(D152="X",0,IF(E152="X",0,VLOOKUP(E152,'5'!$K$3:$L$16,2,FALSE)))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IF(D153="X",0,IF(E153="X",0,VLOOKUP(E153,'5'!$K$3:$L$16,2,FALSE)))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IF(D154="X",0,IF(E154="X",0,VLOOKUP(E154,'5'!$K$3:$L$16,2,FALSE)))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IF(D155="X",0,IF(E155="X",0,VLOOKUP(E155,'5'!$K$3:$L$16,2,FALSE)))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IF(D156="X",0,IF(E156="X",0,VLOOKUP(E156,'5'!$K$3:$L$16,2,FALSE)))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IF(D157="X",0,IF(E157="X",0,VLOOKUP(E157,'5'!$K$3:$L$16,2,FALSE)))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IF(D158="X",0,IF(E158="X",0,VLOOKUP(E158,'5'!$K$3:$L$16,2,FALSE)))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IF(D159="X",0,IF(E159="X",0,VLOOKUP(E159,'5'!$K$3:$L$16,2,FALSE)))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IF(D160="X",0,IF(E160="X",0,VLOOKUP(E160,'5'!$K$3:$L$16,2,FALSE)))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IF(D161="X",0,IF(E161="X",0,VLOOKUP(E161,'5'!$K$3:$L$16,2,FALSE)))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IF(D162="X",0,IF(E162="X",0,VLOOKUP(E162,'5'!$K$3:$L$16,2,FALSE)))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IF(D163="X",0,IF(E163="X",0,VLOOKUP(E163,'5'!$K$3:$L$16,2,FALSE)))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IF(D164="X",0,IF(E164="X",0,VLOOKUP(E164,'5'!$K$3:$L$16,2,FALSE)))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IF(D165="X",0,IF(E165="X",0,VLOOKUP(E165,'5'!$K$3:$L$16,2,FALSE)))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IF(D166="X",0,IF(E166="X",0,VLOOKUP(E166,'5'!$K$3:$L$16,2,FALSE)))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IF(D167="X",0,IF(E167="X",0,VLOOKUP(E167,'5'!$K$3:$L$16,2,FALSE)))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IF(D168="X",0,IF(E168="X",0,VLOOKUP(E168,'5'!$K$3:$L$16,2,FALSE)))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IF(D169="X",0,IF(E169="X",0,VLOOKUP(E169,'5'!$K$3:$L$16,2,FALSE)))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IF(D170="X",0,IF(E170="X",0,VLOOKUP(E170,'5'!$K$3:$L$16,2,FALSE)))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IF(D171="X",0,IF(E171="X",0,VLOOKUP(E171,'5'!$K$3:$L$16,2,FALSE)))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IF(D172="X",0,IF(E172="X",0,VLOOKUP(E172,'5'!$K$3:$L$16,2,FALSE)))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IF(D173="X",0,IF(E173="X",0,VLOOKUP(E173,'5'!$K$3:$L$16,2,FALSE)))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IF(D174="X",0,IF(E174="X",0,VLOOKUP(E174,'5'!$K$3:$L$16,2,FALSE)))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IF(D175="X",0,IF(E175="X",0,VLOOKUP(E175,'5'!$K$3:$L$16,2,FALSE)))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IF(D176="X",0,IF(E176="X",0,VLOOKUP(E176,'5'!$K$3:$L$16,2,FALSE)))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IF(D177="X",0,IF(E177="X",0,VLOOKUP(E177,'5'!$K$3:$L$16,2,FALSE)))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IF(D178="X",0,IF(E178="X",0,VLOOKUP(E178,'5'!$K$3:$L$16,2,FALSE)))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IF(D179="X",0,IF(E179="X",0,VLOOKUP(E179,'5'!$K$3:$L$16,2,FALSE)))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IF(D180="X",0,IF(E180="X",0,VLOOKUP(E180,'5'!$K$3:$L$16,2,FALSE)))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IF(D181="X",0,IF(E181="X",0,VLOOKUP(E181,'5'!$K$3:$L$16,2,FALSE)))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IF(D182="X",0,IF(E182="X",0,VLOOKUP(E182,'5'!$K$3:$L$16,2,FALSE)))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IF(D183="X",0,IF(E183="X",0,VLOOKUP(E183,'5'!$K$3:$L$16,2,FALSE)))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IF(D184="X",0,IF(E184="X",0,VLOOKUP(E184,'5'!$K$3:$L$16,2,FALSE)))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IF(D185="X",0,IF(E185="X",0,VLOOKUP(E185,'5'!$K$3:$L$16,2,FALSE)))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IF(D186="X",0,IF(E186="X",0,VLOOKUP(E186,'5'!$K$3:$L$16,2,FALSE)))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IF(D187="X",0,IF(E187="X",0,VLOOKUP(E187,'5'!$K$3:$L$16,2,FALSE)))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IF(D188="X",0,IF(E188="X",0,VLOOKUP(E188,'5'!$K$3:$L$16,2,FALSE)))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IF(D189="X",0,IF(E189="X",0,VLOOKUP(E189,'5'!$K$3:$L$16,2,FALSE)))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IF(D190="X",0,IF(E190="X",0,VLOOKUP(E190,'5'!$K$3:$L$16,2,FALSE)))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IF(D191="X",0,IF(E191="X",0,VLOOKUP(E191,'5'!$K$3:$L$16,2,FALSE)))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IF(D192="X",0,IF(E192="X",0,VLOOKUP(E192,'5'!$K$3:$L$16,2,FALSE)))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IF(D193="X",0,IF(E193="X",0,VLOOKUP(E193,'5'!$K$3:$L$16,2,FALSE)))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IF(D194="X",0,IF(E194="X",0,VLOOKUP(E194,'5'!$K$3:$L$16,2,FALSE)))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IF(D195="X",0,IF(E195="X",0,VLOOKUP(E195,'5'!$K$3:$L$16,2,FALSE)))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IF(D196="X",0,IF(E196="X",0,VLOOKUP(E196,'5'!$K$3:$L$16,2,FALSE)))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IF(D197="X",0,IF(E197="X",0,VLOOKUP(E197,'5'!$K$3:$L$16,2,FALSE)))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IF(D198="X",0,IF(E198="X",0,VLOOKUP(E198,'5'!$K$3:$L$16,2,FALSE)))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IF(D199="X",0,IF(E199="X",0,VLOOKUP(E199,'5'!$K$3:$L$16,2,FALSE)))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IF(D200="X",0,IF(E200="X",0,VLOOKUP(E200,'5'!$K$3:$L$16,2,FALSE)))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IF(D201="X",0,IF(E201="X",0,VLOOKUP(E201,'5'!$K$3:$L$16,2,FALSE)))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IF(D202="X",0,IF(E202="X",0,VLOOKUP(E202,'5'!$K$3:$L$16,2,FALSE)))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IF(D203="X",0,IF(E203="X",0,VLOOKUP(E203,'5'!$K$3:$L$16,2,FALSE)))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IF(D204="X",0,IF(E204="X",0,VLOOKUP(E204,'5'!$K$3:$L$16,2,FALSE)))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IF(D205="X",0,IF(E205="X",0,VLOOKUP(E205,'5'!$K$3:$L$16,2,FALSE)))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IF(D206="X",0,IF(E206="X",0,VLOOKUP(E206,'5'!$K$3:$L$16,2,FALSE)))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IF(D207="X",0,IF(E207="X",0,VLOOKUP(E207,'5'!$K$3:$L$16,2,FALSE)))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IF(D208="X",0,IF(E208="X",0,VLOOKUP(E208,'5'!$K$3:$L$16,2,FALSE)))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IF(D209="X",0,IF(E209="X",0,VLOOKUP(E209,'5'!$K$3:$L$16,2,FALSE)))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IF(D210="X",0,IF(E210="X",0,VLOOKUP(E210,'5'!$K$3:$L$16,2,FALSE)))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IF(D211="X",0,IF(E211="X",0,VLOOKUP(E211,'5'!$K$3:$L$16,2,FALSE)))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IF(D212="X",0,IF(E212="X",0,VLOOKUP(E212,'5'!$K$3:$L$16,2,FALSE)))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IF(D213="X",0,IF(E213="X",0,VLOOKUP(E213,'5'!$K$3:$L$16,2,FALSE)))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IF(D214="X",0,IF(E214="X",0,VLOOKUP(E214,'5'!$K$3:$L$16,2,FALSE)))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IF(D215="X",0,IF(E215="X",0,VLOOKUP(E215,'5'!$K$3:$L$16,2,FALSE)))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IF(D216="X",0,IF(E216="X",0,VLOOKUP(E216,'5'!$K$3:$L$16,2,FALSE)))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IF(D217="X",0,IF(E217="X",0,VLOOKUP(E217,'5'!$K$3:$L$16,2,FALSE)))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IF(D218="X",0,IF(E218="X",0,VLOOKUP(E218,'5'!$K$3:$L$16,2,FALSE)))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IF(D219="X",0,IF(E219="X",0,VLOOKUP(E219,'5'!$K$3:$L$16,2,FALSE)))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IF(D220="X",0,IF(E220="X",0,VLOOKUP(E220,'5'!$K$3:$L$16,2,FALSE)))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IF(D221="X",0,IF(E221="X",0,VLOOKUP(E221,'5'!$K$3:$L$16,2,FALSE)))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IF(D222="X",0,IF(E222="X",0,VLOOKUP(E222,'5'!$K$3:$L$16,2,FALSE)))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IF(D223="X",0,IF(E223="X",0,VLOOKUP(E223,'5'!$K$3:$L$16,2,FALSE)))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IF(D224="X",0,IF(E224="X",0,VLOOKUP(E224,'5'!$K$3:$L$16,2,FALSE)))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IF(D225="X",0,IF(E225="X",0,VLOOKUP(E225,'5'!$K$3:$L$16,2,FALSE)))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IF(D226="X",0,IF(E226="X",0,VLOOKUP(E226,'5'!$K$3:$L$16,2,FALSE)))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IF(D227="X",0,IF(E227="X",0,VLOOKUP(E227,'5'!$K$3:$L$16,2,FALSE)))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IF(D228="X",0,IF(E228="X",0,VLOOKUP(E228,'5'!$K$3:$L$16,2,FALSE)))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IF(D229="X",0,IF(E229="X",0,VLOOKUP(E229,'5'!$K$3:$L$16,2,FALSE)))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IF(D230="X",0,IF(E230="X",0,VLOOKUP(E230,'5'!$K$3:$L$16,2,FALSE)))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IF(D231="X",0,IF(E231="X",0,VLOOKUP(E231,'5'!$K$3:$L$16,2,FALSE)))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IF(D232="X",0,IF(E232="X",0,VLOOKUP(E232,'5'!$K$3:$L$16,2,FALSE)))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IF(D233="X",0,IF(E233="X",0,VLOOKUP(E233,'5'!$K$3:$L$16,2,FALSE)))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IF(D234="X",0,IF(E234="X",0,VLOOKUP(E234,'5'!$K$3:$L$16,2,FALSE)))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IF(D235="X",0,IF(E235="X",0,VLOOKUP(E235,'5'!$K$3:$L$16,2,FALSE)))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IF(D236="X",0,IF(E236="X",0,VLOOKUP(E236,'5'!$K$3:$L$16,2,FALSE)))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IF(D237="X",0,IF(E237="X",0,VLOOKUP(E237,'5'!$K$3:$L$16,2,FALSE)))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IF(D238="X",0,IF(E238="X",0,VLOOKUP(E238,'5'!$K$3:$L$16,2,FALSE)))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IF(D239="X",0,IF(E239="X",0,VLOOKUP(E239,'5'!$K$3:$L$16,2,FALSE)))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IF(D240="X",0,IF(E240="X",0,VLOOKUP(E240,'5'!$K$3:$L$16,2,FALSE)))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IF(D241="X",0,IF(E241="X",0,VLOOKUP(E241,'5'!$K$3:$L$16,2,FALSE)))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IF(D242="X",0,IF(E242="X",0,VLOOKUP(E242,'5'!$K$3:$L$16,2,FALSE)))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IF(D243="X",0,IF(E243="X",0,VLOOKUP(E243,'5'!$K$3:$L$16,2,FALSE)))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IF(D244="X",0,IF(E244="X",0,VLOOKUP(E244,'5'!$K$3:$L$16,2,FALSE)))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IF(D245="X",0,IF(E245="X",0,VLOOKUP(E245,'5'!$K$3:$L$16,2,FALSE)))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IF(D246="X",0,IF(E246="X",0,VLOOKUP(E246,'5'!$K$3:$L$16,2,FALSE)))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IF(D247="X",0,IF(E247="X",0,VLOOKUP(E247,'5'!$K$3:$L$16,2,FALSE)))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IF(D248="X",0,IF(E248="X",0,VLOOKUP(E248,'5'!$K$3:$L$16,2,FALSE)))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IF(D249="X",0,IF(E249="X",0,VLOOKUP(E249,'5'!$K$3:$L$16,2,FALSE)))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IF(D250="X",0,IF(E250="X",0,VLOOKUP(E250,'5'!$K$3:$L$16,2,FALSE)))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IF(D251="X",0,IF(E251="X",0,VLOOKUP(E251,'5'!$K$3:$L$16,2,FALSE)))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IF(D252="X",0,IF(E252="X",0,VLOOKUP(E252,'5'!$K$3:$L$16,2,FALSE)))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IF(D253="X",0,IF(E253="X",0,VLOOKUP(E253,'5'!$K$3:$L$16,2,FALSE)))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IF(D254="X",0,IF(E254="X",0,VLOOKUP(E254,'5'!$K$3:$L$16,2,FALSE)))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IF(D255="X",0,IF(E255="X",0,VLOOKUP(E255,'5'!$K$3:$L$16,2,FALSE)))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IF(D256="X",0,IF(E256="X",0,VLOOKUP(E256,'5'!$K$3:$L$16,2,FALSE)))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IF(D257="X",0,IF(E257="X",0,VLOOKUP(E257,'5'!$K$3:$L$16,2,FALSE)))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IF(D258="X",0,IF(E258="X",0,VLOOKUP(E258,'5'!$K$3:$L$16,2,FALSE)))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IF(D259="X",0,IF(E259="X",0,VLOOKUP(E259,'5'!$K$3:$L$16,2,FALSE)))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IF(D260="X",0,IF(E260="X",0,VLOOKUP(E260,'5'!$K$3:$L$16,2,FALSE)))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IF(D261="X",0,IF(E261="X",0,VLOOKUP(E261,'5'!$K$3:$L$16,2,FALSE)))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IF(D262="X",0,IF(E262="X",0,VLOOKUP(E262,'5'!$K$3:$L$16,2,FALSE)))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IF(D263="X",0,IF(E263="X",0,VLOOKUP(E263,'5'!$K$3:$L$16,2,FALSE)))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IF(D264="X",0,IF(E264="X",0,VLOOKUP(E264,'5'!$K$3:$L$16,2,FALSE)))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IF(D265="X",0,IF(E265="X",0,VLOOKUP(E265,'5'!$K$3:$L$16,2,FALSE)))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IF(D266="X",0,IF(E266="X",0,VLOOKUP(E266,'5'!$K$3:$L$16,2,FALSE)))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IF(D267="X",0,IF(E267="X",0,VLOOKUP(E267,'5'!$K$3:$L$16,2,FALSE)))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IF(D268="X",0,IF(E268="X",0,VLOOKUP(E268,'5'!$K$3:$L$16,2,FALSE)))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IF(D269="X",0,IF(E269="X",0,VLOOKUP(E269,'5'!$K$3:$L$16,2,FALSE)))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IF(D270="X",0,IF(E270="X",0,VLOOKUP(E270,'5'!$K$3:$L$16,2,FALSE)))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IF(D271="X",0,IF(E271="X",0,VLOOKUP(E271,'5'!$K$3:$L$16,2,FALSE)))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IF(D272="X",0,IF(E272="X",0,VLOOKUP(E272,'5'!$K$3:$L$16,2,FALSE)))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IF(D273="X",0,IF(E273="X",0,VLOOKUP(E273,'5'!$K$3:$L$16,2,FALSE)))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IF(D274="X",0,IF(E274="X",0,VLOOKUP(E274,'5'!$K$3:$L$16,2,FALSE)))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IF(D275="X",0,IF(E275="X",0,VLOOKUP(E275,'5'!$K$3:$L$16,2,FALSE)))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IF(D276="X",0,IF(E276="X",0,VLOOKUP(E276,'5'!$K$3:$L$16,2,FALSE)))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IF(D277="X",0,IF(E277="X",0,VLOOKUP(E277,'5'!$K$3:$L$16,2,FALSE)))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IF(D278="X",0,IF(E278="X",0,VLOOKUP(E278,'5'!$K$3:$L$16,2,FALSE)))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IF(D279="X",0,IF(E279="X",0,VLOOKUP(E279,'5'!$K$3:$L$16,2,FALSE)))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IF(D280="X",0,IF(E280="X",0,VLOOKUP(E280,'5'!$K$3:$L$16,2,FALSE)))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IF(D281="X",0,IF(E281="X",0,VLOOKUP(E281,'5'!$K$3:$L$16,2,FALSE)))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IF(D282="X",0,IF(E282="X",0,VLOOKUP(E282,'5'!$K$3:$L$16,2,FALSE)))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IF(D283="X",0,IF(E283="X",0,VLOOKUP(E283,'5'!$K$3:$L$16,2,FALSE)))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IF(D284="X",0,IF(E284="X",0,VLOOKUP(E284,'5'!$K$3:$L$16,2,FALSE)))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IF(D285="X",0,IF(E285="X",0,VLOOKUP(E285,'5'!$K$3:$L$16,2,FALSE)))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IF(D286="X",0,IF(E286="X",0,VLOOKUP(E286,'5'!$K$3:$L$16,2,FALSE)))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IF(D287="X",0,IF(E287="X",0,VLOOKUP(E287,'5'!$K$3:$L$16,2,FALSE)))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IF(D288="X",0,IF(E288="X",0,VLOOKUP(E288,'5'!$K$3:$L$16,2,FALSE)))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IF(D289="X",0,IF(E289="X",0,VLOOKUP(E289,'5'!$K$3:$L$16,2,FALSE)))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IF(D290="X",0,IF(E290="X",0,VLOOKUP(E290,'5'!$K$3:$L$16,2,FALSE)))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IF(D291="X",0,IF(E291="X",0,VLOOKUP(E291,'5'!$K$3:$L$16,2,FALSE)))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IF(D292="X",0,IF(E292="X",0,VLOOKUP(E292,'5'!$K$3:$L$16,2,FALSE)))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IF(D293="X",0,IF(E293="X",0,VLOOKUP(E293,'5'!$K$3:$L$16,2,FALSE)))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IF(D294="X",0,IF(E294="X",0,VLOOKUP(E294,'5'!$K$3:$L$16,2,FALSE)))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IF(D295="X",0,IF(E295="X",0,VLOOKUP(E295,'5'!$K$3:$L$16,2,FALSE)))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IF(D296="X",0,IF(E296="X",0,VLOOKUP(E296,'5'!$K$3:$L$16,2,FALSE)))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IF(D297="X",0,IF(E297="X",0,VLOOKUP(E297,'5'!$K$3:$L$16,2,FALSE)))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IF(D298="X",0,IF(E298="X",0,VLOOKUP(E298,'5'!$K$3:$L$16,2,FALSE)))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IF(D299="X",0,IF(E299="X",0,VLOOKUP(E299,'5'!$K$3:$L$16,2,FALSE)))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IF(D300="X",0,IF(E300="X",0,VLOOKUP(E300,'5'!$K$3:$L$16,2,FALSE)))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IF(D301="X",0,IF(E301="X",0,VLOOKUP(E301,'5'!$K$3:$L$16,2,FALSE)))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IF(D302="X",0,IF(E302="X",0,VLOOKUP(E302,'5'!$K$3:$L$16,2,FALSE)))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IF(D303="X",0,IF(E303="X",0,VLOOKUP(E303,'5'!$K$3:$L$16,2,FALSE)))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IF(D304="X",0,IF(E304="X",0,VLOOKUP(E304,'5'!$K$3:$L$16,2,FALSE)))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IF(D305="X",0,IF(E305="X",0,VLOOKUP(E305,'5'!$K$3:$L$16,2,FALSE)))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IF(D306="X",0,IF(E306="X",0,VLOOKUP(E306,'5'!$K$3:$L$16,2,FALSE)))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IF(D307="X",0,IF(E307="X",0,VLOOKUP(E307,'5'!$K$3:$L$16,2,FALSE)))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IF(D308="X",0,IF(E308="X",0,VLOOKUP(E308,'5'!$K$3:$L$16,2,FALSE)))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IF(D309="X",0,IF(E309="X",0,VLOOKUP(E309,'5'!$K$3:$L$16,2,FALSE)))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IF(D310="X",0,IF(E310="X",0,VLOOKUP(E310,'5'!$K$3:$L$16,2,FALSE)))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IF(D311="X",0,IF(E311="X",0,VLOOKUP(E311,'5'!$K$3:$L$16,2,FALSE)))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IF(D312="X",0,IF(E312="X",0,VLOOKUP(E312,'5'!$K$3:$L$16,2,FALSE)))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IF(D313="X",0,IF(E313="X",0,VLOOKUP(E313,'5'!$K$3:$L$16,2,FALSE)))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IF(D314="X",0,IF(E314="X",0,VLOOKUP(E314,'5'!$K$3:$L$16,2,FALSE)))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IF(D315="X",0,IF(E315="X",0,VLOOKUP(E315,'5'!$K$3:$L$16,2,FALSE)))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IF(D316="X",0,IF(E316="X",0,VLOOKUP(E316,'5'!$K$3:$L$16,2,FALSE)))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IF(D317="X",0,IF(E317="X",0,VLOOKUP(E317,'5'!$K$3:$L$16,2,FALSE)))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IF(D318="X",0,IF(E318="X",0,VLOOKUP(E318,'5'!$K$3:$L$16,2,FALSE)))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IF(D319="X",0,IF(E319="X",0,VLOOKUP(E319,'5'!$K$3:$L$16,2,FALSE)))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IF(D320="X",0,IF(E320="X",0,VLOOKUP(E320,'5'!$K$3:$L$16,2,FALSE)))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IF(D321="X",0,IF(E321="X",0,VLOOKUP(E321,'5'!$K$3:$L$16,2,FALSE)))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IF(D322="X",0,IF(E322="X",0,VLOOKUP(E322,'5'!$K$3:$L$16,2,FALSE)))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IF(D323="X",0,IF(E323="X",0,VLOOKUP(E323,'5'!$K$3:$L$16,2,FALSE)))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IF(D324="X",0,IF(E324="X",0,VLOOKUP(E324,'5'!$K$3:$L$16,2,FALSE)))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IF(D325="X",0,IF(E325="X",0,VLOOKUP(E325,'5'!$K$3:$L$16,2,FALSE)))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IF(D326="X",0,IF(E326="X",0,VLOOKUP(E326,'5'!$K$3:$L$16,2,FALSE)))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IF(D327="X",0,IF(E327="X",0,VLOOKUP(E327,'5'!$K$3:$L$16,2,FALSE)))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IF(D328="X",0,IF(E328="X",0,VLOOKUP(E328,'5'!$K$3:$L$16,2,FALSE)))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IF(D329="X",0,IF(E329="X",0,VLOOKUP(E329,'5'!$K$3:$L$16,2,FALSE)))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IF(D330="X",0,IF(E330="X",0,VLOOKUP(E330,'5'!$K$3:$L$16,2,FALSE)))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IF(D331="X",0,IF(E331="X",0,VLOOKUP(E331,'5'!$K$3:$L$16,2,FALSE)))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IF(D332="X",0,IF(E332="X",0,VLOOKUP(E332,'5'!$K$3:$L$16,2,FALSE)))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IF(D333="X",0,IF(E333="X",0,VLOOKUP(E333,'5'!$K$3:$L$16,2,FALSE)))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IF(D334="X",0,IF(E334="X",0,VLOOKUP(E334,'5'!$K$3:$L$16,2,FALSE)))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IF(D335="X",0,IF(E335="X",0,VLOOKUP(E335,'5'!$K$3:$L$16,2,FALSE)))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IF(D336="X",0,IF(E336="X",0,VLOOKUP(E336,'5'!$K$3:$L$16,2,FALSE)))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IF(D337="X",0,IF(E337="X",0,VLOOKUP(E337,'5'!$K$3:$L$16,2,FALSE)))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IF(D338="X",0,IF(E338="X",0,VLOOKUP(E338,'5'!$K$3:$L$16,2,FALSE)))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IF(D339="X",0,IF(E339="X",0,VLOOKUP(E339,'5'!$K$3:$L$16,2,FALSE)))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IF(D340="X",0,IF(E340="X",0,VLOOKUP(E340,'5'!$K$3:$L$16,2,FALSE)))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IF(D341="X",0,IF(E341="X",0,VLOOKUP(E341,'5'!$K$3:$L$16,2,FALSE)))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IF(D342="X",0,IF(E342="X",0,VLOOKUP(E342,'5'!$K$3:$L$16,2,FALSE)))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IF(D343="X",0,IF(E343="X",0,VLOOKUP(E343,'5'!$K$3:$L$16,2,FALSE)))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IF(D344="X",0,IF(E344="X",0,VLOOKUP(E344,'5'!$K$3:$L$16,2,FALSE)))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IF(D345="X",0,IF(E345="X",0,VLOOKUP(E345,'5'!$K$3:$L$16,2,FALSE)))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IF(D346="X",0,IF(E346="X",0,VLOOKUP(E346,'5'!$K$3:$L$16,2,FALSE)))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IF(D347="X",0,IF(E347="X",0,VLOOKUP(E347,'5'!$K$3:$L$16,2,FALSE)))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IF(D348="X",0,IF(E348="X",0,VLOOKUP(E348,'5'!$K$3:$L$16,2,FALSE)))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IF(D349="X",0,IF(E349="X",0,VLOOKUP(E349,'5'!$K$3:$L$16,2,FALSE)))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IF(D350="X",0,IF(E350="X",0,VLOOKUP(E350,'5'!$K$3:$L$16,2,FALSE)))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IF(D351="X",0,IF(E351="X",0,VLOOKUP(E351,'5'!$K$3:$L$16,2,FALSE)))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IF(D352="X",0,IF(E352="X",0,VLOOKUP(E352,'5'!$K$3:$L$16,2,FALSE)))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IF(D353="X",0,IF(E353="X",0,VLOOKUP(E353,'5'!$K$3:$L$16,2,FALSE)))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IF(D354="X",0,IF(E354="X",0,VLOOKUP(E354,'5'!$K$3:$L$16,2,FALSE)))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IF(D355="X",0,IF(E355="X",0,VLOOKUP(E355,'5'!$K$3:$L$16,2,FALSE)))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IF(D356="X",0,IF(E356="X",0,VLOOKUP(E356,'5'!$K$3:$L$16,2,FALSE)))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IF(D357="X",0,IF(E357="X",0,VLOOKUP(E357,'5'!$K$3:$L$16,2,FALSE)))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IF(D358="X",0,IF(E358="X",0,VLOOKUP(E358,'5'!$K$3:$L$16,2,FALSE)))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IF(D359="X",0,IF(E359="X",0,VLOOKUP(E359,'5'!$K$3:$L$16,2,FALSE)))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IF(D360="X",0,IF(E360="X",0,VLOOKUP(E360,'5'!$K$3:$L$16,2,FALSE)))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IF(D361="X",0,IF(E361="X",0,VLOOKUP(E361,'5'!$K$3:$L$16,2,FALSE)))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IF(D362="X",0,IF(E362="X",0,VLOOKUP(E362,'5'!$K$3:$L$16,2,FALSE)))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IF(D363="X",0,IF(E363="X",0,VLOOKUP(E363,'5'!$K$3:$L$16,2,FALSE)))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IF(D364="X",0,IF(E364="X",0,VLOOKUP(E364,'5'!$K$3:$L$16,2,FALSE)))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IF(D365="X",0,IF(E365="X",0,VLOOKUP(E365,'5'!$K$3:$L$16,2,FALSE)))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IF(D366="X",0,IF(E366="X",0,VLOOKUP(E366,'5'!$K$3:$L$16,2,FALSE)))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IF(D367="X",0,IF(E367="X",0,VLOOKUP(E367,'5'!$K$3:$L$16,2,FALSE)))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IF(D368="X",0,IF(E368="X",0,VLOOKUP(E368,'5'!$K$3:$L$16,2,FALSE)))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IF(D369="X",0,IF(E369="X",0,VLOOKUP(E369,'5'!$K$3:$L$16,2,FALSE)))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IF(D370="X",0,IF(E370="X",0,VLOOKUP(E370,'5'!$K$3:$L$16,2,FALSE)))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IF(D371="X",0,IF(E371="X",0,VLOOKUP(E371,'5'!$K$3:$L$16,2,FALSE)))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IF(D372="X",0,IF(E372="X",0,VLOOKUP(E372,'5'!$K$3:$L$16,2,FALSE)))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IF(D373="X",0,IF(E373="X",0,VLOOKUP(E373,'5'!$K$3:$L$16,2,FALSE)))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IF(D374="X",0,IF(E374="X",0,VLOOKUP(E374,'5'!$K$3:$L$16,2,FALSE)))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IF(D375="X",0,IF(E375="X",0,VLOOKUP(E375,'5'!$K$3:$L$16,2,FALSE)))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IF(D376="X",0,IF(E376="X",0,VLOOKUP(E376,'5'!$K$3:$L$16,2,FALSE)))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IF(D377="X",0,IF(E377="X",0,VLOOKUP(E377,'5'!$K$3:$L$16,2,FALSE)))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IF(D378="X",0,IF(E378="X",0,VLOOKUP(E378,'5'!$K$3:$L$16,2,FALSE)))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IF(D379="X",0,IF(E379="X",0,VLOOKUP(E379,'5'!$K$3:$L$16,2,FALSE)))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IF(D380="X",0,IF(E380="X",0,VLOOKUP(E380,'5'!$K$3:$L$16,2,FALSE)))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IF(D381="X",0,IF(E381="X",0,VLOOKUP(E381,'5'!$K$3:$L$16,2,FALSE)))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IF(D382="X",0,IF(E382="X",0,VLOOKUP(E382,'5'!$K$3:$L$16,2,FALSE)))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IF(D383="X",0,IF(E383="X",0,VLOOKUP(E383,'5'!$K$3:$L$16,2,FALSE)))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IF(D384="X",0,IF(E384="X",0,VLOOKUP(E384,'5'!$K$3:$L$16,2,FALSE)))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IF(D385="X",0,IF(E385="X",0,VLOOKUP(E385,'5'!$K$3:$L$16,2,FALSE)))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IF(D386="X",0,IF(E386="X",0,VLOOKUP(E386,'5'!$K$3:$L$16,2,FALSE)))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IF(D387="X",0,IF(E387="X",0,VLOOKUP(E387,'5'!$K$3:$L$16,2,FALSE)))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IF(D388="X",0,IF(E388="X",0,VLOOKUP(E388,'5'!$K$3:$L$16,2,FALSE)))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IF(D389="X",0,IF(E389="X",0,VLOOKUP(E389,'5'!$K$3:$L$16,2,FALSE)))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IF(D390="X",0,IF(E390="X",0,VLOOKUP(E390,'5'!$K$3:$L$16,2,FALSE)))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IF(D391="X",0,IF(E391="X",0,VLOOKUP(E391,'5'!$K$3:$L$16,2,FALSE)))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IF(D392="X",0,IF(E392="X",0,VLOOKUP(E392,'5'!$K$3:$L$16,2,FALSE)))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IF(D393="X",0,IF(E393="X",0,VLOOKUP(E393,'5'!$K$3:$L$16,2,FALSE)))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IF(D394="X",0,IF(E394="X",0,VLOOKUP(E394,'5'!$K$3:$L$16,2,FALSE)))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IF(D395="X",0,IF(E395="X",0,VLOOKUP(E395,'5'!$K$3:$L$16,2,FALSE)))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IF(D396="X",0,IF(E396="X",0,VLOOKUP(E396,'5'!$K$3:$L$16,2,FALSE)))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IF(D397="X",0,IF(E397="X",0,VLOOKUP(E397,'5'!$K$3:$L$16,2,FALSE)))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IF(D398="X",0,IF(E398="X",0,VLOOKUP(E398,'5'!$K$3:$L$16,2,FALSE)))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IF(D399="X",0,IF(E399="X",0,VLOOKUP(E399,'5'!$K$3:$L$16,2,FALSE)))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IF(D400="X",0,IF(E400="X",0,VLOOKUP(E400,'5'!$K$3:$L$16,2,FALSE)))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IF(D401="X",0,IF(E401="X",0,VLOOKUP(E401,'5'!$K$3:$L$16,2,FALSE)))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IF(D402="X",0,IF(E402="X",0,VLOOKUP(E402,'5'!$K$3:$L$16,2,FALSE)))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IF(D403="X",0,IF(E403="X",0,VLOOKUP(E403,'5'!$K$3:$L$16,2,FALSE)))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IF(D404="X",0,IF(E404="X",0,VLOOKUP(E404,'5'!$K$3:$L$16,2,FALSE)))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IF(D405="X",0,IF(E405="X",0,VLOOKUP(E405,'5'!$K$3:$L$16,2,FALSE)))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IF(D406="X",0,IF(E406="X",0,VLOOKUP(E406,'5'!$K$3:$L$16,2,FALSE)))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IF(D407="X",0,IF(E407="X",0,VLOOKUP(E407,'5'!$K$3:$L$16,2,FALSE)))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IF(D408="X",0,IF(E408="X",0,VLOOKUP(E408,'5'!$K$3:$L$16,2,FALSE)))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IF(D409="X",0,IF(E409="X",0,VLOOKUP(E409,'5'!$K$3:$L$16,2,FALSE)))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IF(D410="X",0,IF(E410="X",0,VLOOKUP(E410,'5'!$K$3:$L$16,2,FALSE)))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IF(D411="X",0,IF(E411="X",0,VLOOKUP(E411,'5'!$K$3:$L$16,2,FALSE)))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IF(D412="X",0,IF(E412="X",0,VLOOKUP(E412,'5'!$K$3:$L$16,2,FALSE)))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IF(D413="X",0,IF(E413="X",0,VLOOKUP(E413,'5'!$K$3:$L$16,2,FALSE)))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IF(D414="X",0,IF(E414="X",0,VLOOKUP(E414,'5'!$K$3:$L$16,2,FALSE)))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IF(D415="X",0,IF(E415="X",0,VLOOKUP(E415,'5'!$K$3:$L$16,2,FALSE)))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IF(D416="X",0,IF(E416="X",0,VLOOKUP(E416,'5'!$K$3:$L$16,2,FALSE)))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IF(D417="X",0,IF(E417="X",0,VLOOKUP(E417,'5'!$K$3:$L$16,2,FALSE)))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IF(D418="X",0,IF(E418="X",0,VLOOKUP(E418,'5'!$K$3:$L$16,2,FALSE)))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IF(D419="X",0,IF(E419="X",0,VLOOKUP(E419,'5'!$K$3:$L$16,2,FALSE)))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IF(D420="X",0,IF(E420="X",0,VLOOKUP(E420,'5'!$K$3:$L$16,2,FALSE)))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IF(D421="X",0,IF(E421="X",0,VLOOKUP(E421,'5'!$K$3:$L$16,2,FALSE)))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IF(D422="X",0,IF(E422="X",0,VLOOKUP(E422,'5'!$K$3:$L$16,2,FALSE)))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IF(D423="X",0,IF(E423="X",0,VLOOKUP(E423,'5'!$K$3:$L$16,2,FALSE)))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IF(D424="X",0,IF(E424="X",0,VLOOKUP(E424,'5'!$K$3:$L$16,2,FALSE)))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IF(D425="X",0,IF(E425="X",0,VLOOKUP(E425,'5'!$K$3:$L$16,2,FALSE)))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IF(D426="X",0,IF(E426="X",0,VLOOKUP(E426,'5'!$K$3:$L$16,2,FALSE)))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IF(D427="X",0,IF(E427="X",0,VLOOKUP(E427,'5'!$K$3:$L$16,2,FALSE)))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IF(D428="X",0,IF(E428="X",0,VLOOKUP(E428,'5'!$K$3:$L$16,2,FALSE)))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IF(D429="X",0,IF(E429="X",0,VLOOKUP(E429,'5'!$K$3:$L$16,2,FALSE)))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IF(D430="X",0,IF(E430="X",0,VLOOKUP(E430,'5'!$K$3:$L$16,2,FALSE)))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IF(D431="X",0,IF(E431="X",0,VLOOKUP(E431,'5'!$K$3:$L$16,2,FALSE)))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IF(D432="X",0,IF(E432="X",0,VLOOKUP(E432,'5'!$K$3:$L$16,2,FALSE)))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IF(D433="X",0,IF(E433="X",0,VLOOKUP(E433,'5'!$K$3:$L$16,2,FALSE)))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IF(D434="X",0,IF(E434="X",0,VLOOKUP(E434,'5'!$K$3:$L$16,2,FALSE)))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IF(D435="X",0,IF(E435="X",0,VLOOKUP(E435,'5'!$K$3:$L$16,2,FALSE)))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IF(D436="X",0,IF(E436="X",0,VLOOKUP(E436,'5'!$K$3:$L$16,2,FALSE)))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IF(D437="X",0,IF(E437="X",0,VLOOKUP(E437,'5'!$K$3:$L$16,2,FALSE)))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IF(D438="X",0,IF(E438="X",0,VLOOKUP(E438,'5'!$K$3:$L$16,2,FALSE)))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IF(D439="X",0,IF(E439="X",0,VLOOKUP(E439,'5'!$K$3:$L$16,2,FALSE)))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IF(D440="X",0,IF(E440="X",0,VLOOKUP(E440,'5'!$K$3:$L$16,2,FALSE)))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IF(D441="X",0,IF(E441="X",0,VLOOKUP(E441,'5'!$K$3:$L$16,2,FALSE)))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IF(D442="X",0,IF(E442="X",0,VLOOKUP(E442,'5'!$K$3:$L$16,2,FALSE)))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IF(D443="X",0,IF(E443="X",0,VLOOKUP(E443,'5'!$K$3:$L$16,2,FALSE)))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IF(D444="X",0,IF(E444="X",0,VLOOKUP(E444,'5'!$K$3:$L$16,2,FALSE)))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IF(D445="X",0,IF(E445="X",0,VLOOKUP(E445,'5'!$K$3:$L$16,2,FALSE)))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IF(D446="X",0,IF(E446="X",0,VLOOKUP(E446,'5'!$K$3:$L$16,2,FALSE)))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IF(D447="X",0,IF(E447="X",0,VLOOKUP(E447,'5'!$K$3:$L$16,2,FALSE)))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IF(D448="X",0,IF(E448="X",0,VLOOKUP(E448,'5'!$K$3:$L$16,2,FALSE)))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IF(D449="X",0,IF(E449="X",0,VLOOKUP(E449,'5'!$K$3:$L$16,2,FALSE)))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IF(D450="X",0,IF(E450="X",0,VLOOKUP(E450,'5'!$K$3:$L$16,2,FALSE)))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IF(D451="X",0,IF(E451="X",0,VLOOKUP(E451,'5'!$K$3:$L$16,2,FALSE)))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IF(D452="X",0,IF(E452="X",0,VLOOKUP(E452,'5'!$K$3:$L$16,2,FALSE)))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IF(D453="X",0,IF(E453="X",0,VLOOKUP(E453,'5'!$K$3:$L$16,2,FALSE)))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IF(D454="X",0,IF(E454="X",0,VLOOKUP(E454,'5'!$K$3:$L$16,2,FALSE)))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IF(D455="X",0,IF(E455="X",0,VLOOKUP(E455,'5'!$K$3:$L$16,2,FALSE)))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IF(D456="X",0,IF(E456="X",0,VLOOKUP(E456,'5'!$K$3:$L$16,2,FALSE)))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IF(D457="X",0,IF(E457="X",0,VLOOKUP(E457,'5'!$K$3:$L$16,2,FALSE)))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IF(D458="X",0,IF(E458="X",0,VLOOKUP(E458,'5'!$K$3:$L$16,2,FALSE)))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IF(D459="X",0,IF(E459="X",0,VLOOKUP(E459,'5'!$K$3:$L$16,2,FALSE)))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IF(D460="X",0,IF(E460="X",0,VLOOKUP(E460,'5'!$K$3:$L$16,2,FALSE)))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IF(D461="X",0,IF(E461="X",0,VLOOKUP(E461,'5'!$K$3:$L$16,2,FALSE)))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IF(D462="X",0,IF(E462="X",0,VLOOKUP(E462,'5'!$K$3:$L$16,2,FALSE)))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IF(D463="X",0,IF(E463="X",0,VLOOKUP(E463,'5'!$K$3:$L$16,2,FALSE)))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IF(D464="X",0,IF(E464="X",0,VLOOKUP(E464,'5'!$K$3:$L$16,2,FALSE)))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IF(D465="X",0,IF(E465="X",0,VLOOKUP(E465,'5'!$K$3:$L$16,2,FALSE)))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IF(D466="X",0,IF(E466="X",0,VLOOKUP(E466,'5'!$K$3:$L$16,2,FALSE)))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IF(D467="X",0,IF(E467="X",0,VLOOKUP(E467,'5'!$K$3:$L$16,2,FALSE)))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IF(D468="X",0,IF(E468="X",0,VLOOKUP(E468,'5'!$K$3:$L$16,2,FALSE)))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IF(D469="X",0,IF(E469="X",0,VLOOKUP(E469,'5'!$K$3:$L$16,2,FALSE)))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IF(D470="X",0,IF(E470="X",0,VLOOKUP(E470,'5'!$K$3:$L$16,2,FALSE)))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IF(D471="X",0,IF(E471="X",0,VLOOKUP(E471,'5'!$K$3:$L$16,2,FALSE)))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IF(D472="X",0,IF(E472="X",0,VLOOKUP(E472,'5'!$K$3:$L$16,2,FALSE)))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IF(D473="X",0,IF(E473="X",0,VLOOKUP(E473,'5'!$K$3:$L$16,2,FALSE)))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IF(D474="X",0,IF(E474="X",0,VLOOKUP(E474,'5'!$K$3:$L$16,2,FALSE)))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IF(D475="X",0,IF(E475="X",0,VLOOKUP(E475,'5'!$K$3:$L$16,2,FALSE)))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IF(D476="X",0,IF(E476="X",0,VLOOKUP(E476,'5'!$K$3:$L$16,2,FALSE)))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IF(D477="X",0,IF(E477="X",0,VLOOKUP(E477,'5'!$K$3:$L$16,2,FALSE)))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IF(D478="X",0,IF(E478="X",0,VLOOKUP(E478,'5'!$K$3:$L$16,2,FALSE)))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IF(D479="X",0,IF(E479="X",0,VLOOKUP(E479,'5'!$K$3:$L$16,2,FALSE)))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IF(D480="X",0,IF(E480="X",0,VLOOKUP(E480,'5'!$K$3:$L$16,2,FALSE)))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IF(D481="X",0,IF(E481="X",0,VLOOKUP(E481,'5'!$K$3:$L$16,2,FALSE)))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IF(D482="X",0,IF(E482="X",0,VLOOKUP(E482,'5'!$K$3:$L$16,2,FALSE)))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IF(D483="X",0,IF(E483="X",0,VLOOKUP(E483,'5'!$K$3:$L$16,2,FALSE)))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IF(D484="X",0,IF(E484="X",0,VLOOKUP(E484,'5'!$K$3:$L$16,2,FALSE)))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IF(D485="X",0,IF(E485="X",0,VLOOKUP(E485,'5'!$K$3:$L$16,2,FALSE)))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IF(D486="X",0,IF(E486="X",0,VLOOKUP(E486,'5'!$K$3:$L$16,2,FALSE)))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IF(D487="X",0,IF(E487="X",0,VLOOKUP(E487,'5'!$K$3:$L$16,2,FALSE)))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IF(D488="X",0,IF(E488="X",0,VLOOKUP(E488,'5'!$K$3:$L$16,2,FALSE)))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IF(D489="X",0,IF(E489="X",0,VLOOKUP(E489,'5'!$K$3:$L$16,2,FALSE)))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IF(D490="X",0,IF(E490="X",0,VLOOKUP(E490,'5'!$K$3:$L$16,2,FALSE)))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IF(D491="X",0,IF(E491="X",0,VLOOKUP(E491,'5'!$K$3:$L$16,2,FALSE)))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IF(D492="X",0,IF(E492="X",0,VLOOKUP(E492,'5'!$K$3:$L$16,2,FALSE)))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IF(D493="X",0,IF(E493="X",0,VLOOKUP(E493,'5'!$K$3:$L$16,2,FALSE)))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IF(D494="X",0,IF(E494="X",0,VLOOKUP(E494,'5'!$K$3:$L$16,2,FALSE)))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IF('5'!K3="", "Vrije categorie",'5'!K3)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IF('5'!K4="", "Vrije categorie",'5'!K4)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IF('5'!K5="", "Vrije categorie",'5'!K5)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IF('5'!K6="", "Vrije categorie",'5'!K6)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IF('5'!K7="", "Vrije categorie",'5'!K7)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IF('5'!K8="", "Vrije categorie",'5'!K8)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IF('5'!K9="", "Vrije categorie",'5'!K9)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IF('5'!K10="", "Vrije categorie",'5'!K10)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IF('5'!K11="", "Vrije categorie",'5'!K11)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IF('5'!K12="", "Vrije categorie",'5'!K12)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IF('5'!K13="", "Vrije categorie",'5'!K13)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IF('5'!K14="", "Vrije categorie",'5'!K14)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IF('5'!K15="", "Vrije categorie",'5'!K15)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xnfQiBVGEObV9lN3X+crOrzvHgaC5Dv/T3s6O6sC2WrJPgGLkBqoTjdu+L/vNg5c3WSQpY53whr0R7PdvVW7kw==" saltValue="IwICISbfgZAgc882Aqg1L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6,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'6a'!P499/M3</f>
        <v>#N/A</v>
      </c>
    </row>
    <row r="4" spans="1:14">
      <c r="A4" s="26" t="s">
        <v>80</v>
      </c>
      <c r="B4" s="217" t="str">
        <f>VLOOKUP(H5,Kwaliteitsinspecties!A5:E54,3)</f>
        <v>Complex 6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'6a'!P500/M4</f>
        <v>#N/A</v>
      </c>
    </row>
    <row r="5" spans="1:14">
      <c r="A5" s="27" t="s">
        <v>81</v>
      </c>
      <c r="B5" s="218" t="str">
        <f>VLOOKUP(H5,Kwaliteitsinspecties!A5:E54,4)</f>
        <v>Complex 6</v>
      </c>
      <c r="C5" s="218"/>
      <c r="D5" s="218"/>
      <c r="E5" s="218"/>
      <c r="F5" s="214" t="s">
        <v>83</v>
      </c>
      <c r="G5" s="214"/>
      <c r="H5" s="23">
        <f>Kwaliteitsinspecties!A10</f>
        <v>6</v>
      </c>
      <c r="K5" s="44" t="s">
        <v>56</v>
      </c>
      <c r="L5" s="56"/>
      <c r="M5" s="115"/>
      <c r="N5" s="97" t="e">
        <f>'6a'!P501/M5</f>
        <v>#N/A</v>
      </c>
    </row>
    <row r="6" spans="1:14">
      <c r="A6" s="28" t="s">
        <v>82</v>
      </c>
      <c r="B6" s="219" t="str">
        <f>VLOOKUP(H5,Kwaliteitsinspecties!A5:E54,5)</f>
        <v>Complex 6</v>
      </c>
      <c r="C6" s="219"/>
      <c r="D6" s="219"/>
      <c r="E6" s="219"/>
      <c r="F6" s="215" t="s">
        <v>84</v>
      </c>
      <c r="G6" s="215"/>
      <c r="H6" s="24" t="str">
        <f>CONCATENATE(H5,"a")</f>
        <v>6a</v>
      </c>
      <c r="K6" s="44" t="s">
        <v>57</v>
      </c>
      <c r="L6" s="56"/>
      <c r="M6" s="115"/>
      <c r="N6" s="97" t="e">
        <f>'6a'!P502/M6</f>
        <v>#N/A</v>
      </c>
    </row>
    <row r="7" spans="1:14">
      <c r="K7" s="44" t="s">
        <v>53</v>
      </c>
      <c r="L7" s="56"/>
      <c r="M7" s="115"/>
      <c r="N7" s="97" t="e">
        <f>'6a'!P503/M7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'6a'!P507/M11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v588KUXdJe1A6oQcEG0MW/MdQr3cdZo77MQjTshJYHshOXv5sqO3B91UnqBFJJpkSMwfKe8D1yWkvssx/+pHdw==" saltValue="VSiSaWDDB+HC846tNxko4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'6'!H5</f>
        <v>6</v>
      </c>
      <c r="B1" s="240" t="s">
        <v>80</v>
      </c>
      <c r="C1" s="241"/>
      <c r="D1" s="242" t="str">
        <f>VLOOKUP(A1,Kwaliteitsinspecties!A5:J54,3)</f>
        <v>Complex 6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6 te Complex 6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IF('6'!K3="", "Vrije categorie",'6'!K3)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IF('6'!K4="", "Vrije categorie",'6'!K4)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IF('6'!K5="", "Vrije categorie",'6'!K5)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IF('6'!K6="", "Vrije categorie",'6'!K6)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IF('6'!K7="", "Vrije categorie",'6'!K7)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IF('6'!K8="", "Vrije categorie",'6'!K8)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IF('6'!K9="", "Vrije categorie",'6'!K9)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IF('6'!K10="", "Vrije categorie",'6'!K10)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IF('6'!K11="", "Vrije categorie",'6'!K11)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IF('6'!K12="", "Vrije categorie",'6'!K12)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IF('6'!K13="", "Vrije categorie",'6'!K13)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IF('6'!K14="", "Vrije categorie",'6'!K14)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IF('6'!K15="", "Vrije categorie",'6'!K15)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f+xmCKd7/TzIokuy1Ron8z6kBLjibmAd7beOauAky4wNocSRU6pa+3iPkLO35iKraR1KCKPfQQEjuedS2yhsig==" saltValue="foARAVpJ8OMTQDwDmQ27F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7,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'7a'!P499/M3</f>
        <v>#N/A</v>
      </c>
    </row>
    <row r="4" spans="1:14">
      <c r="A4" s="26" t="s">
        <v>80</v>
      </c>
      <c r="B4" s="217" t="str">
        <f>VLOOKUP(H5,Kwaliteitsinspecties!A5:E54,3)</f>
        <v>Complex 7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'7a'!P500/M4</f>
        <v>#N/A</v>
      </c>
    </row>
    <row r="5" spans="1:14">
      <c r="A5" s="27" t="s">
        <v>81</v>
      </c>
      <c r="B5" s="218" t="str">
        <f>VLOOKUP(H5,Kwaliteitsinspecties!A5:E54,4)</f>
        <v>Complex 7</v>
      </c>
      <c r="C5" s="218"/>
      <c r="D5" s="218"/>
      <c r="E5" s="218"/>
      <c r="F5" s="214" t="s">
        <v>83</v>
      </c>
      <c r="G5" s="214"/>
      <c r="H5" s="23">
        <f>Kwaliteitsinspecties!A11</f>
        <v>7</v>
      </c>
      <c r="K5" s="44" t="s">
        <v>56</v>
      </c>
      <c r="L5" s="56"/>
      <c r="M5" s="115"/>
      <c r="N5" s="97" t="e">
        <f>'7a'!P501/M5</f>
        <v>#N/A</v>
      </c>
    </row>
    <row r="6" spans="1:14">
      <c r="A6" s="28" t="s">
        <v>82</v>
      </c>
      <c r="B6" s="219" t="str">
        <f>VLOOKUP(H5,Kwaliteitsinspecties!A5:E54,5)</f>
        <v>Complex 7</v>
      </c>
      <c r="C6" s="219"/>
      <c r="D6" s="219"/>
      <c r="E6" s="219"/>
      <c r="F6" s="215" t="s">
        <v>84</v>
      </c>
      <c r="G6" s="215"/>
      <c r="H6" s="24" t="str">
        <f>CONCATENATE(H5,"a")</f>
        <v>7a</v>
      </c>
      <c r="K6" s="44" t="s">
        <v>57</v>
      </c>
      <c r="L6" s="56"/>
      <c r="M6" s="115"/>
      <c r="N6" s="97" t="e">
        <f>'7a'!P502/M6</f>
        <v>#N/A</v>
      </c>
    </row>
    <row r="7" spans="1:14">
      <c r="K7" s="44" t="s">
        <v>53</v>
      </c>
      <c r="L7" s="56"/>
      <c r="M7" s="115"/>
      <c r="N7" s="97" t="e">
        <f>'7a'!P503/M7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'7a'!P504/M8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'7a'!P505/M9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'7a'!P506/M10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'7a'!P507/M11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'7a'!P508/M12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'7a'!N512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'7a'!P509/M13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'7a'!P512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'7a'!G512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'7a'!F512-E27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'7a'!S495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'7a'!R495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'7a'!T495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'7a'!U495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'7a'!V495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'7a'!W495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'7a'!N505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xyrgYZBJF/smpfLM0a0T44DZoCqDZDEvFIVMoXPCihN/VSxFHD0kl2MMj4BX2hy04zw5LpsNN4DUr3JxL5dqTQ==" saltValue="uLqUUnDmK2oRIyPmn8n18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'7'!H5</f>
        <v>7</v>
      </c>
      <c r="B1" s="240" t="s">
        <v>80</v>
      </c>
      <c r="C1" s="241"/>
      <c r="D1" s="242" t="str">
        <f>VLOOKUP(A1,Kwaliteitsinspecties!A5:J54,3)</f>
        <v>Complex 7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7 te Complex 7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IF(D4="X",0,IF(E4="X",0,VLOOKUP(E4,'7'!$K$3:$L$16,2,FALSE)))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IF(D5="X",0,IF(E5="X",0,VLOOKUP(E5,'7'!$K$3:$L$16,2,FALSE)))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IF(D6="X",0,IF(E6="X",0,VLOOKUP(E6,'7'!$K$3:$L$16,2,FALSE)))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IF(D7="X",0,IF(E7="X",0,VLOOKUP(E7,'7'!$K$3:$L$16,2,FALSE)))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IF(D8="X",0,IF(E8="X",0,VLOOKUP(E8,'7'!$K$3:$L$16,2,FALSE)))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IF(D9="X",0,IF(E9="X",0,VLOOKUP(E9,'7'!$K$3:$L$16,2,FALSE)))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IF(D10="X",0,IF(E10="X",0,VLOOKUP(E10,'7'!$K$3:$L$16,2,FALSE)))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IF(D11="X",0,IF(E11="X",0,VLOOKUP(E11,'7'!$K$3:$L$16,2,FALSE)))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IF(D12="X",0,IF(E12="X",0,VLOOKUP(E12,'7'!$K$3:$L$16,2,FALSE)))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IF(D13="X",0,IF(E13="X",0,VLOOKUP(E13,'7'!$K$3:$L$16,2,FALSE)))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IF(D14="X",0,IF(E14="X",0,VLOOKUP(E14,'7'!$K$3:$L$16,2,FALSE)))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IF(D15="X",0,IF(E15="X",0,VLOOKUP(E15,'7'!$K$3:$L$16,2,FALSE)))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IF(D16="X",0,IF(E16="X",0,VLOOKUP(E16,'7'!$K$3:$L$16,2,FALSE)))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IF(D17="X",0,IF(E17="X",0,VLOOKUP(E17,'7'!$K$3:$L$16,2,FALSE)))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IF(D18="X",0,IF(E18="X",0,VLOOKUP(E18,'7'!$K$3:$L$16,2,FALSE)))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IF(D19="X",0,IF(E19="X",0,VLOOKUP(E19,'7'!$K$3:$L$16,2,FALSE)))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IF(D20="X",0,IF(E20="X",0,VLOOKUP(E20,'7'!$K$3:$L$16,2,FALSE)))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IF(D21="X",0,IF(E21="X",0,VLOOKUP(E21,'7'!$K$3:$L$16,2,FALSE)))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IF(D22="X",0,IF(E22="X",0,VLOOKUP(E22,'7'!$K$3:$L$16,2,FALSE)))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IF(D23="X",0,IF(E23="X",0,VLOOKUP(E23,'7'!$K$3:$L$16,2,FALSE)))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IF(D24="X",0,IF(E24="X",0,VLOOKUP(E24,'7'!$K$3:$L$16,2,FALSE)))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IF(D25="X",0,IF(E25="X",0,VLOOKUP(E25,'7'!$K$3:$L$16,2,FALSE)))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IF(D26="X",0,IF(E26="X",0,VLOOKUP(E26,'7'!$K$3:$L$16,2,FALSE)))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IF(D27="X",0,IF(E27="X",0,VLOOKUP(E27,'7'!$K$3:$L$16,2,FALSE)))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IF(D28="X",0,IF(E28="X",0,VLOOKUP(E28,'7'!$K$3:$L$16,2,FALSE)))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IF(D29="X",0,IF(E29="X",0,VLOOKUP(E29,'7'!$K$3:$L$16,2,FALSE)))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IF(D30="X",0,IF(E30="X",0,VLOOKUP(E30,'7'!$K$3:$L$16,2,FALSE)))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IF(D31="X",0,IF(E31="X",0,VLOOKUP(E31,'7'!$K$3:$L$16,2,FALSE)))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IF(D32="X",0,IF(E32="X",0,VLOOKUP(E32,'7'!$K$3:$L$16,2,FALSE)))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IF(D33="X",0,IF(E33="X",0,VLOOKUP(E33,'7'!$K$3:$L$16,2,FALSE)))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IF(D34="X",0,IF(E34="X",0,VLOOKUP(E34,'7'!$K$3:$L$16,2,FALSE)))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IF(D35="X",0,IF(E35="X",0,VLOOKUP(E35,'7'!$K$3:$L$16,2,FALSE)))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IF(D36="X",0,IF(E36="X",0,VLOOKUP(E36,'7'!$K$3:$L$16,2,FALSE)))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IF(D37="X",0,IF(E37="X",0,VLOOKUP(E37,'7'!$K$3:$L$16,2,FALSE)))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IF(D38="X",0,IF(E38="X",0,VLOOKUP(E38,'7'!$K$3:$L$16,2,FALSE)))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IF(D39="X",0,IF(E39="X",0,VLOOKUP(E39,'7'!$K$3:$L$16,2,FALSE)))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IF(D40="X",0,IF(E40="X",0,VLOOKUP(E40,'7'!$K$3:$L$16,2,FALSE)))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IF(D41="X",0,IF(E41="X",0,VLOOKUP(E41,'7'!$K$3:$L$16,2,FALSE)))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IF(D42="X",0,IF(E42="X",0,VLOOKUP(E42,'7'!$K$3:$L$16,2,FALSE)))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IF(D43="X",0,IF(E43="X",0,VLOOKUP(E43,'7'!$K$3:$L$16,2,FALSE)))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IF(D44="X",0,IF(E44="X",0,VLOOKUP(E44,'7'!$K$3:$L$16,2,FALSE)))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IF(D45="X",0,IF(E45="X",0,VLOOKUP(E45,'7'!$K$3:$L$16,2,FALSE)))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IF(D46="X",0,IF(E46="X",0,VLOOKUP(E46,'7'!$K$3:$L$16,2,FALSE)))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IF(D47="X",0,IF(E47="X",0,VLOOKUP(E47,'7'!$K$3:$L$16,2,FALSE)))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IF(D48="X",0,IF(E48="X",0,VLOOKUP(E48,'7'!$K$3:$L$16,2,FALSE)))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IF(D49="X",0,IF(E49="X",0,VLOOKUP(E49,'7'!$K$3:$L$16,2,FALSE)))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IF(D50="X",0,IF(E50="X",0,VLOOKUP(E50,'7'!$K$3:$L$16,2,FALSE)))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IF(D51="X",0,IF(E51="X",0,VLOOKUP(E51,'7'!$K$3:$L$16,2,FALSE)))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IF(D52="X",0,IF(E52="X",0,VLOOKUP(E52,'7'!$K$3:$L$16,2,FALSE)))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IF(D53="X",0,IF(E53="X",0,VLOOKUP(E53,'7'!$K$3:$L$16,2,FALSE)))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IF(D54="X",0,IF(E54="X",0,VLOOKUP(E54,'7'!$K$3:$L$16,2,FALSE)))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IF(D55="X",0,IF(E55="X",0,VLOOKUP(E55,'7'!$K$3:$L$16,2,FALSE)))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IF(D56="X",0,IF(E56="X",0,VLOOKUP(E56,'7'!$K$3:$L$16,2,FALSE)))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IF(D57="X",0,IF(E57="X",0,VLOOKUP(E57,'7'!$K$3:$L$16,2,FALSE)))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IF(D58="X",0,IF(E58="X",0,VLOOKUP(E58,'7'!$K$3:$L$16,2,FALSE)))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IF(D59="X",0,IF(E59="X",0,VLOOKUP(E59,'7'!$K$3:$L$16,2,FALSE)))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IF(D60="X",0,IF(E60="X",0,VLOOKUP(E60,'7'!$K$3:$L$16,2,FALSE)))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IF(D61="X",0,IF(E61="X",0,VLOOKUP(E61,'7'!$K$3:$L$16,2,FALSE)))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IF(D62="X",0,IF(E62="X",0,VLOOKUP(E62,'7'!$K$3:$L$16,2,FALSE)))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IF(D63="X",0,IF(E63="X",0,VLOOKUP(E63,'7'!$K$3:$L$16,2,FALSE)))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IF(D64="X",0,IF(E64="X",0,VLOOKUP(E64,'7'!$K$3:$L$16,2,FALSE)))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IF(D65="X",0,IF(E65="X",0,VLOOKUP(E65,'7'!$K$3:$L$16,2,FALSE)))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IF(D66="X",0,IF(E66="X",0,VLOOKUP(E66,'7'!$K$3:$L$16,2,FALSE)))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IF(D67="X",0,IF(E67="X",0,VLOOKUP(E67,'7'!$K$3:$L$16,2,FALSE)))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IF(D68="X",0,IF(E68="X",0,VLOOKUP(E68,'7'!$K$3:$L$16,2,FALSE)))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IF(D69="X",0,IF(E69="X",0,VLOOKUP(E69,'7'!$K$3:$L$16,2,FALSE)))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IF(D70="X",0,IF(E70="X",0,VLOOKUP(E70,'7'!$K$3:$L$16,2,FALSE)))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IF(D71="X",0,IF(E71="X",0,VLOOKUP(E71,'7'!$K$3:$L$16,2,FALSE)))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IF(D72="X",0,IF(E72="X",0,VLOOKUP(E72,'7'!$K$3:$L$16,2,FALSE)))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IF(D73="X",0,IF(E73="X",0,VLOOKUP(E73,'7'!$K$3:$L$16,2,FALSE)))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IF(D74="X",0,IF(E74="X",0,VLOOKUP(E74,'7'!$K$3:$L$16,2,FALSE)))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IF(D75="X",0,IF(E75="X",0,VLOOKUP(E75,'7'!$K$3:$L$16,2,FALSE)))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IF(D76="X",0,IF(E76="X",0,VLOOKUP(E76,'7'!$K$3:$L$16,2,FALSE)))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IF(D77="X",0,IF(E77="X",0,VLOOKUP(E77,'7'!$K$3:$L$16,2,FALSE)))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IF(D78="X",0,IF(E78="X",0,VLOOKUP(E78,'7'!$K$3:$L$16,2,FALSE)))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IF(D79="X",0,IF(E79="X",0,VLOOKUP(E79,'7'!$K$3:$L$16,2,FALSE)))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IF(D80="X",0,IF(E80="X",0,VLOOKUP(E80,'7'!$K$3:$L$16,2,FALSE)))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IF(D81="X",0,IF(E81="X",0,VLOOKUP(E81,'7'!$K$3:$L$16,2,FALSE)))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IF(D82="X",0,IF(E82="X",0,VLOOKUP(E82,'7'!$K$3:$L$16,2,FALSE)))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IF(D83="X",0,IF(E83="X",0,VLOOKUP(E83,'7'!$K$3:$L$16,2,FALSE)))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IF(D84="X",0,IF(E84="X",0,VLOOKUP(E84,'7'!$K$3:$L$16,2,FALSE)))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IF(D85="X",0,IF(E85="X",0,VLOOKUP(E85,'7'!$K$3:$L$16,2,FALSE)))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IF(D86="X",0,IF(E86="X",0,VLOOKUP(E86,'7'!$K$3:$L$16,2,FALSE)))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IF(D87="X",0,IF(E87="X",0,VLOOKUP(E87,'7'!$K$3:$L$16,2,FALSE)))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IF(D88="X",0,IF(E88="X",0,VLOOKUP(E88,'7'!$K$3:$L$16,2,FALSE)))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IF(D89="X",0,IF(E89="X",0,VLOOKUP(E89,'7'!$K$3:$L$16,2,FALSE)))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IF(D90="X",0,IF(E90="X",0,VLOOKUP(E90,'7'!$K$3:$L$16,2,FALSE)))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IF(D91="X",0,IF(E91="X",0,VLOOKUP(E91,'7'!$K$3:$L$16,2,FALSE)))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IF(D92="X",0,IF(E92="X",0,VLOOKUP(E92,'7'!$K$3:$L$16,2,FALSE)))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IF(D93="X",0,IF(E93="X",0,VLOOKUP(E93,'7'!$K$3:$L$16,2,FALSE)))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IF(D94="X",0,IF(E94="X",0,VLOOKUP(E94,'7'!$K$3:$L$16,2,FALSE)))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IF(D95="X",0,IF(E95="X",0,VLOOKUP(E95,'7'!$K$3:$L$16,2,FALSE)))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IF(D96="X",0,IF(E96="X",0,VLOOKUP(E96,'7'!$K$3:$L$16,2,FALSE)))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IF(D97="X",0,IF(E97="X",0,VLOOKUP(E97,'7'!$K$3:$L$16,2,FALSE)))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IF(D98="X",0,IF(E98="X",0,VLOOKUP(E98,'7'!$K$3:$L$16,2,FALSE)))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IF(D99="X",0,IF(E99="X",0,VLOOKUP(E99,'7'!$K$3:$L$16,2,FALSE)))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IF(D100="X",0,IF(E100="X",0,VLOOKUP(E100,'7'!$K$3:$L$16,2,FALSE)))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IF(D101="X",0,IF(E101="X",0,VLOOKUP(E101,'7'!$K$3:$L$16,2,FALSE)))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IF(D102="X",0,IF(E102="X",0,VLOOKUP(E102,'7'!$K$3:$L$16,2,FALSE)))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IF(D103="X",0,IF(E103="X",0,VLOOKUP(E103,'7'!$K$3:$L$16,2,FALSE)))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IF(D104="X",0,IF(E104="X",0,VLOOKUP(E104,'7'!$K$3:$L$16,2,FALSE)))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IF(D105="X",0,IF(E105="X",0,VLOOKUP(E105,'7'!$K$3:$L$16,2,FALSE)))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IF(D106="X",0,IF(E106="X",0,VLOOKUP(E106,'7'!$K$3:$L$16,2,FALSE)))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IF(D107="X",0,IF(E107="X",0,VLOOKUP(E107,'7'!$K$3:$L$16,2,FALSE)))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IF(D108="X",0,IF(E108="X",0,VLOOKUP(E108,'7'!$K$3:$L$16,2,FALSE)))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IF(D109="X",0,IF(E109="X",0,VLOOKUP(E109,'7'!$K$3:$L$16,2,FALSE)))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IF(D110="X",0,IF(E110="X",0,VLOOKUP(E110,'7'!$K$3:$L$16,2,FALSE)))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IF(D111="X",0,IF(E111="X",0,VLOOKUP(E111,'7'!$K$3:$L$16,2,FALSE)))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IF(D112="X",0,IF(E112="X",0,VLOOKUP(E112,'7'!$K$3:$L$16,2,FALSE)))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IF(D113="X",0,IF(E113="X",0,VLOOKUP(E113,'7'!$K$3:$L$16,2,FALSE)))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IF(D114="X",0,IF(E114="X",0,VLOOKUP(E114,'7'!$K$3:$L$16,2,FALSE)))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IF(D115="X",0,IF(E115="X",0,VLOOKUP(E115,'7'!$K$3:$L$16,2,FALSE)))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IF(D116="X",0,IF(E116="X",0,VLOOKUP(E116,'7'!$K$3:$L$16,2,FALSE)))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IF(D117="X",0,IF(E117="X",0,VLOOKUP(E117,'7'!$K$3:$L$16,2,FALSE)))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IF(D118="X",0,IF(E118="X",0,VLOOKUP(E118,'7'!$K$3:$L$16,2,FALSE)))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IF(D119="X",0,IF(E119="X",0,VLOOKUP(E119,'7'!$K$3:$L$16,2,FALSE)))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IF(D120="X",0,IF(E120="X",0,VLOOKUP(E120,'7'!$K$3:$L$16,2,FALSE)))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IF(D121="X",0,IF(E121="X",0,VLOOKUP(E121,'7'!$K$3:$L$16,2,FALSE)))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IF(D122="X",0,IF(E122="X",0,VLOOKUP(E122,'7'!$K$3:$L$16,2,FALSE)))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IF(D123="X",0,IF(E123="X",0,VLOOKUP(E123,'7'!$K$3:$L$16,2,FALSE)))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IF(D124="X",0,IF(E124="X",0,VLOOKUP(E124,'7'!$K$3:$L$16,2,FALSE)))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IF(D125="X",0,IF(E125="X",0,VLOOKUP(E125,'7'!$K$3:$L$16,2,FALSE)))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IF(D126="X",0,IF(E126="X",0,VLOOKUP(E126,'7'!$K$3:$L$16,2,FALSE)))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IF(D127="X",0,IF(E127="X",0,VLOOKUP(E127,'7'!$K$3:$L$16,2,FALSE)))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IF(D128="X",0,IF(E128="X",0,VLOOKUP(E128,'7'!$K$3:$L$16,2,FALSE)))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IF(D129="X",0,IF(E129="X",0,VLOOKUP(E129,'7'!$K$3:$L$16,2,FALSE)))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IF(D130="X",0,IF(E130="X",0,VLOOKUP(E130,'7'!$K$3:$L$16,2,FALSE)))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IF(D131="X",0,IF(E131="X",0,VLOOKUP(E131,'7'!$K$3:$L$16,2,FALSE)))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IF(D132="X",0,IF(E132="X",0,VLOOKUP(E132,'7'!$K$3:$L$16,2,FALSE)))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IF(D133="X",0,IF(E133="X",0,VLOOKUP(E133,'7'!$K$3:$L$16,2,FALSE)))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IF(D134="X",0,IF(E134="X",0,VLOOKUP(E134,'7'!$K$3:$L$16,2,FALSE)))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IF(D135="X",0,IF(E135="X",0,VLOOKUP(E135,'7'!$K$3:$L$16,2,FALSE)))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IF(D136="X",0,IF(E136="X",0,VLOOKUP(E136,'7'!$K$3:$L$16,2,FALSE)))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IF(D137="X",0,IF(E137="X",0,VLOOKUP(E137,'7'!$K$3:$L$16,2,FALSE)))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IF(D138="X",0,IF(E138="X",0,VLOOKUP(E138,'7'!$K$3:$L$16,2,FALSE)))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IF(D139="X",0,IF(E139="X",0,VLOOKUP(E139,'7'!$K$3:$L$16,2,FALSE)))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IF(D140="X",0,IF(E140="X",0,VLOOKUP(E140,'7'!$K$3:$L$16,2,FALSE)))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IF(D141="X",0,IF(E141="X",0,VLOOKUP(E141,'7'!$K$3:$L$16,2,FALSE)))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IF(D142="X",0,IF(E142="X",0,VLOOKUP(E142,'7'!$K$3:$L$16,2,FALSE)))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IF(D143="X",0,IF(E143="X",0,VLOOKUP(E143,'7'!$K$3:$L$16,2,FALSE)))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IF(D144="X",0,IF(E144="X",0,VLOOKUP(E144,'7'!$K$3:$L$16,2,FALSE)))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IF(D145="X",0,IF(E145="X",0,VLOOKUP(E145,'7'!$K$3:$L$16,2,FALSE)))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IF(D146="X",0,IF(E146="X",0,VLOOKUP(E146,'7'!$K$3:$L$16,2,FALSE)))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IF(D147="X",0,IF(E147="X",0,VLOOKUP(E147,'7'!$K$3:$L$16,2,FALSE)))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IF(D148="X",0,IF(E148="X",0,VLOOKUP(E148,'7'!$K$3:$L$16,2,FALSE)))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IF(D149="X",0,IF(E149="X",0,VLOOKUP(E149,'7'!$K$3:$L$16,2,FALSE)))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IF(D150="X",0,IF(E150="X",0,VLOOKUP(E150,'7'!$K$3:$L$16,2,FALSE)))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IF(D151="X",0,IF(E151="X",0,VLOOKUP(E151,'7'!$K$3:$L$16,2,FALSE)))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IF(D152="X",0,IF(E152="X",0,VLOOKUP(E152,'7'!$K$3:$L$16,2,FALSE)))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IF(D153="X",0,IF(E153="X",0,VLOOKUP(E153,'7'!$K$3:$L$16,2,FALSE)))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IF(D154="X",0,IF(E154="X",0,VLOOKUP(E154,'7'!$K$3:$L$16,2,FALSE)))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IF(D155="X",0,IF(E155="X",0,VLOOKUP(E155,'7'!$K$3:$L$16,2,FALSE)))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IF(D156="X",0,IF(E156="X",0,VLOOKUP(E156,'7'!$K$3:$L$16,2,FALSE)))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IF(D157="X",0,IF(E157="X",0,VLOOKUP(E157,'7'!$K$3:$L$16,2,FALSE)))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IF(D158="X",0,IF(E158="X",0,VLOOKUP(E158,'7'!$K$3:$L$16,2,FALSE)))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IF(D159="X",0,IF(E159="X",0,VLOOKUP(E159,'7'!$K$3:$L$16,2,FALSE)))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IF(D160="X",0,IF(E160="X",0,VLOOKUP(E160,'7'!$K$3:$L$16,2,FALSE)))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IF(D161="X",0,IF(E161="X",0,VLOOKUP(E161,'7'!$K$3:$L$16,2,FALSE)))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IF(D162="X",0,IF(E162="X",0,VLOOKUP(E162,'7'!$K$3:$L$16,2,FALSE)))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IF(D163="X",0,IF(E163="X",0,VLOOKUP(E163,'7'!$K$3:$L$16,2,FALSE)))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IF(D164="X",0,IF(E164="X",0,VLOOKUP(E164,'7'!$K$3:$L$16,2,FALSE)))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IF(D165="X",0,IF(E165="X",0,VLOOKUP(E165,'7'!$K$3:$L$16,2,FALSE)))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IF(D166="X",0,IF(E166="X",0,VLOOKUP(E166,'7'!$K$3:$L$16,2,FALSE)))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IF(D167="X",0,IF(E167="X",0,VLOOKUP(E167,'7'!$K$3:$L$16,2,FALSE)))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IF(D168="X",0,IF(E168="X",0,VLOOKUP(E168,'7'!$K$3:$L$16,2,FALSE)))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IF(D169="X",0,IF(E169="X",0,VLOOKUP(E169,'7'!$K$3:$L$16,2,FALSE)))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IF(D170="X",0,IF(E170="X",0,VLOOKUP(E170,'7'!$K$3:$L$16,2,FALSE)))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IF(D171="X",0,IF(E171="X",0,VLOOKUP(E171,'7'!$K$3:$L$16,2,FALSE)))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IF(D172="X",0,IF(E172="X",0,VLOOKUP(E172,'7'!$K$3:$L$16,2,FALSE)))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IF(D173="X",0,IF(E173="X",0,VLOOKUP(E173,'7'!$K$3:$L$16,2,FALSE)))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IF(D174="X",0,IF(E174="X",0,VLOOKUP(E174,'7'!$K$3:$L$16,2,FALSE)))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IF(D175="X",0,IF(E175="X",0,VLOOKUP(E175,'7'!$K$3:$L$16,2,FALSE)))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IF(D176="X",0,IF(E176="X",0,VLOOKUP(E176,'7'!$K$3:$L$16,2,FALSE)))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IF(D177="X",0,IF(E177="X",0,VLOOKUP(E177,'7'!$K$3:$L$16,2,FALSE)))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IF(D178="X",0,IF(E178="X",0,VLOOKUP(E178,'7'!$K$3:$L$16,2,FALSE)))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IF(D179="X",0,IF(E179="X",0,VLOOKUP(E179,'7'!$K$3:$L$16,2,FALSE)))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IF(D180="X",0,IF(E180="X",0,VLOOKUP(E180,'7'!$K$3:$L$16,2,FALSE)))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IF(D181="X",0,IF(E181="X",0,VLOOKUP(E181,'7'!$K$3:$L$16,2,FALSE)))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IF(D182="X",0,IF(E182="X",0,VLOOKUP(E182,'7'!$K$3:$L$16,2,FALSE)))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IF(D183="X",0,IF(E183="X",0,VLOOKUP(E183,'7'!$K$3:$L$16,2,FALSE)))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IF(D184="X",0,IF(E184="X",0,VLOOKUP(E184,'7'!$K$3:$L$16,2,FALSE)))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IF(D185="X",0,IF(E185="X",0,VLOOKUP(E185,'7'!$K$3:$L$16,2,FALSE)))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IF(D186="X",0,IF(E186="X",0,VLOOKUP(E186,'7'!$K$3:$L$16,2,FALSE)))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IF(D187="X",0,IF(E187="X",0,VLOOKUP(E187,'7'!$K$3:$L$16,2,FALSE)))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IF(D188="X",0,IF(E188="X",0,VLOOKUP(E188,'7'!$K$3:$L$16,2,FALSE)))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IF(D189="X",0,IF(E189="X",0,VLOOKUP(E189,'7'!$K$3:$L$16,2,FALSE)))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IF(D190="X",0,IF(E190="X",0,VLOOKUP(E190,'7'!$K$3:$L$16,2,FALSE)))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IF(D191="X",0,IF(E191="X",0,VLOOKUP(E191,'7'!$K$3:$L$16,2,FALSE)))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IF(D192="X",0,IF(E192="X",0,VLOOKUP(E192,'7'!$K$3:$L$16,2,FALSE)))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IF(D193="X",0,IF(E193="X",0,VLOOKUP(E193,'7'!$K$3:$L$16,2,FALSE)))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IF(D194="X",0,IF(E194="X",0,VLOOKUP(E194,'7'!$K$3:$L$16,2,FALSE)))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IF(D195="X",0,IF(E195="X",0,VLOOKUP(E195,'7'!$K$3:$L$16,2,FALSE)))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IF(D196="X",0,IF(E196="X",0,VLOOKUP(E196,'7'!$K$3:$L$16,2,FALSE)))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IF(D197="X",0,IF(E197="X",0,VLOOKUP(E197,'7'!$K$3:$L$16,2,FALSE)))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IF(D198="X",0,IF(E198="X",0,VLOOKUP(E198,'7'!$K$3:$L$16,2,FALSE)))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IF(D199="X",0,IF(E199="X",0,VLOOKUP(E199,'7'!$K$3:$L$16,2,FALSE)))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IF(D200="X",0,IF(E200="X",0,VLOOKUP(E200,'7'!$K$3:$L$16,2,FALSE)))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IF(D201="X",0,IF(E201="X",0,VLOOKUP(E201,'7'!$K$3:$L$16,2,FALSE)))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IF(D202="X",0,IF(E202="X",0,VLOOKUP(E202,'7'!$K$3:$L$16,2,FALSE)))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IF(D203="X",0,IF(E203="X",0,VLOOKUP(E203,'7'!$K$3:$L$16,2,FALSE)))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IF(D204="X",0,IF(E204="X",0,VLOOKUP(E204,'7'!$K$3:$L$16,2,FALSE)))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IF(D205="X",0,IF(E205="X",0,VLOOKUP(E205,'7'!$K$3:$L$16,2,FALSE)))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IF(D206="X",0,IF(E206="X",0,VLOOKUP(E206,'7'!$K$3:$L$16,2,FALSE)))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IF(D207="X",0,IF(E207="X",0,VLOOKUP(E207,'7'!$K$3:$L$16,2,FALSE)))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IF(D208="X",0,IF(E208="X",0,VLOOKUP(E208,'7'!$K$3:$L$16,2,FALSE)))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IF(D209="X",0,IF(E209="X",0,VLOOKUP(E209,'7'!$K$3:$L$16,2,FALSE)))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IF(D210="X",0,IF(E210="X",0,VLOOKUP(E210,'7'!$K$3:$L$16,2,FALSE)))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IF(D211="X",0,IF(E211="X",0,VLOOKUP(E211,'7'!$K$3:$L$16,2,FALSE)))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IF(D212="X",0,IF(E212="X",0,VLOOKUP(E212,'7'!$K$3:$L$16,2,FALSE)))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IF(D213="X",0,IF(E213="X",0,VLOOKUP(E213,'7'!$K$3:$L$16,2,FALSE)))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IF(D214="X",0,IF(E214="X",0,VLOOKUP(E214,'7'!$K$3:$L$16,2,FALSE)))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IF(D215="X",0,IF(E215="X",0,VLOOKUP(E215,'7'!$K$3:$L$16,2,FALSE)))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IF(D216="X",0,IF(E216="X",0,VLOOKUP(E216,'7'!$K$3:$L$16,2,FALSE)))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IF(D217="X",0,IF(E217="X",0,VLOOKUP(E217,'7'!$K$3:$L$16,2,FALSE)))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IF(D218="X",0,IF(E218="X",0,VLOOKUP(E218,'7'!$K$3:$L$16,2,FALSE)))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IF(D219="X",0,IF(E219="X",0,VLOOKUP(E219,'7'!$K$3:$L$16,2,FALSE)))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IF(D220="X",0,IF(E220="X",0,VLOOKUP(E220,'7'!$K$3:$L$16,2,FALSE)))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IF(D221="X",0,IF(E221="X",0,VLOOKUP(E221,'7'!$K$3:$L$16,2,FALSE)))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IF(D222="X",0,IF(E222="X",0,VLOOKUP(E222,'7'!$K$3:$L$16,2,FALSE)))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IF(D223="X",0,IF(E223="X",0,VLOOKUP(E223,'7'!$K$3:$L$16,2,FALSE)))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IF(D224="X",0,IF(E224="X",0,VLOOKUP(E224,'7'!$K$3:$L$16,2,FALSE)))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IF(D225="X",0,IF(E225="X",0,VLOOKUP(E225,'7'!$K$3:$L$16,2,FALSE)))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IF(D226="X",0,IF(E226="X",0,VLOOKUP(E226,'7'!$K$3:$L$16,2,FALSE)))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IF(D227="X",0,IF(E227="X",0,VLOOKUP(E227,'7'!$K$3:$L$16,2,FALSE)))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IF(D228="X",0,IF(E228="X",0,VLOOKUP(E228,'7'!$K$3:$L$16,2,FALSE)))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IF(D229="X",0,IF(E229="X",0,VLOOKUP(E229,'7'!$K$3:$L$16,2,FALSE)))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IF(D230="X",0,IF(E230="X",0,VLOOKUP(E230,'7'!$K$3:$L$16,2,FALSE)))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IF(D231="X",0,IF(E231="X",0,VLOOKUP(E231,'7'!$K$3:$L$16,2,FALSE)))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IF(D232="X",0,IF(E232="X",0,VLOOKUP(E232,'7'!$K$3:$L$16,2,FALSE)))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IF(D233="X",0,IF(E233="X",0,VLOOKUP(E233,'7'!$K$3:$L$16,2,FALSE)))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IF(D234="X",0,IF(E234="X",0,VLOOKUP(E234,'7'!$K$3:$L$16,2,FALSE)))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IF(D235="X",0,IF(E235="X",0,VLOOKUP(E235,'7'!$K$3:$L$16,2,FALSE)))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IF(D236="X",0,IF(E236="X",0,VLOOKUP(E236,'7'!$K$3:$L$16,2,FALSE)))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IF(D237="X",0,IF(E237="X",0,VLOOKUP(E237,'7'!$K$3:$L$16,2,FALSE)))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IF(D238="X",0,IF(E238="X",0,VLOOKUP(E238,'7'!$K$3:$L$16,2,FALSE)))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IF(D239="X",0,IF(E239="X",0,VLOOKUP(E239,'7'!$K$3:$L$16,2,FALSE)))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IF(D240="X",0,IF(E240="X",0,VLOOKUP(E240,'7'!$K$3:$L$16,2,FALSE)))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IF(D241="X",0,IF(E241="X",0,VLOOKUP(E241,'7'!$K$3:$L$16,2,FALSE)))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IF(D242="X",0,IF(E242="X",0,VLOOKUP(E242,'7'!$K$3:$L$16,2,FALSE)))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IF(D243="X",0,IF(E243="X",0,VLOOKUP(E243,'7'!$K$3:$L$16,2,FALSE)))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IF(D244="X",0,IF(E244="X",0,VLOOKUP(E244,'7'!$K$3:$L$16,2,FALSE)))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IF(D245="X",0,IF(E245="X",0,VLOOKUP(E245,'7'!$K$3:$L$16,2,FALSE)))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IF(D246="X",0,IF(E246="X",0,VLOOKUP(E246,'7'!$K$3:$L$16,2,FALSE)))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IF(D247="X",0,IF(E247="X",0,VLOOKUP(E247,'7'!$K$3:$L$16,2,FALSE)))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IF(D248="X",0,IF(E248="X",0,VLOOKUP(E248,'7'!$K$3:$L$16,2,FALSE)))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IF(D249="X",0,IF(E249="X",0,VLOOKUP(E249,'7'!$K$3:$L$16,2,FALSE)))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IF(D250="X",0,IF(E250="X",0,VLOOKUP(E250,'7'!$K$3:$L$16,2,FALSE)))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IF(D251="X",0,IF(E251="X",0,VLOOKUP(E251,'7'!$K$3:$L$16,2,FALSE)))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IF(D252="X",0,IF(E252="X",0,VLOOKUP(E252,'7'!$K$3:$L$16,2,FALSE)))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IF(D253="X",0,IF(E253="X",0,VLOOKUP(E253,'7'!$K$3:$L$16,2,FALSE)))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IF(D254="X",0,IF(E254="X",0,VLOOKUP(E254,'7'!$K$3:$L$16,2,FALSE)))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IF(D255="X",0,IF(E255="X",0,VLOOKUP(E255,'7'!$K$3:$L$16,2,FALSE)))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IF(D256="X",0,IF(E256="X",0,VLOOKUP(E256,'7'!$K$3:$L$16,2,FALSE)))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IF(D257="X",0,IF(E257="X",0,VLOOKUP(E257,'7'!$K$3:$L$16,2,FALSE)))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IF(D258="X",0,IF(E258="X",0,VLOOKUP(E258,'7'!$K$3:$L$16,2,FALSE)))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IF(D259="X",0,IF(E259="X",0,VLOOKUP(E259,'7'!$K$3:$L$16,2,FALSE)))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IF(D260="X",0,IF(E260="X",0,VLOOKUP(E260,'7'!$K$3:$L$16,2,FALSE)))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IF(D261="X",0,IF(E261="X",0,VLOOKUP(E261,'7'!$K$3:$L$16,2,FALSE)))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IF(D262="X",0,IF(E262="X",0,VLOOKUP(E262,'7'!$K$3:$L$16,2,FALSE)))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IF(D263="X",0,IF(E263="X",0,VLOOKUP(E263,'7'!$K$3:$L$16,2,FALSE)))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IF(D264="X",0,IF(E264="X",0,VLOOKUP(E264,'7'!$K$3:$L$16,2,FALSE)))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IF(D265="X",0,IF(E265="X",0,VLOOKUP(E265,'7'!$K$3:$L$16,2,FALSE)))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IF(D266="X",0,IF(E266="X",0,VLOOKUP(E266,'7'!$K$3:$L$16,2,FALSE)))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IF(D267="X",0,IF(E267="X",0,VLOOKUP(E267,'7'!$K$3:$L$16,2,FALSE)))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IF(D268="X",0,IF(E268="X",0,VLOOKUP(E268,'7'!$K$3:$L$16,2,FALSE)))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IF(D269="X",0,IF(E269="X",0,VLOOKUP(E269,'7'!$K$3:$L$16,2,FALSE)))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IF(D270="X",0,IF(E270="X",0,VLOOKUP(E270,'7'!$K$3:$L$16,2,FALSE)))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IF(D271="X",0,IF(E271="X",0,VLOOKUP(E271,'7'!$K$3:$L$16,2,FALSE)))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IF(D272="X",0,IF(E272="X",0,VLOOKUP(E272,'7'!$K$3:$L$16,2,FALSE)))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IF(D273="X",0,IF(E273="X",0,VLOOKUP(E273,'7'!$K$3:$L$16,2,FALSE)))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IF(D274="X",0,IF(E274="X",0,VLOOKUP(E274,'7'!$K$3:$L$16,2,FALSE)))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IF(D275="X",0,IF(E275="X",0,VLOOKUP(E275,'7'!$K$3:$L$16,2,FALSE)))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IF(D276="X",0,IF(E276="X",0,VLOOKUP(E276,'7'!$K$3:$L$16,2,FALSE)))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IF(D277="X",0,IF(E277="X",0,VLOOKUP(E277,'7'!$K$3:$L$16,2,FALSE)))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IF(D278="X",0,IF(E278="X",0,VLOOKUP(E278,'7'!$K$3:$L$16,2,FALSE)))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IF(D279="X",0,IF(E279="X",0,VLOOKUP(E279,'7'!$K$3:$L$16,2,FALSE)))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IF(D280="X",0,IF(E280="X",0,VLOOKUP(E280,'7'!$K$3:$L$16,2,FALSE)))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IF(D281="X",0,IF(E281="X",0,VLOOKUP(E281,'7'!$K$3:$L$16,2,FALSE)))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IF(D282="X",0,IF(E282="X",0,VLOOKUP(E282,'7'!$K$3:$L$16,2,FALSE)))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IF(D283="X",0,IF(E283="X",0,VLOOKUP(E283,'7'!$K$3:$L$16,2,FALSE)))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IF(D284="X",0,IF(E284="X",0,VLOOKUP(E284,'7'!$K$3:$L$16,2,FALSE)))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IF(D285="X",0,IF(E285="X",0,VLOOKUP(E285,'7'!$K$3:$L$16,2,FALSE)))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IF(D286="X",0,IF(E286="X",0,VLOOKUP(E286,'7'!$K$3:$L$16,2,FALSE)))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IF(D287="X",0,IF(E287="X",0,VLOOKUP(E287,'7'!$K$3:$L$16,2,FALSE)))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IF(D288="X",0,IF(E288="X",0,VLOOKUP(E288,'7'!$K$3:$L$16,2,FALSE)))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IF(D289="X",0,IF(E289="X",0,VLOOKUP(E289,'7'!$K$3:$L$16,2,FALSE)))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IF(D290="X",0,IF(E290="X",0,VLOOKUP(E290,'7'!$K$3:$L$16,2,FALSE)))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IF(D291="X",0,IF(E291="X",0,VLOOKUP(E291,'7'!$K$3:$L$16,2,FALSE)))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IF(D292="X",0,IF(E292="X",0,VLOOKUP(E292,'7'!$K$3:$L$16,2,FALSE)))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IF(D293="X",0,IF(E293="X",0,VLOOKUP(E293,'7'!$K$3:$L$16,2,FALSE)))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IF(D294="X",0,IF(E294="X",0,VLOOKUP(E294,'7'!$K$3:$L$16,2,FALSE)))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IF(D295="X",0,IF(E295="X",0,VLOOKUP(E295,'7'!$K$3:$L$16,2,FALSE)))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IF(D296="X",0,IF(E296="X",0,VLOOKUP(E296,'7'!$K$3:$L$16,2,FALSE)))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IF(D297="X",0,IF(E297="X",0,VLOOKUP(E297,'7'!$K$3:$L$16,2,FALSE)))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IF(D298="X",0,IF(E298="X",0,VLOOKUP(E298,'7'!$K$3:$L$16,2,FALSE)))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IF(D299="X",0,IF(E299="X",0,VLOOKUP(E299,'7'!$K$3:$L$16,2,FALSE)))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IF(D300="X",0,IF(E300="X",0,VLOOKUP(E300,'7'!$K$3:$L$16,2,FALSE)))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IF(D301="X",0,IF(E301="X",0,VLOOKUP(E301,'7'!$K$3:$L$16,2,FALSE)))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IF(D302="X",0,IF(E302="X",0,VLOOKUP(E302,'7'!$K$3:$L$16,2,FALSE)))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IF(D303="X",0,IF(E303="X",0,VLOOKUP(E303,'7'!$K$3:$L$16,2,FALSE)))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IF(D304="X",0,IF(E304="X",0,VLOOKUP(E304,'7'!$K$3:$L$16,2,FALSE)))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IF(D305="X",0,IF(E305="X",0,VLOOKUP(E305,'7'!$K$3:$L$16,2,FALSE)))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IF(D306="X",0,IF(E306="X",0,VLOOKUP(E306,'7'!$K$3:$L$16,2,FALSE)))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IF(D307="X",0,IF(E307="X",0,VLOOKUP(E307,'7'!$K$3:$L$16,2,FALSE)))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IF(D308="X",0,IF(E308="X",0,VLOOKUP(E308,'7'!$K$3:$L$16,2,FALSE)))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IF(D309="X",0,IF(E309="X",0,VLOOKUP(E309,'7'!$K$3:$L$16,2,FALSE)))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IF(D310="X",0,IF(E310="X",0,VLOOKUP(E310,'7'!$K$3:$L$16,2,FALSE)))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IF(D311="X",0,IF(E311="X",0,VLOOKUP(E311,'7'!$K$3:$L$16,2,FALSE)))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IF(D312="X",0,IF(E312="X",0,VLOOKUP(E312,'7'!$K$3:$L$16,2,FALSE)))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IF(D313="X",0,IF(E313="X",0,VLOOKUP(E313,'7'!$K$3:$L$16,2,FALSE)))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IF(D314="X",0,IF(E314="X",0,VLOOKUP(E314,'7'!$K$3:$L$16,2,FALSE)))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IF(D315="X",0,IF(E315="X",0,VLOOKUP(E315,'7'!$K$3:$L$16,2,FALSE)))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IF(D316="X",0,IF(E316="X",0,VLOOKUP(E316,'7'!$K$3:$L$16,2,FALSE)))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IF(D317="X",0,IF(E317="X",0,VLOOKUP(E317,'7'!$K$3:$L$16,2,FALSE)))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IF(D318="X",0,IF(E318="X",0,VLOOKUP(E318,'7'!$K$3:$L$16,2,FALSE)))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IF(D319="X",0,IF(E319="X",0,VLOOKUP(E319,'7'!$K$3:$L$16,2,FALSE)))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IF(D320="X",0,IF(E320="X",0,VLOOKUP(E320,'7'!$K$3:$L$16,2,FALSE)))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IF(D321="X",0,IF(E321="X",0,VLOOKUP(E321,'7'!$K$3:$L$16,2,FALSE)))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IF(D322="X",0,IF(E322="X",0,VLOOKUP(E322,'7'!$K$3:$L$16,2,FALSE)))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IF(D323="X",0,IF(E323="X",0,VLOOKUP(E323,'7'!$K$3:$L$16,2,FALSE)))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IF(D324="X",0,IF(E324="X",0,VLOOKUP(E324,'7'!$K$3:$L$16,2,FALSE)))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IF(D325="X",0,IF(E325="X",0,VLOOKUP(E325,'7'!$K$3:$L$16,2,FALSE)))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IF(D326="X",0,IF(E326="X",0,VLOOKUP(E326,'7'!$K$3:$L$16,2,FALSE)))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IF(D327="X",0,IF(E327="X",0,VLOOKUP(E327,'7'!$K$3:$L$16,2,FALSE)))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IF(D328="X",0,IF(E328="X",0,VLOOKUP(E328,'7'!$K$3:$L$16,2,FALSE)))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IF(D329="X",0,IF(E329="X",0,VLOOKUP(E329,'7'!$K$3:$L$16,2,FALSE)))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IF(D330="X",0,IF(E330="X",0,VLOOKUP(E330,'7'!$K$3:$L$16,2,FALSE)))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IF(D331="X",0,IF(E331="X",0,VLOOKUP(E331,'7'!$K$3:$L$16,2,FALSE)))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IF(D332="X",0,IF(E332="X",0,VLOOKUP(E332,'7'!$K$3:$L$16,2,FALSE)))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IF(D333="X",0,IF(E333="X",0,VLOOKUP(E333,'7'!$K$3:$L$16,2,FALSE)))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IF(D334="X",0,IF(E334="X",0,VLOOKUP(E334,'7'!$K$3:$L$16,2,FALSE)))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IF(D335="X",0,IF(E335="X",0,VLOOKUP(E335,'7'!$K$3:$L$16,2,FALSE)))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IF(D336="X",0,IF(E336="X",0,VLOOKUP(E336,'7'!$K$3:$L$16,2,FALSE)))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IF(D337="X",0,IF(E337="X",0,VLOOKUP(E337,'7'!$K$3:$L$16,2,FALSE)))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IF(D338="X",0,IF(E338="X",0,VLOOKUP(E338,'7'!$K$3:$L$16,2,FALSE)))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IF(D339="X",0,IF(E339="X",0,VLOOKUP(E339,'7'!$K$3:$L$16,2,FALSE)))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IF(D340="X",0,IF(E340="X",0,VLOOKUP(E340,'7'!$K$3:$L$16,2,FALSE)))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IF(D341="X",0,IF(E341="X",0,VLOOKUP(E341,'7'!$K$3:$L$16,2,FALSE)))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IF(D342="X",0,IF(E342="X",0,VLOOKUP(E342,'7'!$K$3:$L$16,2,FALSE)))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IF(D343="X",0,IF(E343="X",0,VLOOKUP(E343,'7'!$K$3:$L$16,2,FALSE)))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IF(D344="X",0,IF(E344="X",0,VLOOKUP(E344,'7'!$K$3:$L$16,2,FALSE)))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IF(D345="X",0,IF(E345="X",0,VLOOKUP(E345,'7'!$K$3:$L$16,2,FALSE)))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IF(D346="X",0,IF(E346="X",0,VLOOKUP(E346,'7'!$K$3:$L$16,2,FALSE)))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IF(D347="X",0,IF(E347="X",0,VLOOKUP(E347,'7'!$K$3:$L$16,2,FALSE)))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IF(D348="X",0,IF(E348="X",0,VLOOKUP(E348,'7'!$K$3:$L$16,2,FALSE)))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IF(D349="X",0,IF(E349="X",0,VLOOKUP(E349,'7'!$K$3:$L$16,2,FALSE)))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IF(D350="X",0,IF(E350="X",0,VLOOKUP(E350,'7'!$K$3:$L$16,2,FALSE)))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IF(D351="X",0,IF(E351="X",0,VLOOKUP(E351,'7'!$K$3:$L$16,2,FALSE)))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IF(D352="X",0,IF(E352="X",0,VLOOKUP(E352,'7'!$K$3:$L$16,2,FALSE)))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IF(D353="X",0,IF(E353="X",0,VLOOKUP(E353,'7'!$K$3:$L$16,2,FALSE)))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IF(D354="X",0,IF(E354="X",0,VLOOKUP(E354,'7'!$K$3:$L$16,2,FALSE)))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IF(D355="X",0,IF(E355="X",0,VLOOKUP(E355,'7'!$K$3:$L$16,2,FALSE)))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IF(D356="X",0,IF(E356="X",0,VLOOKUP(E356,'7'!$K$3:$L$16,2,FALSE)))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IF(D357="X",0,IF(E357="X",0,VLOOKUP(E357,'7'!$K$3:$L$16,2,FALSE)))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IF(D358="X",0,IF(E358="X",0,VLOOKUP(E358,'7'!$K$3:$L$16,2,FALSE)))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IF(D359="X",0,IF(E359="X",0,VLOOKUP(E359,'7'!$K$3:$L$16,2,FALSE)))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IF(D360="X",0,IF(E360="X",0,VLOOKUP(E360,'7'!$K$3:$L$16,2,FALSE)))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IF(D361="X",0,IF(E361="X",0,VLOOKUP(E361,'7'!$K$3:$L$16,2,FALSE)))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IF(D362="X",0,IF(E362="X",0,VLOOKUP(E362,'7'!$K$3:$L$16,2,FALSE)))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IF(D363="X",0,IF(E363="X",0,VLOOKUP(E363,'7'!$K$3:$L$16,2,FALSE)))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IF(D364="X",0,IF(E364="X",0,VLOOKUP(E364,'7'!$K$3:$L$16,2,FALSE)))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IF(D365="X",0,IF(E365="X",0,VLOOKUP(E365,'7'!$K$3:$L$16,2,FALSE)))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IF(D366="X",0,IF(E366="X",0,VLOOKUP(E366,'7'!$K$3:$L$16,2,FALSE)))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IF(D367="X",0,IF(E367="X",0,VLOOKUP(E367,'7'!$K$3:$L$16,2,FALSE)))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IF(D368="X",0,IF(E368="X",0,VLOOKUP(E368,'7'!$K$3:$L$16,2,FALSE)))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IF(D369="X",0,IF(E369="X",0,VLOOKUP(E369,'7'!$K$3:$L$16,2,FALSE)))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IF(D370="X",0,IF(E370="X",0,VLOOKUP(E370,'7'!$K$3:$L$16,2,FALSE)))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IF(D371="X",0,IF(E371="X",0,VLOOKUP(E371,'7'!$K$3:$L$16,2,FALSE)))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IF(D372="X",0,IF(E372="X",0,VLOOKUP(E372,'7'!$K$3:$L$16,2,FALSE)))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IF(D373="X",0,IF(E373="X",0,VLOOKUP(E373,'7'!$K$3:$L$16,2,FALSE)))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IF(D374="X",0,IF(E374="X",0,VLOOKUP(E374,'7'!$K$3:$L$16,2,FALSE)))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IF(D375="X",0,IF(E375="X",0,VLOOKUP(E375,'7'!$K$3:$L$16,2,FALSE)))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IF(D376="X",0,IF(E376="X",0,VLOOKUP(E376,'7'!$K$3:$L$16,2,FALSE)))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IF(D377="X",0,IF(E377="X",0,VLOOKUP(E377,'7'!$K$3:$L$16,2,FALSE)))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IF(D378="X",0,IF(E378="X",0,VLOOKUP(E378,'7'!$K$3:$L$16,2,FALSE)))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IF(D379="X",0,IF(E379="X",0,VLOOKUP(E379,'7'!$K$3:$L$16,2,FALSE)))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IF(D380="X",0,IF(E380="X",0,VLOOKUP(E380,'7'!$K$3:$L$16,2,FALSE)))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IF(D381="X",0,IF(E381="X",0,VLOOKUP(E381,'7'!$K$3:$L$16,2,FALSE)))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IF(D382="X",0,IF(E382="X",0,VLOOKUP(E382,'7'!$K$3:$L$16,2,FALSE)))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IF(D383="X",0,IF(E383="X",0,VLOOKUP(E383,'7'!$K$3:$L$16,2,FALSE)))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IF(D384="X",0,IF(E384="X",0,VLOOKUP(E384,'7'!$K$3:$L$16,2,FALSE)))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IF(D385="X",0,IF(E385="X",0,VLOOKUP(E385,'7'!$K$3:$L$16,2,FALSE)))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IF(D386="X",0,IF(E386="X",0,VLOOKUP(E386,'7'!$K$3:$L$16,2,FALSE)))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IF(D387="X",0,IF(E387="X",0,VLOOKUP(E387,'7'!$K$3:$L$16,2,FALSE)))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IF(D388="X",0,IF(E388="X",0,VLOOKUP(E388,'7'!$K$3:$L$16,2,FALSE)))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IF(D389="X",0,IF(E389="X",0,VLOOKUP(E389,'7'!$K$3:$L$16,2,FALSE)))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IF(D390="X",0,IF(E390="X",0,VLOOKUP(E390,'7'!$K$3:$L$16,2,FALSE)))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IF(D391="X",0,IF(E391="X",0,VLOOKUP(E391,'7'!$K$3:$L$16,2,FALSE)))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IF(D392="X",0,IF(E392="X",0,VLOOKUP(E392,'7'!$K$3:$L$16,2,FALSE)))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IF(D393="X",0,IF(E393="X",0,VLOOKUP(E393,'7'!$K$3:$L$16,2,FALSE)))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IF(D394="X",0,IF(E394="X",0,VLOOKUP(E394,'7'!$K$3:$L$16,2,FALSE)))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IF(D395="X",0,IF(E395="X",0,VLOOKUP(E395,'7'!$K$3:$L$16,2,FALSE)))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IF(D396="X",0,IF(E396="X",0,VLOOKUP(E396,'7'!$K$3:$L$16,2,FALSE)))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IF(D397="X",0,IF(E397="X",0,VLOOKUP(E397,'7'!$K$3:$L$16,2,FALSE)))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IF(D398="X",0,IF(E398="X",0,VLOOKUP(E398,'7'!$K$3:$L$16,2,FALSE)))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IF(D399="X",0,IF(E399="X",0,VLOOKUP(E399,'7'!$K$3:$L$16,2,FALSE)))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IF(D400="X",0,IF(E400="X",0,VLOOKUP(E400,'7'!$K$3:$L$16,2,FALSE)))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IF(D401="X",0,IF(E401="X",0,VLOOKUP(E401,'7'!$K$3:$L$16,2,FALSE)))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IF(D402="X",0,IF(E402="X",0,VLOOKUP(E402,'7'!$K$3:$L$16,2,FALSE)))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IF(D403="X",0,IF(E403="X",0,VLOOKUP(E403,'7'!$K$3:$L$16,2,FALSE)))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IF(D404="X",0,IF(E404="X",0,VLOOKUP(E404,'7'!$K$3:$L$16,2,FALSE)))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IF(D405="X",0,IF(E405="X",0,VLOOKUP(E405,'7'!$K$3:$L$16,2,FALSE)))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IF(D406="X",0,IF(E406="X",0,VLOOKUP(E406,'7'!$K$3:$L$16,2,FALSE)))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IF(D407="X",0,IF(E407="X",0,VLOOKUP(E407,'7'!$K$3:$L$16,2,FALSE)))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IF(D408="X",0,IF(E408="X",0,VLOOKUP(E408,'7'!$K$3:$L$16,2,FALSE)))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IF(D409="X",0,IF(E409="X",0,VLOOKUP(E409,'7'!$K$3:$L$16,2,FALSE)))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IF(D410="X",0,IF(E410="X",0,VLOOKUP(E410,'7'!$K$3:$L$16,2,FALSE)))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IF(D411="X",0,IF(E411="X",0,VLOOKUP(E411,'7'!$K$3:$L$16,2,FALSE)))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IF(D412="X",0,IF(E412="X",0,VLOOKUP(E412,'7'!$K$3:$L$16,2,FALSE)))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IF(D413="X",0,IF(E413="X",0,VLOOKUP(E413,'7'!$K$3:$L$16,2,FALSE)))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IF(D414="X",0,IF(E414="X",0,VLOOKUP(E414,'7'!$K$3:$L$16,2,FALSE)))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IF(D415="X",0,IF(E415="X",0,VLOOKUP(E415,'7'!$K$3:$L$16,2,FALSE)))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IF(D416="X",0,IF(E416="X",0,VLOOKUP(E416,'7'!$K$3:$L$16,2,FALSE)))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IF(D417="X",0,IF(E417="X",0,VLOOKUP(E417,'7'!$K$3:$L$16,2,FALSE)))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IF(D418="X",0,IF(E418="X",0,VLOOKUP(E418,'7'!$K$3:$L$16,2,FALSE)))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IF(D419="X",0,IF(E419="X",0,VLOOKUP(E419,'7'!$K$3:$L$16,2,FALSE)))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IF(D420="X",0,IF(E420="X",0,VLOOKUP(E420,'7'!$K$3:$L$16,2,FALSE)))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IF(D421="X",0,IF(E421="X",0,VLOOKUP(E421,'7'!$K$3:$L$16,2,FALSE)))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IF(D422="X",0,IF(E422="X",0,VLOOKUP(E422,'7'!$K$3:$L$16,2,FALSE)))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IF(D423="X",0,IF(E423="X",0,VLOOKUP(E423,'7'!$K$3:$L$16,2,FALSE)))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IF(D424="X",0,IF(E424="X",0,VLOOKUP(E424,'7'!$K$3:$L$16,2,FALSE)))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IF(D425="X",0,IF(E425="X",0,VLOOKUP(E425,'7'!$K$3:$L$16,2,FALSE)))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IF(D426="X",0,IF(E426="X",0,VLOOKUP(E426,'7'!$K$3:$L$16,2,FALSE)))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IF(D427="X",0,IF(E427="X",0,VLOOKUP(E427,'7'!$K$3:$L$16,2,FALSE)))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IF(D428="X",0,IF(E428="X",0,VLOOKUP(E428,'7'!$K$3:$L$16,2,FALSE)))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IF(D429="X",0,IF(E429="X",0,VLOOKUP(E429,'7'!$K$3:$L$16,2,FALSE)))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IF(D430="X",0,IF(E430="X",0,VLOOKUP(E430,'7'!$K$3:$L$16,2,FALSE)))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IF(D431="X",0,IF(E431="X",0,VLOOKUP(E431,'7'!$K$3:$L$16,2,FALSE)))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IF(D432="X",0,IF(E432="X",0,VLOOKUP(E432,'7'!$K$3:$L$16,2,FALSE)))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IF(D433="X",0,IF(E433="X",0,VLOOKUP(E433,'7'!$K$3:$L$16,2,FALSE)))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IF(D434="X",0,IF(E434="X",0,VLOOKUP(E434,'7'!$K$3:$L$16,2,FALSE)))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IF(D435="X",0,IF(E435="X",0,VLOOKUP(E435,'7'!$K$3:$L$16,2,FALSE)))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IF(D436="X",0,IF(E436="X",0,VLOOKUP(E436,'7'!$K$3:$L$16,2,FALSE)))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IF(D437="X",0,IF(E437="X",0,VLOOKUP(E437,'7'!$K$3:$L$16,2,FALSE)))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IF(D438="X",0,IF(E438="X",0,VLOOKUP(E438,'7'!$K$3:$L$16,2,FALSE)))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IF(D439="X",0,IF(E439="X",0,VLOOKUP(E439,'7'!$K$3:$L$16,2,FALSE)))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IF(D440="X",0,IF(E440="X",0,VLOOKUP(E440,'7'!$K$3:$L$16,2,FALSE)))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IF(D441="X",0,IF(E441="X",0,VLOOKUP(E441,'7'!$K$3:$L$16,2,FALSE)))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IF(D442="X",0,IF(E442="X",0,VLOOKUP(E442,'7'!$K$3:$L$16,2,FALSE)))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IF(D443="X",0,IF(E443="X",0,VLOOKUP(E443,'7'!$K$3:$L$16,2,FALSE)))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IF(D444="X",0,IF(E444="X",0,VLOOKUP(E444,'7'!$K$3:$L$16,2,FALSE)))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IF(D445="X",0,IF(E445="X",0,VLOOKUP(E445,'7'!$K$3:$L$16,2,FALSE)))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IF(D446="X",0,IF(E446="X",0,VLOOKUP(E446,'7'!$K$3:$L$16,2,FALSE)))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IF(D447="X",0,IF(E447="X",0,VLOOKUP(E447,'7'!$K$3:$L$16,2,FALSE)))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IF(D448="X",0,IF(E448="X",0,VLOOKUP(E448,'7'!$K$3:$L$16,2,FALSE)))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IF(D449="X",0,IF(E449="X",0,VLOOKUP(E449,'7'!$K$3:$L$16,2,FALSE)))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IF(D450="X",0,IF(E450="X",0,VLOOKUP(E450,'7'!$K$3:$L$16,2,FALSE)))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IF(D451="X",0,IF(E451="X",0,VLOOKUP(E451,'7'!$K$3:$L$16,2,FALSE)))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IF(D452="X",0,IF(E452="X",0,VLOOKUP(E452,'7'!$K$3:$L$16,2,FALSE)))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IF(D453="X",0,IF(E453="X",0,VLOOKUP(E453,'7'!$K$3:$L$16,2,FALSE)))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IF(D454="X",0,IF(E454="X",0,VLOOKUP(E454,'7'!$K$3:$L$16,2,FALSE)))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IF(D455="X",0,IF(E455="X",0,VLOOKUP(E455,'7'!$K$3:$L$16,2,FALSE)))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IF(D456="X",0,IF(E456="X",0,VLOOKUP(E456,'7'!$K$3:$L$16,2,FALSE)))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IF(D457="X",0,IF(E457="X",0,VLOOKUP(E457,'7'!$K$3:$L$16,2,FALSE)))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IF(D458="X",0,IF(E458="X",0,VLOOKUP(E458,'7'!$K$3:$L$16,2,FALSE)))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IF(D459="X",0,IF(E459="X",0,VLOOKUP(E459,'7'!$K$3:$L$16,2,FALSE)))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IF(D460="X",0,IF(E460="X",0,VLOOKUP(E460,'7'!$K$3:$L$16,2,FALSE)))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IF(D461="X",0,IF(E461="X",0,VLOOKUP(E461,'7'!$K$3:$L$16,2,FALSE)))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IF(D462="X",0,IF(E462="X",0,VLOOKUP(E462,'7'!$K$3:$L$16,2,FALSE)))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IF(D463="X",0,IF(E463="X",0,VLOOKUP(E463,'7'!$K$3:$L$16,2,FALSE)))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IF(D464="X",0,IF(E464="X",0,VLOOKUP(E464,'7'!$K$3:$L$16,2,FALSE)))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IF(D465="X",0,IF(E465="X",0,VLOOKUP(E465,'7'!$K$3:$L$16,2,FALSE)))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IF(D466="X",0,IF(E466="X",0,VLOOKUP(E466,'7'!$K$3:$L$16,2,FALSE)))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IF(D467="X",0,IF(E467="X",0,VLOOKUP(E467,'7'!$K$3:$L$16,2,FALSE)))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IF(D468="X",0,IF(E468="X",0,VLOOKUP(E468,'7'!$K$3:$L$16,2,FALSE)))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IF(D469="X",0,IF(E469="X",0,VLOOKUP(E469,'7'!$K$3:$L$16,2,FALSE)))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IF(D470="X",0,IF(E470="X",0,VLOOKUP(E470,'7'!$K$3:$L$16,2,FALSE)))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IF(D471="X",0,IF(E471="X",0,VLOOKUP(E471,'7'!$K$3:$L$16,2,FALSE)))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IF(D472="X",0,IF(E472="X",0,VLOOKUP(E472,'7'!$K$3:$L$16,2,FALSE)))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IF(D473="X",0,IF(E473="X",0,VLOOKUP(E473,'7'!$K$3:$L$16,2,FALSE)))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IF(D474="X",0,IF(E474="X",0,VLOOKUP(E474,'7'!$K$3:$L$16,2,FALSE)))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IF(D475="X",0,IF(E475="X",0,VLOOKUP(E475,'7'!$K$3:$L$16,2,FALSE)))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IF(D476="X",0,IF(E476="X",0,VLOOKUP(E476,'7'!$K$3:$L$16,2,FALSE)))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IF(D477="X",0,IF(E477="X",0,VLOOKUP(E477,'7'!$K$3:$L$16,2,FALSE)))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IF(D478="X",0,IF(E478="X",0,VLOOKUP(E478,'7'!$K$3:$L$16,2,FALSE)))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IF(D479="X",0,IF(E479="X",0,VLOOKUP(E479,'7'!$K$3:$L$16,2,FALSE)))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IF(D480="X",0,IF(E480="X",0,VLOOKUP(E480,'7'!$K$3:$L$16,2,FALSE)))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IF(D481="X",0,IF(E481="X",0,VLOOKUP(E481,'7'!$K$3:$L$16,2,FALSE)))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IF(D482="X",0,IF(E482="X",0,VLOOKUP(E482,'7'!$K$3:$L$16,2,FALSE)))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IF(D483="X",0,IF(E483="X",0,VLOOKUP(E483,'7'!$K$3:$L$16,2,FALSE)))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IF(D484="X",0,IF(E484="X",0,VLOOKUP(E484,'7'!$K$3:$L$16,2,FALSE)))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IF(D485="X",0,IF(E485="X",0,VLOOKUP(E485,'7'!$K$3:$L$16,2,FALSE)))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IF(D486="X",0,IF(E486="X",0,VLOOKUP(E486,'7'!$K$3:$L$16,2,FALSE)))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IF(D487="X",0,IF(E487="X",0,VLOOKUP(E487,'7'!$K$3:$L$16,2,FALSE)))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IF(D488="X",0,IF(E488="X",0,VLOOKUP(E488,'7'!$K$3:$L$16,2,FALSE)))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IF(D489="X",0,IF(E489="X",0,VLOOKUP(E489,'7'!$K$3:$L$16,2,FALSE)))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IF(D490="X",0,IF(E490="X",0,VLOOKUP(E490,'7'!$K$3:$L$16,2,FALSE)))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IF(D491="X",0,IF(E491="X",0,VLOOKUP(E491,'7'!$K$3:$L$16,2,FALSE)))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IF(D492="X",0,IF(E492="X",0,VLOOKUP(E492,'7'!$K$3:$L$16,2,FALSE)))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IF(D493="X",0,IF(E493="X",0,VLOOKUP(E493,'7'!$K$3:$L$16,2,FALSE)))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IF(D494="X",0,IF(E494="X",0,VLOOKUP(E494,'7'!$K$3:$L$16,2,FALSE)))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IF('7'!K3="", "Vrije categorie",'7'!K3)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IF('7'!K4="", "Vrije categorie",'7'!K4)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IF('7'!K5="", "Vrije categorie",'7'!K5)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IF('7'!K6="", "Vrije categorie",'7'!K6)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IF('7'!K7="", "Vrije categorie",'7'!K7)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IF('7'!K8="", "Vrije categorie",'7'!K8)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IF('7'!K9="", "Vrije categorie",'7'!K9)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IF('7'!K10="", "Vrije categorie",'7'!K10)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IF('7'!K11="", "Vrije categorie",'7'!K11)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IF('7'!K12="", "Vrije categorie",'7'!K12)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IF('7'!K13="", "Vrije categorie",'7'!K13)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IF('7'!K14="", "Vrije categorie",'7'!K14)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IF('7'!K15="", "Vrije categorie",'7'!K15)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6kALaM7Lff2bh0tZCjm+1StoJdOsNwJEaKfDPPtmfBVgU0fvgRH+so/byKae8JckH/E25kAU2sDxgTSMxcGzAw==" saltValue="q+/I2KknYoUYYlkHOygcj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8,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'8a'!P499/M3</f>
        <v>#N/A</v>
      </c>
    </row>
    <row r="4" spans="1:14">
      <c r="A4" s="26" t="s">
        <v>80</v>
      </c>
      <c r="B4" s="217" t="str">
        <f>VLOOKUP(H5,Kwaliteitsinspecties!A5:E54,3)</f>
        <v>Complex 8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'8a'!P500/M4</f>
        <v>#N/A</v>
      </c>
    </row>
    <row r="5" spans="1:14">
      <c r="A5" s="27" t="s">
        <v>81</v>
      </c>
      <c r="B5" s="218" t="str">
        <f>VLOOKUP(H5,Kwaliteitsinspecties!A5:E54,4)</f>
        <v>Complex 8</v>
      </c>
      <c r="C5" s="218"/>
      <c r="D5" s="218"/>
      <c r="E5" s="218"/>
      <c r="F5" s="214" t="s">
        <v>83</v>
      </c>
      <c r="G5" s="214"/>
      <c r="H5" s="23">
        <f>Kwaliteitsinspecties!A12</f>
        <v>8</v>
      </c>
      <c r="K5" s="44" t="s">
        <v>56</v>
      </c>
      <c r="L5" s="56"/>
      <c r="M5" s="115"/>
      <c r="N5" s="97" t="e">
        <f>'8a'!P501/M5</f>
        <v>#N/A</v>
      </c>
    </row>
    <row r="6" spans="1:14">
      <c r="A6" s="28" t="s">
        <v>82</v>
      </c>
      <c r="B6" s="219" t="str">
        <f>VLOOKUP(H5,Kwaliteitsinspecties!A5:E54,5)</f>
        <v>Complex 8</v>
      </c>
      <c r="C6" s="219"/>
      <c r="D6" s="219"/>
      <c r="E6" s="219"/>
      <c r="F6" s="215" t="s">
        <v>84</v>
      </c>
      <c r="G6" s="215"/>
      <c r="H6" s="24" t="str">
        <f>CONCATENATE(H5,"a")</f>
        <v>8a</v>
      </c>
      <c r="K6" s="44" t="s">
        <v>57</v>
      </c>
      <c r="L6" s="56"/>
      <c r="M6" s="115"/>
      <c r="N6" s="97" t="e">
        <f>'8a'!P502/M6</f>
        <v>#N/A</v>
      </c>
    </row>
    <row r="7" spans="1:14">
      <c r="K7" s="44" t="s">
        <v>53</v>
      </c>
      <c r="L7" s="56"/>
      <c r="M7" s="115"/>
      <c r="N7" s="97" t="e">
        <f>'8a'!P503/M7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'8a'!P504/M8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'8a'!P505/M9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'8a'!P506/M10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'8a'!P507/M11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'8a'!P508/M12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'8a'!N512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'8a'!P509/M13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'8a'!P512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'8a'!G512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'8a'!F512-E27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'8a'!S495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'8a'!R495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'8a'!T495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'8a'!U495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'8a'!V495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'8a'!W495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'8a'!N505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Fa+qFPrlAzxV0lqPPSwffB+4mGYHfj2F0P7V3bJFIhN4TeHMaevnA3ghOJNoG8QSCEqiDVAnNRAslCzgkfvNhA==" saltValue="ko2qX53PW9YSFDaLWcVae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B36" sqref="B36"/>
    </sheetView>
  </sheetViews>
  <sheetFormatPr defaultColWidth="9.109375" defaultRowHeight="14.4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>
      <c r="A2" s="163" t="str">
        <f>Basisgegevens!A2</f>
        <v xml:space="preserve">WMD Drinkwater NV </v>
      </c>
      <c r="B2" s="164"/>
      <c r="C2" s="164"/>
      <c r="D2" s="164"/>
      <c r="E2" s="164"/>
      <c r="F2" s="164"/>
      <c r="G2" s="165"/>
    </row>
    <row r="4" spans="1:17" ht="43.2">
      <c r="A4" s="166" t="s">
        <v>244</v>
      </c>
      <c r="B4" s="167"/>
    </row>
    <row r="6" spans="1:17">
      <c r="A6" s="13"/>
      <c r="B6" s="14" t="s">
        <v>36</v>
      </c>
      <c r="C6" s="14"/>
      <c r="D6" s="14" t="s">
        <v>37</v>
      </c>
      <c r="E6" s="14"/>
      <c r="F6" s="14" t="s">
        <v>38</v>
      </c>
      <c r="G6" s="15"/>
      <c r="I6" s="206" t="s">
        <v>39</v>
      </c>
      <c r="J6" s="207"/>
      <c r="K6" s="207"/>
      <c r="L6" s="207"/>
      <c r="M6" s="207"/>
      <c r="N6" s="207"/>
      <c r="O6" s="207"/>
      <c r="P6" s="207"/>
      <c r="Q6" s="208"/>
    </row>
    <row r="7" spans="1:17" ht="15" thickBot="1">
      <c r="A7" s="168" t="s">
        <v>27</v>
      </c>
      <c r="B7" s="169"/>
      <c r="C7" s="188"/>
      <c r="D7" s="169"/>
      <c r="E7" s="188"/>
      <c r="F7" s="169"/>
      <c r="G7" s="191"/>
      <c r="I7" s="170"/>
      <c r="J7" s="171" t="s">
        <v>40</v>
      </c>
      <c r="K7" s="171" t="s">
        <v>41</v>
      </c>
      <c r="L7" s="171" t="s">
        <v>42</v>
      </c>
      <c r="M7" s="171" t="s">
        <v>43</v>
      </c>
      <c r="N7" s="171" t="s">
        <v>44</v>
      </c>
      <c r="O7" s="171" t="s">
        <v>45</v>
      </c>
      <c r="P7" s="171" t="s">
        <v>46</v>
      </c>
      <c r="Q7" s="172" t="s">
        <v>47</v>
      </c>
    </row>
    <row r="8" spans="1:17" ht="15" thickTop="1">
      <c r="I8" s="206"/>
      <c r="J8" s="207"/>
      <c r="K8" s="207"/>
      <c r="L8" s="207"/>
      <c r="M8" s="207"/>
      <c r="N8" s="207"/>
      <c r="O8" s="207"/>
      <c r="P8" s="207"/>
      <c r="Q8" s="208"/>
    </row>
    <row r="9" spans="1:17">
      <c r="A9" s="173" t="s">
        <v>266</v>
      </c>
      <c r="B9" s="189"/>
      <c r="C9" s="174">
        <f>C7*B9</f>
        <v>0</v>
      </c>
      <c r="D9" s="189"/>
      <c r="E9" s="174">
        <f>E7*D9</f>
        <v>0</v>
      </c>
      <c r="F9" s="189"/>
      <c r="G9" s="175">
        <f>G7*F9</f>
        <v>0</v>
      </c>
      <c r="I9" s="176" t="s">
        <v>48</v>
      </c>
      <c r="J9" s="177">
        <f>SUM($E$7*1.5)+($E$19-$E$7)</f>
        <v>0</v>
      </c>
      <c r="K9" s="177">
        <f>SUM($E$7*1.3)+($E$19-$E$7)</f>
        <v>0</v>
      </c>
      <c r="L9" s="177">
        <f>SUM($E$7*1.3)+($E$19-$E$7)</f>
        <v>0</v>
      </c>
      <c r="M9" s="177">
        <f>SUM($E$7*1.3)+($E$19-$E$7)</f>
        <v>0</v>
      </c>
      <c r="N9" s="177">
        <f>SUM($E$7*1.3)+($E$19-$E$7)</f>
        <v>0</v>
      </c>
      <c r="O9" s="177">
        <f t="shared" ref="O9:P11" si="0">SUM($E$7*1.5)+($E$19-$E$7)</f>
        <v>0</v>
      </c>
      <c r="P9" s="177">
        <f t="shared" si="0"/>
        <v>0</v>
      </c>
      <c r="Q9" s="178">
        <f>SUM($E$7*2.5)+($E$19-$E$7)</f>
        <v>0</v>
      </c>
    </row>
    <row r="10" spans="1:17">
      <c r="A10" s="173" t="s">
        <v>28</v>
      </c>
      <c r="B10" s="189"/>
      <c r="C10" s="174">
        <f>C7*B10</f>
        <v>0</v>
      </c>
      <c r="D10" s="189"/>
      <c r="E10" s="174">
        <f>E7*D10</f>
        <v>0</v>
      </c>
      <c r="F10" s="189"/>
      <c r="G10" s="175">
        <f>G7*F10</f>
        <v>0</v>
      </c>
      <c r="I10" s="176" t="s">
        <v>49</v>
      </c>
      <c r="J10" s="177">
        <f>SUM($E$7*1)+($E$19-$E$7)</f>
        <v>0</v>
      </c>
      <c r="K10" s="177">
        <f>SUM($E$7*1)+($E$19-$E$7)</f>
        <v>0</v>
      </c>
      <c r="L10" s="177">
        <f>SUM($E$7*1)+($E$19-$E$7)</f>
        <v>0</v>
      </c>
      <c r="M10" s="177">
        <f>SUM($E$7*1)+($E$19-$E$7)</f>
        <v>0</v>
      </c>
      <c r="N10" s="177">
        <f>SUM($E$7*1)+($E$19-$E$7)</f>
        <v>0</v>
      </c>
      <c r="O10" s="177">
        <f t="shared" si="0"/>
        <v>0</v>
      </c>
      <c r="P10" s="177">
        <f t="shared" si="0"/>
        <v>0</v>
      </c>
      <c r="Q10" s="178">
        <f>SUM($E$7*2.5)+($E$19-$E$7)</f>
        <v>0</v>
      </c>
    </row>
    <row r="11" spans="1:17">
      <c r="A11" s="173" t="s">
        <v>29</v>
      </c>
      <c r="B11" s="189"/>
      <c r="C11" s="174">
        <f>C7*B11</f>
        <v>0</v>
      </c>
      <c r="D11" s="189"/>
      <c r="E11" s="174">
        <f>E7*D11</f>
        <v>0</v>
      </c>
      <c r="F11" s="189"/>
      <c r="G11" s="175">
        <f>G7*F11</f>
        <v>0</v>
      </c>
      <c r="I11" s="170" t="s">
        <v>50</v>
      </c>
      <c r="J11" s="179">
        <f>SUM($E$7*1.3)+($E$19-$E$7)</f>
        <v>0</v>
      </c>
      <c r="K11" s="179">
        <f>SUM($E$7*1.3)+($E$19-$E$7)</f>
        <v>0</v>
      </c>
      <c r="L11" s="179">
        <f>SUM($E$7*1.3)+($E$19-$E$7)</f>
        <v>0</v>
      </c>
      <c r="M11" s="179">
        <f>SUM($E$7*1.3)+($E$19-$E$7)</f>
        <v>0</v>
      </c>
      <c r="N11" s="179">
        <f>SUM($E$7*1.5)+($E$19-$E$7)</f>
        <v>0</v>
      </c>
      <c r="O11" s="179">
        <f t="shared" si="0"/>
        <v>0</v>
      </c>
      <c r="P11" s="179">
        <f t="shared" si="0"/>
        <v>0</v>
      </c>
      <c r="Q11" s="180">
        <f>SUM($E$7*2.5)+($E$19-$E$7)</f>
        <v>0</v>
      </c>
    </row>
    <row r="12" spans="1:17" ht="15" thickBot="1">
      <c r="A12" s="168" t="s">
        <v>30</v>
      </c>
      <c r="B12" s="169"/>
      <c r="C12" s="181">
        <f>SUM(C9:C11)</f>
        <v>0</v>
      </c>
      <c r="D12" s="169"/>
      <c r="E12" s="181">
        <f>SUM(E9:E11)</f>
        <v>0</v>
      </c>
      <c r="F12" s="169"/>
      <c r="G12" s="182">
        <f>SUM(G9:G11)</f>
        <v>0</v>
      </c>
    </row>
    <row r="13" spans="1:17" ht="15" thickTop="1"/>
    <row r="14" spans="1:17">
      <c r="A14" s="183" t="s">
        <v>31</v>
      </c>
      <c r="B14" s="190"/>
      <c r="C14" s="174">
        <f>C7*B14</f>
        <v>0</v>
      </c>
      <c r="D14" s="189"/>
      <c r="E14" s="174">
        <f>E7*D14</f>
        <v>0</v>
      </c>
      <c r="F14" s="189"/>
      <c r="G14" s="175">
        <f>G7*F14</f>
        <v>0</v>
      </c>
      <c r="I14" s="206" t="s">
        <v>178</v>
      </c>
      <c r="J14" s="207"/>
      <c r="K14" s="207"/>
      <c r="L14" s="207"/>
      <c r="M14" s="207"/>
      <c r="N14" s="207"/>
      <c r="O14" s="207"/>
      <c r="P14" s="207"/>
      <c r="Q14" s="208"/>
    </row>
    <row r="15" spans="1:17">
      <c r="A15" s="183" t="s">
        <v>32</v>
      </c>
      <c r="B15" s="190"/>
      <c r="C15" s="174">
        <f>C7*B15</f>
        <v>0</v>
      </c>
      <c r="D15" s="189"/>
      <c r="E15" s="174">
        <f>E7*D15</f>
        <v>0</v>
      </c>
      <c r="F15" s="189"/>
      <c r="G15" s="175">
        <f>G7*F15</f>
        <v>0</v>
      </c>
      <c r="I15" s="170"/>
      <c r="J15" s="171" t="s">
        <v>40</v>
      </c>
      <c r="K15" s="171" t="s">
        <v>41</v>
      </c>
      <c r="L15" s="171" t="s">
        <v>42</v>
      </c>
      <c r="M15" s="171" t="s">
        <v>43</v>
      </c>
      <c r="N15" s="171" t="s">
        <v>44</v>
      </c>
      <c r="O15" s="171" t="s">
        <v>45</v>
      </c>
      <c r="P15" s="171" t="s">
        <v>46</v>
      </c>
      <c r="Q15" s="172" t="s">
        <v>47</v>
      </c>
    </row>
    <row r="16" spans="1:17">
      <c r="A16" s="173" t="s">
        <v>33</v>
      </c>
      <c r="B16" s="190"/>
      <c r="C16" s="174">
        <f>C7*B16</f>
        <v>0</v>
      </c>
      <c r="D16" s="189"/>
      <c r="E16" s="174">
        <f>E7*D16</f>
        <v>0</v>
      </c>
      <c r="F16" s="189"/>
      <c r="G16" s="175">
        <f>G7*F16</f>
        <v>0</v>
      </c>
      <c r="I16" s="206"/>
      <c r="J16" s="207"/>
      <c r="K16" s="207"/>
      <c r="L16" s="207"/>
      <c r="M16" s="207"/>
      <c r="N16" s="207"/>
      <c r="O16" s="207"/>
      <c r="P16" s="207"/>
      <c r="Q16" s="208"/>
    </row>
    <row r="17" spans="1:17" ht="15" thickBot="1">
      <c r="A17" s="168" t="s">
        <v>34</v>
      </c>
      <c r="B17" s="169"/>
      <c r="C17" s="181">
        <f>SUM(C14:C16)</f>
        <v>0</v>
      </c>
      <c r="D17" s="169"/>
      <c r="E17" s="181">
        <f>SUM(E14:E16)</f>
        <v>0</v>
      </c>
      <c r="F17" s="169"/>
      <c r="G17" s="182">
        <f>SUM(G14:G16)</f>
        <v>0</v>
      </c>
      <c r="I17" s="176" t="s">
        <v>48</v>
      </c>
      <c r="J17" s="177">
        <f>SUM($G$7*1.5)+($G$19-$G$7)</f>
        <v>0</v>
      </c>
      <c r="K17" s="177">
        <f>SUM($G$7*1.3)+($G$19-$G$7)</f>
        <v>0</v>
      </c>
      <c r="L17" s="177">
        <f>SUM($G$7*1.3)+($G$19-$G$7)</f>
        <v>0</v>
      </c>
      <c r="M17" s="177">
        <f>SUM($G$7*1.3)+($G$19-$G$7)</f>
        <v>0</v>
      </c>
      <c r="N17" s="177">
        <f>SUM($G$7*1.3)+($G$19-$G$7)</f>
        <v>0</v>
      </c>
      <c r="O17" s="177">
        <f t="shared" ref="O17:P19" si="1">SUM($G$7*1.5)+($G$19-$G$7)</f>
        <v>0</v>
      </c>
      <c r="P17" s="177">
        <f t="shared" si="1"/>
        <v>0</v>
      </c>
      <c r="Q17" s="178">
        <f>SUM($G$7*2.5)+($G$19-$G$7)</f>
        <v>0</v>
      </c>
    </row>
    <row r="18" spans="1:17" ht="15" thickTop="1">
      <c r="I18" s="176" t="s">
        <v>49</v>
      </c>
      <c r="J18" s="177">
        <f>SUM($G$7*1)+($G$19-$G$7)</f>
        <v>0</v>
      </c>
      <c r="K18" s="177">
        <f>SUM($G$7*1)+($G$19-$G$7)</f>
        <v>0</v>
      </c>
      <c r="L18" s="177">
        <f>SUM($G$7*1)+($G$19-$G$7)</f>
        <v>0</v>
      </c>
      <c r="M18" s="177">
        <f>SUM($G$7*1)+($G$19-$G$7)</f>
        <v>0</v>
      </c>
      <c r="N18" s="177">
        <f>SUM($G$7*1)+($G$19-$G$7)</f>
        <v>0</v>
      </c>
      <c r="O18" s="177">
        <f t="shared" si="1"/>
        <v>0</v>
      </c>
      <c r="P18" s="177">
        <f t="shared" si="1"/>
        <v>0</v>
      </c>
      <c r="Q18" s="178">
        <f>SUM($G$7*2.5)+($G$19-$G$7)</f>
        <v>0</v>
      </c>
    </row>
    <row r="19" spans="1:17" ht="15" thickBot="1">
      <c r="A19" s="184" t="s">
        <v>35</v>
      </c>
      <c r="B19" s="185"/>
      <c r="C19" s="186">
        <f>SUM(C7,C12,C17)</f>
        <v>0</v>
      </c>
      <c r="D19" s="185"/>
      <c r="E19" s="186">
        <f>SUM(E7,E12,E17)</f>
        <v>0</v>
      </c>
      <c r="F19" s="185"/>
      <c r="G19" s="187">
        <f>SUM(G7,G12,G17)</f>
        <v>0</v>
      </c>
      <c r="I19" s="170" t="s">
        <v>50</v>
      </c>
      <c r="J19" s="179">
        <f>SUM($G$7*1.3)+($G$19-$G$7)</f>
        <v>0</v>
      </c>
      <c r="K19" s="179">
        <f>SUM($G$7*1.3)+($G$19-$G$7)</f>
        <v>0</v>
      </c>
      <c r="L19" s="179">
        <f>SUM($G$7*1.3)+($G$19-$G$7)</f>
        <v>0</v>
      </c>
      <c r="M19" s="179">
        <f>SUM($G$7*1.3)+($G$19-$G$7)</f>
        <v>0</v>
      </c>
      <c r="N19" s="179">
        <f>SUM($G$7*1.5)+($G$19-$G$7)</f>
        <v>0</v>
      </c>
      <c r="O19" s="179">
        <f t="shared" si="1"/>
        <v>0</v>
      </c>
      <c r="P19" s="179">
        <f t="shared" si="1"/>
        <v>0</v>
      </c>
      <c r="Q19" s="180">
        <f>SUM($G$7*2.5)+($G$19-$G$7)</f>
        <v>0</v>
      </c>
    </row>
    <row r="20" spans="1:17" ht="15" thickTop="1"/>
  </sheetData>
  <sheetProtection algorithmName="SHA-512" hashValue="Ojp5lHYNwloajZyZ3RQglmE3O3KRY4y7vOAmNrrmh3U62lU3yKB916u6Y0RmqM6XHcHMQ5JSPLVLKlc+/fYvtw==" saltValue="tcKo/viOqg5vBwFm5e1TSw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'8'!H5</f>
        <v>8</v>
      </c>
      <c r="B1" s="240" t="s">
        <v>80</v>
      </c>
      <c r="C1" s="241"/>
      <c r="D1" s="242" t="str">
        <f>VLOOKUP(A1,Kwaliteitsinspecties!A5:J54,3)</f>
        <v>Complex 8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8 te Complex 8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IF(D4="X",0,IF(E4="X",0,VLOOKUP(E4,'8'!$K$3:$L$16,2,FALSE)))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IF(D5="X",0,IF(E5="X",0,VLOOKUP(E5,'8'!$K$3:$L$16,2,FALSE)))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IF(D6="X",0,IF(E6="X",0,VLOOKUP(E6,'8'!$K$3:$L$16,2,FALSE)))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IF(D7="X",0,IF(E7="X",0,VLOOKUP(E7,'8'!$K$3:$L$16,2,FALSE)))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IF(D8="X",0,IF(E8="X",0,VLOOKUP(E8,'8'!$K$3:$L$16,2,FALSE)))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IF(D9="X",0,IF(E9="X",0,VLOOKUP(E9,'8'!$K$3:$L$16,2,FALSE)))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IF(D10="X",0,IF(E10="X",0,VLOOKUP(E10,'8'!$K$3:$L$16,2,FALSE)))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IF(D11="X",0,IF(E11="X",0,VLOOKUP(E11,'8'!$K$3:$L$16,2,FALSE)))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IF(D12="X",0,IF(E12="X",0,VLOOKUP(E12,'8'!$K$3:$L$16,2,FALSE)))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IF(D13="X",0,IF(E13="X",0,VLOOKUP(E13,'8'!$K$3:$L$16,2,FALSE)))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IF(D14="X",0,IF(E14="X",0,VLOOKUP(E14,'8'!$K$3:$L$16,2,FALSE)))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IF(D15="X",0,IF(E15="X",0,VLOOKUP(E15,'8'!$K$3:$L$16,2,FALSE)))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IF(D16="X",0,IF(E16="X",0,VLOOKUP(E16,'8'!$K$3:$L$16,2,FALSE)))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IF(D17="X",0,IF(E17="X",0,VLOOKUP(E17,'8'!$K$3:$L$16,2,FALSE)))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IF(D18="X",0,IF(E18="X",0,VLOOKUP(E18,'8'!$K$3:$L$16,2,FALSE)))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IF(D19="X",0,IF(E19="X",0,VLOOKUP(E19,'8'!$K$3:$L$16,2,FALSE)))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IF(D20="X",0,IF(E20="X",0,VLOOKUP(E20,'8'!$K$3:$L$16,2,FALSE)))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IF(D21="X",0,IF(E21="X",0,VLOOKUP(E21,'8'!$K$3:$L$16,2,FALSE)))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IF(D22="X",0,IF(E22="X",0,VLOOKUP(E22,'8'!$K$3:$L$16,2,FALSE)))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IF(D23="X",0,IF(E23="X",0,VLOOKUP(E23,'8'!$K$3:$L$16,2,FALSE)))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IF(D24="X",0,IF(E24="X",0,VLOOKUP(E24,'8'!$K$3:$L$16,2,FALSE)))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IF(D25="X",0,IF(E25="X",0,VLOOKUP(E25,'8'!$K$3:$L$16,2,FALSE)))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IF(D26="X",0,IF(E26="X",0,VLOOKUP(E26,'8'!$K$3:$L$16,2,FALSE)))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IF(D27="X",0,IF(E27="X",0,VLOOKUP(E27,'8'!$K$3:$L$16,2,FALSE)))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IF(D28="X",0,IF(E28="X",0,VLOOKUP(E28,'8'!$K$3:$L$16,2,FALSE)))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IF(D29="X",0,IF(E29="X",0,VLOOKUP(E29,'8'!$K$3:$L$16,2,FALSE)))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IF(D30="X",0,IF(E30="X",0,VLOOKUP(E30,'8'!$K$3:$L$16,2,FALSE)))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IF(D31="X",0,IF(E31="X",0,VLOOKUP(E31,'8'!$K$3:$L$16,2,FALSE)))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IF(D32="X",0,IF(E32="X",0,VLOOKUP(E32,'8'!$K$3:$L$16,2,FALSE)))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IF(D33="X",0,IF(E33="X",0,VLOOKUP(E33,'8'!$K$3:$L$16,2,FALSE)))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IF(D34="X",0,IF(E34="X",0,VLOOKUP(E34,'8'!$K$3:$L$16,2,FALSE)))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IF(D35="X",0,IF(E35="X",0,VLOOKUP(E35,'8'!$K$3:$L$16,2,FALSE)))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IF(D36="X",0,IF(E36="X",0,VLOOKUP(E36,'8'!$K$3:$L$16,2,FALSE)))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IF(D37="X",0,IF(E37="X",0,VLOOKUP(E37,'8'!$K$3:$L$16,2,FALSE)))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IF(D38="X",0,IF(E38="X",0,VLOOKUP(E38,'8'!$K$3:$L$16,2,FALSE)))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IF(D39="X",0,IF(E39="X",0,VLOOKUP(E39,'8'!$K$3:$L$16,2,FALSE)))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IF(D40="X",0,IF(E40="X",0,VLOOKUP(E40,'8'!$K$3:$L$16,2,FALSE)))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IF(D41="X",0,IF(E41="X",0,VLOOKUP(E41,'8'!$K$3:$L$16,2,FALSE)))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IF(D42="X",0,IF(E42="X",0,VLOOKUP(E42,'8'!$K$3:$L$16,2,FALSE)))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IF(D43="X",0,IF(E43="X",0,VLOOKUP(E43,'8'!$K$3:$L$16,2,FALSE)))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IF(D44="X",0,IF(E44="X",0,VLOOKUP(E44,'8'!$K$3:$L$16,2,FALSE)))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IF(D45="X",0,IF(E45="X",0,VLOOKUP(E45,'8'!$K$3:$L$16,2,FALSE)))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IF(D46="X",0,IF(E46="X",0,VLOOKUP(E46,'8'!$K$3:$L$16,2,FALSE)))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IF(D47="X",0,IF(E47="X",0,VLOOKUP(E47,'8'!$K$3:$L$16,2,FALSE)))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IF(D48="X",0,IF(E48="X",0,VLOOKUP(E48,'8'!$K$3:$L$16,2,FALSE)))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IF(D49="X",0,IF(E49="X",0,VLOOKUP(E49,'8'!$K$3:$L$16,2,FALSE)))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IF(D50="X",0,IF(E50="X",0,VLOOKUP(E50,'8'!$K$3:$L$16,2,FALSE)))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IF(D51="X",0,IF(E51="X",0,VLOOKUP(E51,'8'!$K$3:$L$16,2,FALSE)))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IF(D52="X",0,IF(E52="X",0,VLOOKUP(E52,'8'!$K$3:$L$16,2,FALSE)))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IF(D53="X",0,IF(E53="X",0,VLOOKUP(E53,'8'!$K$3:$L$16,2,FALSE)))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IF(D54="X",0,IF(E54="X",0,VLOOKUP(E54,'8'!$K$3:$L$16,2,FALSE)))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IF(D55="X",0,IF(E55="X",0,VLOOKUP(E55,'8'!$K$3:$L$16,2,FALSE)))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IF(D56="X",0,IF(E56="X",0,VLOOKUP(E56,'8'!$K$3:$L$16,2,FALSE)))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IF(D57="X",0,IF(E57="X",0,VLOOKUP(E57,'8'!$K$3:$L$16,2,FALSE)))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IF(D58="X",0,IF(E58="X",0,VLOOKUP(E58,'8'!$K$3:$L$16,2,FALSE)))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IF(D59="X",0,IF(E59="X",0,VLOOKUP(E59,'8'!$K$3:$L$16,2,FALSE)))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IF(D60="X",0,IF(E60="X",0,VLOOKUP(E60,'8'!$K$3:$L$16,2,FALSE)))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IF(D61="X",0,IF(E61="X",0,VLOOKUP(E61,'8'!$K$3:$L$16,2,FALSE)))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IF(D62="X",0,IF(E62="X",0,VLOOKUP(E62,'8'!$K$3:$L$16,2,FALSE)))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IF(D63="X",0,IF(E63="X",0,VLOOKUP(E63,'8'!$K$3:$L$16,2,FALSE)))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IF(D64="X",0,IF(E64="X",0,VLOOKUP(E64,'8'!$K$3:$L$16,2,FALSE)))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IF(D65="X",0,IF(E65="X",0,VLOOKUP(E65,'8'!$K$3:$L$16,2,FALSE)))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IF(D66="X",0,IF(E66="X",0,VLOOKUP(E66,'8'!$K$3:$L$16,2,FALSE)))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IF(D67="X",0,IF(E67="X",0,VLOOKUP(E67,'8'!$K$3:$L$16,2,FALSE)))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IF(D68="X",0,IF(E68="X",0,VLOOKUP(E68,'8'!$K$3:$L$16,2,FALSE)))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IF(D69="X",0,IF(E69="X",0,VLOOKUP(E69,'8'!$K$3:$L$16,2,FALSE)))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IF(D70="X",0,IF(E70="X",0,VLOOKUP(E70,'8'!$K$3:$L$16,2,FALSE)))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IF(D71="X",0,IF(E71="X",0,VLOOKUP(E71,'8'!$K$3:$L$16,2,FALSE)))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IF(D72="X",0,IF(E72="X",0,VLOOKUP(E72,'8'!$K$3:$L$16,2,FALSE)))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IF(D73="X",0,IF(E73="X",0,VLOOKUP(E73,'8'!$K$3:$L$16,2,FALSE)))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IF(D74="X",0,IF(E74="X",0,VLOOKUP(E74,'8'!$K$3:$L$16,2,FALSE)))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IF(D75="X",0,IF(E75="X",0,VLOOKUP(E75,'8'!$K$3:$L$16,2,FALSE)))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IF(D76="X",0,IF(E76="X",0,VLOOKUP(E76,'8'!$K$3:$L$16,2,FALSE)))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IF(D77="X",0,IF(E77="X",0,VLOOKUP(E77,'8'!$K$3:$L$16,2,FALSE)))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IF(D78="X",0,IF(E78="X",0,VLOOKUP(E78,'8'!$K$3:$L$16,2,FALSE)))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IF(D79="X",0,IF(E79="X",0,VLOOKUP(E79,'8'!$K$3:$L$16,2,FALSE)))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IF(D80="X",0,IF(E80="X",0,VLOOKUP(E80,'8'!$K$3:$L$16,2,FALSE)))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IF(D81="X",0,IF(E81="X",0,VLOOKUP(E81,'8'!$K$3:$L$16,2,FALSE)))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IF(D82="X",0,IF(E82="X",0,VLOOKUP(E82,'8'!$K$3:$L$16,2,FALSE)))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IF(D83="X",0,IF(E83="X",0,VLOOKUP(E83,'8'!$K$3:$L$16,2,FALSE)))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IF(D84="X",0,IF(E84="X",0,VLOOKUP(E84,'8'!$K$3:$L$16,2,FALSE)))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IF(D85="X",0,IF(E85="X",0,VLOOKUP(E85,'8'!$K$3:$L$16,2,FALSE)))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IF(D86="X",0,IF(E86="X",0,VLOOKUP(E86,'8'!$K$3:$L$16,2,FALSE)))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IF(D87="X",0,IF(E87="X",0,VLOOKUP(E87,'8'!$K$3:$L$16,2,FALSE)))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IF(D88="X",0,IF(E88="X",0,VLOOKUP(E88,'8'!$K$3:$L$16,2,FALSE)))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IF(D89="X",0,IF(E89="X",0,VLOOKUP(E89,'8'!$K$3:$L$16,2,FALSE)))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IF(D90="X",0,IF(E90="X",0,VLOOKUP(E90,'8'!$K$3:$L$16,2,FALSE)))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IF(D91="X",0,IF(E91="X",0,VLOOKUP(E91,'8'!$K$3:$L$16,2,FALSE)))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IF(D92="X",0,IF(E92="X",0,VLOOKUP(E92,'8'!$K$3:$L$16,2,FALSE)))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IF(D93="X",0,IF(E93="X",0,VLOOKUP(E93,'8'!$K$3:$L$16,2,FALSE)))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IF(D94="X",0,IF(E94="X",0,VLOOKUP(E94,'8'!$K$3:$L$16,2,FALSE)))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IF(D95="X",0,IF(E95="X",0,VLOOKUP(E95,'8'!$K$3:$L$16,2,FALSE)))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IF(D96="X",0,IF(E96="X",0,VLOOKUP(E96,'8'!$K$3:$L$16,2,FALSE)))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IF(D97="X",0,IF(E97="X",0,VLOOKUP(E97,'8'!$K$3:$L$16,2,FALSE)))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IF(D98="X",0,IF(E98="X",0,VLOOKUP(E98,'8'!$K$3:$L$16,2,FALSE)))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IF(D99="X",0,IF(E99="X",0,VLOOKUP(E99,'8'!$K$3:$L$16,2,FALSE)))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IF(D100="X",0,IF(E100="X",0,VLOOKUP(E100,'8'!$K$3:$L$16,2,FALSE)))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IF(D101="X",0,IF(E101="X",0,VLOOKUP(E101,'8'!$K$3:$L$16,2,FALSE)))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IF(D102="X",0,IF(E102="X",0,VLOOKUP(E102,'8'!$K$3:$L$16,2,FALSE)))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IF(D103="X",0,IF(E103="X",0,VLOOKUP(E103,'8'!$K$3:$L$16,2,FALSE)))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IF(D104="X",0,IF(E104="X",0,VLOOKUP(E104,'8'!$K$3:$L$16,2,FALSE)))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IF(D105="X",0,IF(E105="X",0,VLOOKUP(E105,'8'!$K$3:$L$16,2,FALSE)))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IF(D106="X",0,IF(E106="X",0,VLOOKUP(E106,'8'!$K$3:$L$16,2,FALSE)))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IF(D107="X",0,IF(E107="X",0,VLOOKUP(E107,'8'!$K$3:$L$16,2,FALSE)))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IF(D108="X",0,IF(E108="X",0,VLOOKUP(E108,'8'!$K$3:$L$16,2,FALSE)))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IF(D109="X",0,IF(E109="X",0,VLOOKUP(E109,'8'!$K$3:$L$16,2,FALSE)))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IF(D110="X",0,IF(E110="X",0,VLOOKUP(E110,'8'!$K$3:$L$16,2,FALSE)))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IF(D111="X",0,IF(E111="X",0,VLOOKUP(E111,'8'!$K$3:$L$16,2,FALSE)))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IF(D112="X",0,IF(E112="X",0,VLOOKUP(E112,'8'!$K$3:$L$16,2,FALSE)))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IF(D113="X",0,IF(E113="X",0,VLOOKUP(E113,'8'!$K$3:$L$16,2,FALSE)))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IF(D114="X",0,IF(E114="X",0,VLOOKUP(E114,'8'!$K$3:$L$16,2,FALSE)))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IF(D115="X",0,IF(E115="X",0,VLOOKUP(E115,'8'!$K$3:$L$16,2,FALSE)))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IF(D116="X",0,IF(E116="X",0,VLOOKUP(E116,'8'!$K$3:$L$16,2,FALSE)))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IF(D117="X",0,IF(E117="X",0,VLOOKUP(E117,'8'!$K$3:$L$16,2,FALSE)))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IF(D118="X",0,IF(E118="X",0,VLOOKUP(E118,'8'!$K$3:$L$16,2,FALSE)))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IF(D119="X",0,IF(E119="X",0,VLOOKUP(E119,'8'!$K$3:$L$16,2,FALSE)))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IF(D120="X",0,IF(E120="X",0,VLOOKUP(E120,'8'!$K$3:$L$16,2,FALSE)))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IF(D121="X",0,IF(E121="X",0,VLOOKUP(E121,'8'!$K$3:$L$16,2,FALSE)))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IF(D122="X",0,IF(E122="X",0,VLOOKUP(E122,'8'!$K$3:$L$16,2,FALSE)))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IF(D123="X",0,IF(E123="X",0,VLOOKUP(E123,'8'!$K$3:$L$16,2,FALSE)))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IF(D124="X",0,IF(E124="X",0,VLOOKUP(E124,'8'!$K$3:$L$16,2,FALSE)))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IF(D125="X",0,IF(E125="X",0,VLOOKUP(E125,'8'!$K$3:$L$16,2,FALSE)))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IF(D126="X",0,IF(E126="X",0,VLOOKUP(E126,'8'!$K$3:$L$16,2,FALSE)))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IF(D127="X",0,IF(E127="X",0,VLOOKUP(E127,'8'!$K$3:$L$16,2,FALSE)))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IF(D128="X",0,IF(E128="X",0,VLOOKUP(E128,'8'!$K$3:$L$16,2,FALSE)))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IF(D129="X",0,IF(E129="X",0,VLOOKUP(E129,'8'!$K$3:$L$16,2,FALSE)))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IF(D130="X",0,IF(E130="X",0,VLOOKUP(E130,'8'!$K$3:$L$16,2,FALSE)))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IF(D131="X",0,IF(E131="X",0,VLOOKUP(E131,'8'!$K$3:$L$16,2,FALSE)))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IF(D132="X",0,IF(E132="X",0,VLOOKUP(E132,'8'!$K$3:$L$16,2,FALSE)))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IF(D133="X",0,IF(E133="X",0,VLOOKUP(E133,'8'!$K$3:$L$16,2,FALSE)))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IF(D134="X",0,IF(E134="X",0,VLOOKUP(E134,'8'!$K$3:$L$16,2,FALSE)))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IF(D135="X",0,IF(E135="X",0,VLOOKUP(E135,'8'!$K$3:$L$16,2,FALSE)))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IF(D136="X",0,IF(E136="X",0,VLOOKUP(E136,'8'!$K$3:$L$16,2,FALSE)))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IF(D137="X",0,IF(E137="X",0,VLOOKUP(E137,'8'!$K$3:$L$16,2,FALSE)))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IF(D138="X",0,IF(E138="X",0,VLOOKUP(E138,'8'!$K$3:$L$16,2,FALSE)))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IF(D139="X",0,IF(E139="X",0,VLOOKUP(E139,'8'!$K$3:$L$16,2,FALSE)))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IF(D140="X",0,IF(E140="X",0,VLOOKUP(E140,'8'!$K$3:$L$16,2,FALSE)))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IF(D141="X",0,IF(E141="X",0,VLOOKUP(E141,'8'!$K$3:$L$16,2,FALSE)))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IF(D142="X",0,IF(E142="X",0,VLOOKUP(E142,'8'!$K$3:$L$16,2,FALSE)))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IF(D143="X",0,IF(E143="X",0,VLOOKUP(E143,'8'!$K$3:$L$16,2,FALSE)))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IF(D144="X",0,IF(E144="X",0,VLOOKUP(E144,'8'!$K$3:$L$16,2,FALSE)))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IF(D145="X",0,IF(E145="X",0,VLOOKUP(E145,'8'!$K$3:$L$16,2,FALSE)))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IF(D146="X",0,IF(E146="X",0,VLOOKUP(E146,'8'!$K$3:$L$16,2,FALSE)))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IF(D147="X",0,IF(E147="X",0,VLOOKUP(E147,'8'!$K$3:$L$16,2,FALSE)))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IF(D148="X",0,IF(E148="X",0,VLOOKUP(E148,'8'!$K$3:$L$16,2,FALSE)))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IF(D149="X",0,IF(E149="X",0,VLOOKUP(E149,'8'!$K$3:$L$16,2,FALSE)))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IF(D150="X",0,IF(E150="X",0,VLOOKUP(E150,'8'!$K$3:$L$16,2,FALSE)))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IF(D151="X",0,IF(E151="X",0,VLOOKUP(E151,'8'!$K$3:$L$16,2,FALSE)))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IF(D152="X",0,IF(E152="X",0,VLOOKUP(E152,'8'!$K$3:$L$16,2,FALSE)))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IF(D153="X",0,IF(E153="X",0,VLOOKUP(E153,'8'!$K$3:$L$16,2,FALSE)))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IF(D154="X",0,IF(E154="X",0,VLOOKUP(E154,'8'!$K$3:$L$16,2,FALSE)))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IF(D155="X",0,IF(E155="X",0,VLOOKUP(E155,'8'!$K$3:$L$16,2,FALSE)))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IF(D156="X",0,IF(E156="X",0,VLOOKUP(E156,'8'!$K$3:$L$16,2,FALSE)))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IF(D157="X",0,IF(E157="X",0,VLOOKUP(E157,'8'!$K$3:$L$16,2,FALSE)))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IF(D158="X",0,IF(E158="X",0,VLOOKUP(E158,'8'!$K$3:$L$16,2,FALSE)))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IF(D159="X",0,IF(E159="X",0,VLOOKUP(E159,'8'!$K$3:$L$16,2,FALSE)))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IF(D160="X",0,IF(E160="X",0,VLOOKUP(E160,'8'!$K$3:$L$16,2,FALSE)))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IF(D161="X",0,IF(E161="X",0,VLOOKUP(E161,'8'!$K$3:$L$16,2,FALSE)))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IF(D162="X",0,IF(E162="X",0,VLOOKUP(E162,'8'!$K$3:$L$16,2,FALSE)))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IF(D163="X",0,IF(E163="X",0,VLOOKUP(E163,'8'!$K$3:$L$16,2,FALSE)))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IF(D164="X",0,IF(E164="X",0,VLOOKUP(E164,'8'!$K$3:$L$16,2,FALSE)))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IF(D165="X",0,IF(E165="X",0,VLOOKUP(E165,'8'!$K$3:$L$16,2,FALSE)))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IF(D166="X",0,IF(E166="X",0,VLOOKUP(E166,'8'!$K$3:$L$16,2,FALSE)))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IF(D167="X",0,IF(E167="X",0,VLOOKUP(E167,'8'!$K$3:$L$16,2,FALSE)))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IF(D168="X",0,IF(E168="X",0,VLOOKUP(E168,'8'!$K$3:$L$16,2,FALSE)))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IF(D169="X",0,IF(E169="X",0,VLOOKUP(E169,'8'!$K$3:$L$16,2,FALSE)))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IF(D170="X",0,IF(E170="X",0,VLOOKUP(E170,'8'!$K$3:$L$16,2,FALSE)))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IF(D171="X",0,IF(E171="X",0,VLOOKUP(E171,'8'!$K$3:$L$16,2,FALSE)))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IF(D172="X",0,IF(E172="X",0,VLOOKUP(E172,'8'!$K$3:$L$16,2,FALSE)))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IF(D173="X",0,IF(E173="X",0,VLOOKUP(E173,'8'!$K$3:$L$16,2,FALSE)))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IF(D174="X",0,IF(E174="X",0,VLOOKUP(E174,'8'!$K$3:$L$16,2,FALSE)))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IF(D175="X",0,IF(E175="X",0,VLOOKUP(E175,'8'!$K$3:$L$16,2,FALSE)))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IF(D176="X",0,IF(E176="X",0,VLOOKUP(E176,'8'!$K$3:$L$16,2,FALSE)))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IF(D177="X",0,IF(E177="X",0,VLOOKUP(E177,'8'!$K$3:$L$16,2,FALSE)))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IF(D178="X",0,IF(E178="X",0,VLOOKUP(E178,'8'!$K$3:$L$16,2,FALSE)))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IF(D179="X",0,IF(E179="X",0,VLOOKUP(E179,'8'!$K$3:$L$16,2,FALSE)))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IF(D180="X",0,IF(E180="X",0,VLOOKUP(E180,'8'!$K$3:$L$16,2,FALSE)))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IF(D181="X",0,IF(E181="X",0,VLOOKUP(E181,'8'!$K$3:$L$16,2,FALSE)))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IF(D182="X",0,IF(E182="X",0,VLOOKUP(E182,'8'!$K$3:$L$16,2,FALSE)))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IF(D183="X",0,IF(E183="X",0,VLOOKUP(E183,'8'!$K$3:$L$16,2,FALSE)))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IF(D184="X",0,IF(E184="X",0,VLOOKUP(E184,'8'!$K$3:$L$16,2,FALSE)))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IF(D185="X",0,IF(E185="X",0,VLOOKUP(E185,'8'!$K$3:$L$16,2,FALSE)))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IF(D186="X",0,IF(E186="X",0,VLOOKUP(E186,'8'!$K$3:$L$16,2,FALSE)))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IF(D187="X",0,IF(E187="X",0,VLOOKUP(E187,'8'!$K$3:$L$16,2,FALSE)))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IF(D188="X",0,IF(E188="X",0,VLOOKUP(E188,'8'!$K$3:$L$16,2,FALSE)))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IF(D189="X",0,IF(E189="X",0,VLOOKUP(E189,'8'!$K$3:$L$16,2,FALSE)))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IF(D190="X",0,IF(E190="X",0,VLOOKUP(E190,'8'!$K$3:$L$16,2,FALSE)))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IF(D191="X",0,IF(E191="X",0,VLOOKUP(E191,'8'!$K$3:$L$16,2,FALSE)))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IF(D192="X",0,IF(E192="X",0,VLOOKUP(E192,'8'!$K$3:$L$16,2,FALSE)))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IF(D193="X",0,IF(E193="X",0,VLOOKUP(E193,'8'!$K$3:$L$16,2,FALSE)))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IF(D194="X",0,IF(E194="X",0,VLOOKUP(E194,'8'!$K$3:$L$16,2,FALSE)))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IF(D195="X",0,IF(E195="X",0,VLOOKUP(E195,'8'!$K$3:$L$16,2,FALSE)))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IF(D196="X",0,IF(E196="X",0,VLOOKUP(E196,'8'!$K$3:$L$16,2,FALSE)))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IF(D197="X",0,IF(E197="X",0,VLOOKUP(E197,'8'!$K$3:$L$16,2,FALSE)))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IF(D198="X",0,IF(E198="X",0,VLOOKUP(E198,'8'!$K$3:$L$16,2,FALSE)))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IF(D199="X",0,IF(E199="X",0,VLOOKUP(E199,'8'!$K$3:$L$16,2,FALSE)))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IF(D200="X",0,IF(E200="X",0,VLOOKUP(E200,'8'!$K$3:$L$16,2,FALSE)))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IF(D201="X",0,IF(E201="X",0,VLOOKUP(E201,'8'!$K$3:$L$16,2,FALSE)))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IF(D202="X",0,IF(E202="X",0,VLOOKUP(E202,'8'!$K$3:$L$16,2,FALSE)))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IF(D203="X",0,IF(E203="X",0,VLOOKUP(E203,'8'!$K$3:$L$16,2,FALSE)))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IF(D204="X",0,IF(E204="X",0,VLOOKUP(E204,'8'!$K$3:$L$16,2,FALSE)))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IF(D205="X",0,IF(E205="X",0,VLOOKUP(E205,'8'!$K$3:$L$16,2,FALSE)))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IF(D206="X",0,IF(E206="X",0,VLOOKUP(E206,'8'!$K$3:$L$16,2,FALSE)))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IF(D207="X",0,IF(E207="X",0,VLOOKUP(E207,'8'!$K$3:$L$16,2,FALSE)))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IF(D208="X",0,IF(E208="X",0,VLOOKUP(E208,'8'!$K$3:$L$16,2,FALSE)))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IF(D209="X",0,IF(E209="X",0,VLOOKUP(E209,'8'!$K$3:$L$16,2,FALSE)))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IF(D210="X",0,IF(E210="X",0,VLOOKUP(E210,'8'!$K$3:$L$16,2,FALSE)))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IF(D211="X",0,IF(E211="X",0,VLOOKUP(E211,'8'!$K$3:$L$16,2,FALSE)))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IF(D212="X",0,IF(E212="X",0,VLOOKUP(E212,'8'!$K$3:$L$16,2,FALSE)))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IF(D213="X",0,IF(E213="X",0,VLOOKUP(E213,'8'!$K$3:$L$16,2,FALSE)))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IF(D214="X",0,IF(E214="X",0,VLOOKUP(E214,'8'!$K$3:$L$16,2,FALSE)))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IF(D215="X",0,IF(E215="X",0,VLOOKUP(E215,'8'!$K$3:$L$16,2,FALSE)))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IF(D216="X",0,IF(E216="X",0,VLOOKUP(E216,'8'!$K$3:$L$16,2,FALSE)))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IF(D217="X",0,IF(E217="X",0,VLOOKUP(E217,'8'!$K$3:$L$16,2,FALSE)))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IF(D218="X",0,IF(E218="X",0,VLOOKUP(E218,'8'!$K$3:$L$16,2,FALSE)))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IF(D219="X",0,IF(E219="X",0,VLOOKUP(E219,'8'!$K$3:$L$16,2,FALSE)))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IF(D220="X",0,IF(E220="X",0,VLOOKUP(E220,'8'!$K$3:$L$16,2,FALSE)))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IF(D221="X",0,IF(E221="X",0,VLOOKUP(E221,'8'!$K$3:$L$16,2,FALSE)))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IF(D222="X",0,IF(E222="X",0,VLOOKUP(E222,'8'!$K$3:$L$16,2,FALSE)))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IF(D223="X",0,IF(E223="X",0,VLOOKUP(E223,'8'!$K$3:$L$16,2,FALSE)))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IF(D224="X",0,IF(E224="X",0,VLOOKUP(E224,'8'!$K$3:$L$16,2,FALSE)))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IF(D225="X",0,IF(E225="X",0,VLOOKUP(E225,'8'!$K$3:$L$16,2,FALSE)))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IF(D226="X",0,IF(E226="X",0,VLOOKUP(E226,'8'!$K$3:$L$16,2,FALSE)))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IF(D227="X",0,IF(E227="X",0,VLOOKUP(E227,'8'!$K$3:$L$16,2,FALSE)))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IF(D228="X",0,IF(E228="X",0,VLOOKUP(E228,'8'!$K$3:$L$16,2,FALSE)))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IF(D229="X",0,IF(E229="X",0,VLOOKUP(E229,'8'!$K$3:$L$16,2,FALSE)))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IF(D230="X",0,IF(E230="X",0,VLOOKUP(E230,'8'!$K$3:$L$16,2,FALSE)))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IF(D231="X",0,IF(E231="X",0,VLOOKUP(E231,'8'!$K$3:$L$16,2,FALSE)))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IF(D232="X",0,IF(E232="X",0,VLOOKUP(E232,'8'!$K$3:$L$16,2,FALSE)))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IF(D233="X",0,IF(E233="X",0,VLOOKUP(E233,'8'!$K$3:$L$16,2,FALSE)))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IF(D234="X",0,IF(E234="X",0,VLOOKUP(E234,'8'!$K$3:$L$16,2,FALSE)))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IF(D235="X",0,IF(E235="X",0,VLOOKUP(E235,'8'!$K$3:$L$16,2,FALSE)))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IF(D236="X",0,IF(E236="X",0,VLOOKUP(E236,'8'!$K$3:$L$16,2,FALSE)))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IF(D237="X",0,IF(E237="X",0,VLOOKUP(E237,'8'!$K$3:$L$16,2,FALSE)))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IF(D238="X",0,IF(E238="X",0,VLOOKUP(E238,'8'!$K$3:$L$16,2,FALSE)))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IF(D239="X",0,IF(E239="X",0,VLOOKUP(E239,'8'!$K$3:$L$16,2,FALSE)))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IF(D240="X",0,IF(E240="X",0,VLOOKUP(E240,'8'!$K$3:$L$16,2,FALSE)))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IF(D241="X",0,IF(E241="X",0,VLOOKUP(E241,'8'!$K$3:$L$16,2,FALSE)))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IF(D242="X",0,IF(E242="X",0,VLOOKUP(E242,'8'!$K$3:$L$16,2,FALSE)))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IF(D243="X",0,IF(E243="X",0,VLOOKUP(E243,'8'!$K$3:$L$16,2,FALSE)))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IF(D244="X",0,IF(E244="X",0,VLOOKUP(E244,'8'!$K$3:$L$16,2,FALSE)))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IF(D245="X",0,IF(E245="X",0,VLOOKUP(E245,'8'!$K$3:$L$16,2,FALSE)))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IF(D246="X",0,IF(E246="X",0,VLOOKUP(E246,'8'!$K$3:$L$16,2,FALSE)))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IF(D247="X",0,IF(E247="X",0,VLOOKUP(E247,'8'!$K$3:$L$16,2,FALSE)))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IF(D248="X",0,IF(E248="X",0,VLOOKUP(E248,'8'!$K$3:$L$16,2,FALSE)))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IF(D249="X",0,IF(E249="X",0,VLOOKUP(E249,'8'!$K$3:$L$16,2,FALSE)))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IF(D250="X",0,IF(E250="X",0,VLOOKUP(E250,'8'!$K$3:$L$16,2,FALSE)))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IF(D251="X",0,IF(E251="X",0,VLOOKUP(E251,'8'!$K$3:$L$16,2,FALSE)))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IF(D252="X",0,IF(E252="X",0,VLOOKUP(E252,'8'!$K$3:$L$16,2,FALSE)))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IF(D253="X",0,IF(E253="X",0,VLOOKUP(E253,'8'!$K$3:$L$16,2,FALSE)))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IF(D254="X",0,IF(E254="X",0,VLOOKUP(E254,'8'!$K$3:$L$16,2,FALSE)))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IF(D255="X",0,IF(E255="X",0,VLOOKUP(E255,'8'!$K$3:$L$16,2,FALSE)))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IF(D256="X",0,IF(E256="X",0,VLOOKUP(E256,'8'!$K$3:$L$16,2,FALSE)))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IF(D257="X",0,IF(E257="X",0,VLOOKUP(E257,'8'!$K$3:$L$16,2,FALSE)))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IF(D258="X",0,IF(E258="X",0,VLOOKUP(E258,'8'!$K$3:$L$16,2,FALSE)))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IF(D259="X",0,IF(E259="X",0,VLOOKUP(E259,'8'!$K$3:$L$16,2,FALSE)))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IF(D260="X",0,IF(E260="X",0,VLOOKUP(E260,'8'!$K$3:$L$16,2,FALSE)))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IF(D261="X",0,IF(E261="X",0,VLOOKUP(E261,'8'!$K$3:$L$16,2,FALSE)))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IF(D262="X",0,IF(E262="X",0,VLOOKUP(E262,'8'!$K$3:$L$16,2,FALSE)))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IF(D263="X",0,IF(E263="X",0,VLOOKUP(E263,'8'!$K$3:$L$16,2,FALSE)))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IF(D264="X",0,IF(E264="X",0,VLOOKUP(E264,'8'!$K$3:$L$16,2,FALSE)))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IF(D265="X",0,IF(E265="X",0,VLOOKUP(E265,'8'!$K$3:$L$16,2,FALSE)))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IF(D266="X",0,IF(E266="X",0,VLOOKUP(E266,'8'!$K$3:$L$16,2,FALSE)))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IF(D267="X",0,IF(E267="X",0,VLOOKUP(E267,'8'!$K$3:$L$16,2,FALSE)))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IF(D268="X",0,IF(E268="X",0,VLOOKUP(E268,'8'!$K$3:$L$16,2,FALSE)))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IF(D269="X",0,IF(E269="X",0,VLOOKUP(E269,'8'!$K$3:$L$16,2,FALSE)))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IF(D270="X",0,IF(E270="X",0,VLOOKUP(E270,'8'!$K$3:$L$16,2,FALSE)))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IF(D271="X",0,IF(E271="X",0,VLOOKUP(E271,'8'!$K$3:$L$16,2,FALSE)))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IF(D272="X",0,IF(E272="X",0,VLOOKUP(E272,'8'!$K$3:$L$16,2,FALSE)))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IF(D273="X",0,IF(E273="X",0,VLOOKUP(E273,'8'!$K$3:$L$16,2,FALSE)))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IF(D274="X",0,IF(E274="X",0,VLOOKUP(E274,'8'!$K$3:$L$16,2,FALSE)))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IF(D275="X",0,IF(E275="X",0,VLOOKUP(E275,'8'!$K$3:$L$16,2,FALSE)))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IF(D276="X",0,IF(E276="X",0,VLOOKUP(E276,'8'!$K$3:$L$16,2,FALSE)))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IF(D277="X",0,IF(E277="X",0,VLOOKUP(E277,'8'!$K$3:$L$16,2,FALSE)))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IF(D278="X",0,IF(E278="X",0,VLOOKUP(E278,'8'!$K$3:$L$16,2,FALSE)))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IF(D279="X",0,IF(E279="X",0,VLOOKUP(E279,'8'!$K$3:$L$16,2,FALSE)))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IF(D280="X",0,IF(E280="X",0,VLOOKUP(E280,'8'!$K$3:$L$16,2,FALSE)))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IF(D281="X",0,IF(E281="X",0,VLOOKUP(E281,'8'!$K$3:$L$16,2,FALSE)))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IF(D282="X",0,IF(E282="X",0,VLOOKUP(E282,'8'!$K$3:$L$16,2,FALSE)))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IF(D283="X",0,IF(E283="X",0,VLOOKUP(E283,'8'!$K$3:$L$16,2,FALSE)))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IF(D284="X",0,IF(E284="X",0,VLOOKUP(E284,'8'!$K$3:$L$16,2,FALSE)))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IF(D285="X",0,IF(E285="X",0,VLOOKUP(E285,'8'!$K$3:$L$16,2,FALSE)))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IF(D286="X",0,IF(E286="X",0,VLOOKUP(E286,'8'!$K$3:$L$16,2,FALSE)))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IF(D287="X",0,IF(E287="X",0,VLOOKUP(E287,'8'!$K$3:$L$16,2,FALSE)))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IF(D288="X",0,IF(E288="X",0,VLOOKUP(E288,'8'!$K$3:$L$16,2,FALSE)))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IF(D289="X",0,IF(E289="X",0,VLOOKUP(E289,'8'!$K$3:$L$16,2,FALSE)))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IF(D290="X",0,IF(E290="X",0,VLOOKUP(E290,'8'!$K$3:$L$16,2,FALSE)))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IF(D291="X",0,IF(E291="X",0,VLOOKUP(E291,'8'!$K$3:$L$16,2,FALSE)))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IF(D292="X",0,IF(E292="X",0,VLOOKUP(E292,'8'!$K$3:$L$16,2,FALSE)))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IF(D293="X",0,IF(E293="X",0,VLOOKUP(E293,'8'!$K$3:$L$16,2,FALSE)))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IF(D294="X",0,IF(E294="X",0,VLOOKUP(E294,'8'!$K$3:$L$16,2,FALSE)))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IF(D295="X",0,IF(E295="X",0,VLOOKUP(E295,'8'!$K$3:$L$16,2,FALSE)))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IF(D296="X",0,IF(E296="X",0,VLOOKUP(E296,'8'!$K$3:$L$16,2,FALSE)))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IF(D297="X",0,IF(E297="X",0,VLOOKUP(E297,'8'!$K$3:$L$16,2,FALSE)))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IF(D298="X",0,IF(E298="X",0,VLOOKUP(E298,'8'!$K$3:$L$16,2,FALSE)))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IF(D299="X",0,IF(E299="X",0,VLOOKUP(E299,'8'!$K$3:$L$16,2,FALSE)))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IF(D300="X",0,IF(E300="X",0,VLOOKUP(E300,'8'!$K$3:$L$16,2,FALSE)))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IF(D301="X",0,IF(E301="X",0,VLOOKUP(E301,'8'!$K$3:$L$16,2,FALSE)))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IF(D302="X",0,IF(E302="X",0,VLOOKUP(E302,'8'!$K$3:$L$16,2,FALSE)))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IF(D303="X",0,IF(E303="X",0,VLOOKUP(E303,'8'!$K$3:$L$16,2,FALSE)))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IF(D304="X",0,IF(E304="X",0,VLOOKUP(E304,'8'!$K$3:$L$16,2,FALSE)))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IF(D305="X",0,IF(E305="X",0,VLOOKUP(E305,'8'!$K$3:$L$16,2,FALSE)))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IF(D306="X",0,IF(E306="X",0,VLOOKUP(E306,'8'!$K$3:$L$16,2,FALSE)))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IF(D307="X",0,IF(E307="X",0,VLOOKUP(E307,'8'!$K$3:$L$16,2,FALSE)))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IF(D308="X",0,IF(E308="X",0,VLOOKUP(E308,'8'!$K$3:$L$16,2,FALSE)))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IF(D309="X",0,IF(E309="X",0,VLOOKUP(E309,'8'!$K$3:$L$16,2,FALSE)))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IF(D310="X",0,IF(E310="X",0,VLOOKUP(E310,'8'!$K$3:$L$16,2,FALSE)))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IF(D311="X",0,IF(E311="X",0,VLOOKUP(E311,'8'!$K$3:$L$16,2,FALSE)))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IF(D312="X",0,IF(E312="X",0,VLOOKUP(E312,'8'!$K$3:$L$16,2,FALSE)))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IF(D313="X",0,IF(E313="X",0,VLOOKUP(E313,'8'!$K$3:$L$16,2,FALSE)))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IF(D314="X",0,IF(E314="X",0,VLOOKUP(E314,'8'!$K$3:$L$16,2,FALSE)))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IF(D315="X",0,IF(E315="X",0,VLOOKUP(E315,'8'!$K$3:$L$16,2,FALSE)))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IF(D316="X",0,IF(E316="X",0,VLOOKUP(E316,'8'!$K$3:$L$16,2,FALSE)))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IF(D317="X",0,IF(E317="X",0,VLOOKUP(E317,'8'!$K$3:$L$16,2,FALSE)))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IF(D318="X",0,IF(E318="X",0,VLOOKUP(E318,'8'!$K$3:$L$16,2,FALSE)))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IF(D319="X",0,IF(E319="X",0,VLOOKUP(E319,'8'!$K$3:$L$16,2,FALSE)))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IF(D320="X",0,IF(E320="X",0,VLOOKUP(E320,'8'!$K$3:$L$16,2,FALSE)))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IF(D321="X",0,IF(E321="X",0,VLOOKUP(E321,'8'!$K$3:$L$16,2,FALSE)))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IF(D322="X",0,IF(E322="X",0,VLOOKUP(E322,'8'!$K$3:$L$16,2,FALSE)))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IF(D323="X",0,IF(E323="X",0,VLOOKUP(E323,'8'!$K$3:$L$16,2,FALSE)))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IF(D324="X",0,IF(E324="X",0,VLOOKUP(E324,'8'!$K$3:$L$16,2,FALSE)))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IF(D325="X",0,IF(E325="X",0,VLOOKUP(E325,'8'!$K$3:$L$16,2,FALSE)))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IF(D326="X",0,IF(E326="X",0,VLOOKUP(E326,'8'!$K$3:$L$16,2,FALSE)))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IF(D327="X",0,IF(E327="X",0,VLOOKUP(E327,'8'!$K$3:$L$16,2,FALSE)))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IF(D328="X",0,IF(E328="X",0,VLOOKUP(E328,'8'!$K$3:$L$16,2,FALSE)))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IF(D329="X",0,IF(E329="X",0,VLOOKUP(E329,'8'!$K$3:$L$16,2,FALSE)))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IF(D330="X",0,IF(E330="X",0,VLOOKUP(E330,'8'!$K$3:$L$16,2,FALSE)))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IF(D331="X",0,IF(E331="X",0,VLOOKUP(E331,'8'!$K$3:$L$16,2,FALSE)))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IF(D332="X",0,IF(E332="X",0,VLOOKUP(E332,'8'!$K$3:$L$16,2,FALSE)))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IF(D333="X",0,IF(E333="X",0,VLOOKUP(E333,'8'!$K$3:$L$16,2,FALSE)))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IF(D334="X",0,IF(E334="X",0,VLOOKUP(E334,'8'!$K$3:$L$16,2,FALSE)))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IF(D335="X",0,IF(E335="X",0,VLOOKUP(E335,'8'!$K$3:$L$16,2,FALSE)))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IF(D336="X",0,IF(E336="X",0,VLOOKUP(E336,'8'!$K$3:$L$16,2,FALSE)))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IF(D337="X",0,IF(E337="X",0,VLOOKUP(E337,'8'!$K$3:$L$16,2,FALSE)))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IF(D338="X",0,IF(E338="X",0,VLOOKUP(E338,'8'!$K$3:$L$16,2,FALSE)))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IF(D339="X",0,IF(E339="X",0,VLOOKUP(E339,'8'!$K$3:$L$16,2,FALSE)))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IF(D340="X",0,IF(E340="X",0,VLOOKUP(E340,'8'!$K$3:$L$16,2,FALSE)))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IF(D341="X",0,IF(E341="X",0,VLOOKUP(E341,'8'!$K$3:$L$16,2,FALSE)))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IF(D342="X",0,IF(E342="X",0,VLOOKUP(E342,'8'!$K$3:$L$16,2,FALSE)))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IF(D343="X",0,IF(E343="X",0,VLOOKUP(E343,'8'!$K$3:$L$16,2,FALSE)))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IF(D344="X",0,IF(E344="X",0,VLOOKUP(E344,'8'!$K$3:$L$16,2,FALSE)))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IF(D345="X",0,IF(E345="X",0,VLOOKUP(E345,'8'!$K$3:$L$16,2,FALSE)))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IF(D346="X",0,IF(E346="X",0,VLOOKUP(E346,'8'!$K$3:$L$16,2,FALSE)))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IF(D347="X",0,IF(E347="X",0,VLOOKUP(E347,'8'!$K$3:$L$16,2,FALSE)))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IF(D348="X",0,IF(E348="X",0,VLOOKUP(E348,'8'!$K$3:$L$16,2,FALSE)))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IF(D349="X",0,IF(E349="X",0,VLOOKUP(E349,'8'!$K$3:$L$16,2,FALSE)))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IF(D350="X",0,IF(E350="X",0,VLOOKUP(E350,'8'!$K$3:$L$16,2,FALSE)))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IF(D351="X",0,IF(E351="X",0,VLOOKUP(E351,'8'!$K$3:$L$16,2,FALSE)))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IF(D352="X",0,IF(E352="X",0,VLOOKUP(E352,'8'!$K$3:$L$16,2,FALSE)))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IF(D353="X",0,IF(E353="X",0,VLOOKUP(E353,'8'!$K$3:$L$16,2,FALSE)))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IF(D354="X",0,IF(E354="X",0,VLOOKUP(E354,'8'!$K$3:$L$16,2,FALSE)))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IF(D355="X",0,IF(E355="X",0,VLOOKUP(E355,'8'!$K$3:$L$16,2,FALSE)))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IF(D356="X",0,IF(E356="X",0,VLOOKUP(E356,'8'!$K$3:$L$16,2,FALSE)))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IF(D357="X",0,IF(E357="X",0,VLOOKUP(E357,'8'!$K$3:$L$16,2,FALSE)))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IF(D358="X",0,IF(E358="X",0,VLOOKUP(E358,'8'!$K$3:$L$16,2,FALSE)))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IF(D359="X",0,IF(E359="X",0,VLOOKUP(E359,'8'!$K$3:$L$16,2,FALSE)))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IF(D360="X",0,IF(E360="X",0,VLOOKUP(E360,'8'!$K$3:$L$16,2,FALSE)))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IF(D361="X",0,IF(E361="X",0,VLOOKUP(E361,'8'!$K$3:$L$16,2,FALSE)))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IF(D362="X",0,IF(E362="X",0,VLOOKUP(E362,'8'!$K$3:$L$16,2,FALSE)))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IF(D363="X",0,IF(E363="X",0,VLOOKUP(E363,'8'!$K$3:$L$16,2,FALSE)))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IF(D364="X",0,IF(E364="X",0,VLOOKUP(E364,'8'!$K$3:$L$16,2,FALSE)))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IF(D365="X",0,IF(E365="X",0,VLOOKUP(E365,'8'!$K$3:$L$16,2,FALSE)))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IF(D366="X",0,IF(E366="X",0,VLOOKUP(E366,'8'!$K$3:$L$16,2,FALSE)))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IF(D367="X",0,IF(E367="X",0,VLOOKUP(E367,'8'!$K$3:$L$16,2,FALSE)))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IF(D368="X",0,IF(E368="X",0,VLOOKUP(E368,'8'!$K$3:$L$16,2,FALSE)))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IF(D369="X",0,IF(E369="X",0,VLOOKUP(E369,'8'!$K$3:$L$16,2,FALSE)))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IF(D370="X",0,IF(E370="X",0,VLOOKUP(E370,'8'!$K$3:$L$16,2,FALSE)))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IF(D371="X",0,IF(E371="X",0,VLOOKUP(E371,'8'!$K$3:$L$16,2,FALSE)))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IF(D372="X",0,IF(E372="X",0,VLOOKUP(E372,'8'!$K$3:$L$16,2,FALSE)))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IF(D373="X",0,IF(E373="X",0,VLOOKUP(E373,'8'!$K$3:$L$16,2,FALSE)))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IF(D374="X",0,IF(E374="X",0,VLOOKUP(E374,'8'!$K$3:$L$16,2,FALSE)))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IF(D375="X",0,IF(E375="X",0,VLOOKUP(E375,'8'!$K$3:$L$16,2,FALSE)))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IF(D376="X",0,IF(E376="X",0,VLOOKUP(E376,'8'!$K$3:$L$16,2,FALSE)))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IF(D377="X",0,IF(E377="X",0,VLOOKUP(E377,'8'!$K$3:$L$16,2,FALSE)))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IF(D378="X",0,IF(E378="X",0,VLOOKUP(E378,'8'!$K$3:$L$16,2,FALSE)))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IF(D379="X",0,IF(E379="X",0,VLOOKUP(E379,'8'!$K$3:$L$16,2,FALSE)))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IF(D380="X",0,IF(E380="X",0,VLOOKUP(E380,'8'!$K$3:$L$16,2,FALSE)))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IF(D381="X",0,IF(E381="X",0,VLOOKUP(E381,'8'!$K$3:$L$16,2,FALSE)))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IF(D382="X",0,IF(E382="X",0,VLOOKUP(E382,'8'!$K$3:$L$16,2,FALSE)))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IF(D383="X",0,IF(E383="X",0,VLOOKUP(E383,'8'!$K$3:$L$16,2,FALSE)))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IF(D384="X",0,IF(E384="X",0,VLOOKUP(E384,'8'!$K$3:$L$16,2,FALSE)))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IF(D385="X",0,IF(E385="X",0,VLOOKUP(E385,'8'!$K$3:$L$16,2,FALSE)))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IF(D386="X",0,IF(E386="X",0,VLOOKUP(E386,'8'!$K$3:$L$16,2,FALSE)))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IF(D387="X",0,IF(E387="X",0,VLOOKUP(E387,'8'!$K$3:$L$16,2,FALSE)))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IF(D388="X",0,IF(E388="X",0,VLOOKUP(E388,'8'!$K$3:$L$16,2,FALSE)))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IF(D389="X",0,IF(E389="X",0,VLOOKUP(E389,'8'!$K$3:$L$16,2,FALSE)))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IF(D390="X",0,IF(E390="X",0,VLOOKUP(E390,'8'!$K$3:$L$16,2,FALSE)))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IF(D391="X",0,IF(E391="X",0,VLOOKUP(E391,'8'!$K$3:$L$16,2,FALSE)))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IF(D392="X",0,IF(E392="X",0,VLOOKUP(E392,'8'!$K$3:$L$16,2,FALSE)))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IF(D393="X",0,IF(E393="X",0,VLOOKUP(E393,'8'!$K$3:$L$16,2,FALSE)))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IF(D394="X",0,IF(E394="X",0,VLOOKUP(E394,'8'!$K$3:$L$16,2,FALSE)))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IF(D395="X",0,IF(E395="X",0,VLOOKUP(E395,'8'!$K$3:$L$16,2,FALSE)))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IF(D396="X",0,IF(E396="X",0,VLOOKUP(E396,'8'!$K$3:$L$16,2,FALSE)))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IF(D397="X",0,IF(E397="X",0,VLOOKUP(E397,'8'!$K$3:$L$16,2,FALSE)))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IF(D398="X",0,IF(E398="X",0,VLOOKUP(E398,'8'!$K$3:$L$16,2,FALSE)))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IF(D399="X",0,IF(E399="X",0,VLOOKUP(E399,'8'!$K$3:$L$16,2,FALSE)))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IF(D400="X",0,IF(E400="X",0,VLOOKUP(E400,'8'!$K$3:$L$16,2,FALSE)))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IF(D401="X",0,IF(E401="X",0,VLOOKUP(E401,'8'!$K$3:$L$16,2,FALSE)))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IF(D402="X",0,IF(E402="X",0,VLOOKUP(E402,'8'!$K$3:$L$16,2,FALSE)))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IF(D403="X",0,IF(E403="X",0,VLOOKUP(E403,'8'!$K$3:$L$16,2,FALSE)))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IF(D404="X",0,IF(E404="X",0,VLOOKUP(E404,'8'!$K$3:$L$16,2,FALSE)))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IF(D405="X",0,IF(E405="X",0,VLOOKUP(E405,'8'!$K$3:$L$16,2,FALSE)))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IF(D406="X",0,IF(E406="X",0,VLOOKUP(E406,'8'!$K$3:$L$16,2,FALSE)))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IF(D407="X",0,IF(E407="X",0,VLOOKUP(E407,'8'!$K$3:$L$16,2,FALSE)))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IF(D408="X",0,IF(E408="X",0,VLOOKUP(E408,'8'!$K$3:$L$16,2,FALSE)))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IF(D409="X",0,IF(E409="X",0,VLOOKUP(E409,'8'!$K$3:$L$16,2,FALSE)))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IF(D410="X",0,IF(E410="X",0,VLOOKUP(E410,'8'!$K$3:$L$16,2,FALSE)))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IF(D411="X",0,IF(E411="X",0,VLOOKUP(E411,'8'!$K$3:$L$16,2,FALSE)))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IF(D412="X",0,IF(E412="X",0,VLOOKUP(E412,'8'!$K$3:$L$16,2,FALSE)))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IF(D413="X",0,IF(E413="X",0,VLOOKUP(E413,'8'!$K$3:$L$16,2,FALSE)))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IF(D414="X",0,IF(E414="X",0,VLOOKUP(E414,'8'!$K$3:$L$16,2,FALSE)))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IF(D415="X",0,IF(E415="X",0,VLOOKUP(E415,'8'!$K$3:$L$16,2,FALSE)))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IF(D416="X",0,IF(E416="X",0,VLOOKUP(E416,'8'!$K$3:$L$16,2,FALSE)))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IF(D417="X",0,IF(E417="X",0,VLOOKUP(E417,'8'!$K$3:$L$16,2,FALSE)))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IF(D418="X",0,IF(E418="X",0,VLOOKUP(E418,'8'!$K$3:$L$16,2,FALSE)))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IF(D419="X",0,IF(E419="X",0,VLOOKUP(E419,'8'!$K$3:$L$16,2,FALSE)))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IF(D420="X",0,IF(E420="X",0,VLOOKUP(E420,'8'!$K$3:$L$16,2,FALSE)))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IF(D421="X",0,IF(E421="X",0,VLOOKUP(E421,'8'!$K$3:$L$16,2,FALSE)))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IF(D422="X",0,IF(E422="X",0,VLOOKUP(E422,'8'!$K$3:$L$16,2,FALSE)))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IF(D423="X",0,IF(E423="X",0,VLOOKUP(E423,'8'!$K$3:$L$16,2,FALSE)))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IF(D424="X",0,IF(E424="X",0,VLOOKUP(E424,'8'!$K$3:$L$16,2,FALSE)))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IF(D425="X",0,IF(E425="X",0,VLOOKUP(E425,'8'!$K$3:$L$16,2,FALSE)))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IF(D426="X",0,IF(E426="X",0,VLOOKUP(E426,'8'!$K$3:$L$16,2,FALSE)))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IF(D427="X",0,IF(E427="X",0,VLOOKUP(E427,'8'!$K$3:$L$16,2,FALSE)))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IF(D428="X",0,IF(E428="X",0,VLOOKUP(E428,'8'!$K$3:$L$16,2,FALSE)))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IF(D429="X",0,IF(E429="X",0,VLOOKUP(E429,'8'!$K$3:$L$16,2,FALSE)))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IF(D430="X",0,IF(E430="X",0,VLOOKUP(E430,'8'!$K$3:$L$16,2,FALSE)))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IF(D431="X",0,IF(E431="X",0,VLOOKUP(E431,'8'!$K$3:$L$16,2,FALSE)))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IF(D432="X",0,IF(E432="X",0,VLOOKUP(E432,'8'!$K$3:$L$16,2,FALSE)))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IF(D433="X",0,IF(E433="X",0,VLOOKUP(E433,'8'!$K$3:$L$16,2,FALSE)))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IF(D434="X",0,IF(E434="X",0,VLOOKUP(E434,'8'!$K$3:$L$16,2,FALSE)))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IF(D435="X",0,IF(E435="X",0,VLOOKUP(E435,'8'!$K$3:$L$16,2,FALSE)))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IF(D436="X",0,IF(E436="X",0,VLOOKUP(E436,'8'!$K$3:$L$16,2,FALSE)))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IF(D437="X",0,IF(E437="X",0,VLOOKUP(E437,'8'!$K$3:$L$16,2,FALSE)))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IF(D438="X",0,IF(E438="X",0,VLOOKUP(E438,'8'!$K$3:$L$16,2,FALSE)))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IF(D439="X",0,IF(E439="X",0,VLOOKUP(E439,'8'!$K$3:$L$16,2,FALSE)))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IF(D440="X",0,IF(E440="X",0,VLOOKUP(E440,'8'!$K$3:$L$16,2,FALSE)))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IF(D441="X",0,IF(E441="X",0,VLOOKUP(E441,'8'!$K$3:$L$16,2,FALSE)))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IF(D442="X",0,IF(E442="X",0,VLOOKUP(E442,'8'!$K$3:$L$16,2,FALSE)))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IF(D443="X",0,IF(E443="X",0,VLOOKUP(E443,'8'!$K$3:$L$16,2,FALSE)))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IF(D444="X",0,IF(E444="X",0,VLOOKUP(E444,'8'!$K$3:$L$16,2,FALSE)))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IF(D445="X",0,IF(E445="X",0,VLOOKUP(E445,'8'!$K$3:$L$16,2,FALSE)))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IF(D446="X",0,IF(E446="X",0,VLOOKUP(E446,'8'!$K$3:$L$16,2,FALSE)))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IF(D447="X",0,IF(E447="X",0,VLOOKUP(E447,'8'!$K$3:$L$16,2,FALSE)))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IF(D448="X",0,IF(E448="X",0,VLOOKUP(E448,'8'!$K$3:$L$16,2,FALSE)))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IF(D449="X",0,IF(E449="X",0,VLOOKUP(E449,'8'!$K$3:$L$16,2,FALSE)))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IF(D450="X",0,IF(E450="X",0,VLOOKUP(E450,'8'!$K$3:$L$16,2,FALSE)))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IF(D451="X",0,IF(E451="X",0,VLOOKUP(E451,'8'!$K$3:$L$16,2,FALSE)))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IF(D452="X",0,IF(E452="X",0,VLOOKUP(E452,'8'!$K$3:$L$16,2,FALSE)))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IF(D453="X",0,IF(E453="X",0,VLOOKUP(E453,'8'!$K$3:$L$16,2,FALSE)))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IF(D454="X",0,IF(E454="X",0,VLOOKUP(E454,'8'!$K$3:$L$16,2,FALSE)))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IF(D455="X",0,IF(E455="X",0,VLOOKUP(E455,'8'!$K$3:$L$16,2,FALSE)))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IF(D456="X",0,IF(E456="X",0,VLOOKUP(E456,'8'!$K$3:$L$16,2,FALSE)))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IF(D457="X",0,IF(E457="X",0,VLOOKUP(E457,'8'!$K$3:$L$16,2,FALSE)))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IF(D458="X",0,IF(E458="X",0,VLOOKUP(E458,'8'!$K$3:$L$16,2,FALSE)))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IF(D459="X",0,IF(E459="X",0,VLOOKUP(E459,'8'!$K$3:$L$16,2,FALSE)))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IF(D460="X",0,IF(E460="X",0,VLOOKUP(E460,'8'!$K$3:$L$16,2,FALSE)))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IF(D461="X",0,IF(E461="X",0,VLOOKUP(E461,'8'!$K$3:$L$16,2,FALSE)))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IF(D462="X",0,IF(E462="X",0,VLOOKUP(E462,'8'!$K$3:$L$16,2,FALSE)))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IF(D463="X",0,IF(E463="X",0,VLOOKUP(E463,'8'!$K$3:$L$16,2,FALSE)))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IF(D464="X",0,IF(E464="X",0,VLOOKUP(E464,'8'!$K$3:$L$16,2,FALSE)))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IF(D465="X",0,IF(E465="X",0,VLOOKUP(E465,'8'!$K$3:$L$16,2,FALSE)))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IF(D466="X",0,IF(E466="X",0,VLOOKUP(E466,'8'!$K$3:$L$16,2,FALSE)))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IF(D467="X",0,IF(E467="X",0,VLOOKUP(E467,'8'!$K$3:$L$16,2,FALSE)))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IF(D468="X",0,IF(E468="X",0,VLOOKUP(E468,'8'!$K$3:$L$16,2,FALSE)))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IF(D469="X",0,IF(E469="X",0,VLOOKUP(E469,'8'!$K$3:$L$16,2,FALSE)))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IF(D470="X",0,IF(E470="X",0,VLOOKUP(E470,'8'!$K$3:$L$16,2,FALSE)))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IF(D471="X",0,IF(E471="X",0,VLOOKUP(E471,'8'!$K$3:$L$16,2,FALSE)))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IF(D472="X",0,IF(E472="X",0,VLOOKUP(E472,'8'!$K$3:$L$16,2,FALSE)))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IF(D473="X",0,IF(E473="X",0,VLOOKUP(E473,'8'!$K$3:$L$16,2,FALSE)))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IF(D474="X",0,IF(E474="X",0,VLOOKUP(E474,'8'!$K$3:$L$16,2,FALSE)))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IF(D475="X",0,IF(E475="X",0,VLOOKUP(E475,'8'!$K$3:$L$16,2,FALSE)))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IF(D476="X",0,IF(E476="X",0,VLOOKUP(E476,'8'!$K$3:$L$16,2,FALSE)))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IF(D477="X",0,IF(E477="X",0,VLOOKUP(E477,'8'!$K$3:$L$16,2,FALSE)))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IF(D478="X",0,IF(E478="X",0,VLOOKUP(E478,'8'!$K$3:$L$16,2,FALSE)))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IF(D479="X",0,IF(E479="X",0,VLOOKUP(E479,'8'!$K$3:$L$16,2,FALSE)))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IF(D480="X",0,IF(E480="X",0,VLOOKUP(E480,'8'!$K$3:$L$16,2,FALSE)))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IF(D481="X",0,IF(E481="X",0,VLOOKUP(E481,'8'!$K$3:$L$16,2,FALSE)))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IF(D482="X",0,IF(E482="X",0,VLOOKUP(E482,'8'!$K$3:$L$16,2,FALSE)))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IF(D483="X",0,IF(E483="X",0,VLOOKUP(E483,'8'!$K$3:$L$16,2,FALSE)))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IF(D484="X",0,IF(E484="X",0,VLOOKUP(E484,'8'!$K$3:$L$16,2,FALSE)))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IF(D485="X",0,IF(E485="X",0,VLOOKUP(E485,'8'!$K$3:$L$16,2,FALSE)))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IF(D486="X",0,IF(E486="X",0,VLOOKUP(E486,'8'!$K$3:$L$16,2,FALSE)))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IF(D487="X",0,IF(E487="X",0,VLOOKUP(E487,'8'!$K$3:$L$16,2,FALSE)))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IF(D488="X",0,IF(E488="X",0,VLOOKUP(E488,'8'!$K$3:$L$16,2,FALSE)))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IF(D489="X",0,IF(E489="X",0,VLOOKUP(E489,'8'!$K$3:$L$16,2,FALSE)))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IF(D490="X",0,IF(E490="X",0,VLOOKUP(E490,'8'!$K$3:$L$16,2,FALSE)))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IF(D491="X",0,IF(E491="X",0,VLOOKUP(E491,'8'!$K$3:$L$16,2,FALSE)))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IF(D492="X",0,IF(E492="X",0,VLOOKUP(E492,'8'!$K$3:$L$16,2,FALSE)))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IF(D493="X",0,IF(E493="X",0,VLOOKUP(E493,'8'!$K$3:$L$16,2,FALSE)))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IF(D494="X",0,IF(E494="X",0,VLOOKUP(E494,'8'!$K$3:$L$16,2,FALSE)))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IF('8'!K3="", "Vrije categorie",'8'!K3)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IF('8'!K4="", "Vrije categorie",'8'!K4)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IF('8'!K5="", "Vrije categorie",'8'!K5)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IF('8'!K6="", "Vrije categorie",'8'!K6)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IF('8'!K7="", "Vrije categorie",'8'!K7)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IF('8'!K8="", "Vrije categorie",'8'!K8)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IF('8'!K9="", "Vrije categorie",'8'!K9)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IF('8'!K10="", "Vrije categorie",'8'!K10)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IF('8'!K11="", "Vrije categorie",'8'!K11)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IF('8'!K12="", "Vrije categorie",'8'!K12)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IF('8'!K13="", "Vrije categorie",'8'!K13)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IF('8'!K14="", "Vrije categorie",'8'!K14)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IF('8'!K15="", "Vrije categorie",'8'!K15)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GNs7FQV73sfGLuW1q4KDyqGyXyvyK/0co9hFufB+pVth3GW9BIkzYNIwsK2Njzw2MDAL7BZmNHcEVwqmdBCGhw==" saltValue="DMvmcvSEubVqmPmGUE8nd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9,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'9a'!P499/M3</f>
        <v>#N/A</v>
      </c>
    </row>
    <row r="4" spans="1:14">
      <c r="A4" s="26" t="s">
        <v>80</v>
      </c>
      <c r="B4" s="217" t="str">
        <f>VLOOKUP(H5,Kwaliteitsinspecties!A5:E54,3)</f>
        <v>Complex 9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'9a'!P500/M4</f>
        <v>#N/A</v>
      </c>
    </row>
    <row r="5" spans="1:14">
      <c r="A5" s="27" t="s">
        <v>81</v>
      </c>
      <c r="B5" s="218" t="str">
        <f>VLOOKUP(H5,Kwaliteitsinspecties!A5:E54,4)</f>
        <v>Complex 9</v>
      </c>
      <c r="C5" s="218"/>
      <c r="D5" s="218"/>
      <c r="E5" s="218"/>
      <c r="F5" s="214" t="s">
        <v>83</v>
      </c>
      <c r="G5" s="214"/>
      <c r="H5" s="23">
        <f>Kwaliteitsinspecties!A13</f>
        <v>9</v>
      </c>
      <c r="K5" s="44" t="s">
        <v>56</v>
      </c>
      <c r="L5" s="56"/>
      <c r="M5" s="115"/>
      <c r="N5" s="97" t="e">
        <f>'9a'!P501/M5</f>
        <v>#N/A</v>
      </c>
    </row>
    <row r="6" spans="1:14">
      <c r="A6" s="28" t="s">
        <v>82</v>
      </c>
      <c r="B6" s="219" t="str">
        <f>VLOOKUP(H5,Kwaliteitsinspecties!A5:E54,5)</f>
        <v>Complex 9</v>
      </c>
      <c r="C6" s="219"/>
      <c r="D6" s="219"/>
      <c r="E6" s="219"/>
      <c r="F6" s="215" t="s">
        <v>84</v>
      </c>
      <c r="G6" s="215"/>
      <c r="H6" s="24" t="str">
        <f>CONCATENATE(H5,"a")</f>
        <v>9a</v>
      </c>
      <c r="K6" s="44" t="s">
        <v>57</v>
      </c>
      <c r="L6" s="56"/>
      <c r="M6" s="115"/>
      <c r="N6" s="97" t="e">
        <f>'9a'!P502/M6</f>
        <v>#N/A</v>
      </c>
    </row>
    <row r="7" spans="1:14">
      <c r="K7" s="44" t="s">
        <v>53</v>
      </c>
      <c r="L7" s="56"/>
      <c r="M7" s="115"/>
      <c r="N7" s="97" t="e">
        <f>'9a'!P503/M7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'9a'!P504/M8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'9a'!P505/M9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'9a'!P506/M10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'9a'!P507/M11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'9a'!P508/M12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'9a'!N512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'9a'!P509/M13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'9a'!P512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'9a'!G512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'9a'!F512-E27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'9a'!S495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'9a'!R495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'9a'!T495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'9a'!U495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'9a'!V495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'9a'!W495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'9a'!N505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89XuBtZPs5fQlUOLDTiwMdOcdWEtKsd67Z/3ovvnIe5PF2yM+RdTKfzgB8tAZs7vSSBdyIO7BN0R2rxBb1OvPA==" saltValue="XSdxGrXleT5HsVU7wFrZ0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'9'!H5</f>
        <v>9</v>
      </c>
      <c r="B1" s="240" t="s">
        <v>80</v>
      </c>
      <c r="C1" s="241"/>
      <c r="D1" s="242" t="str">
        <f>VLOOKUP(A1,Kwaliteitsinspecties!A5:J54,3)</f>
        <v>Complex 9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9 te Complex 9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IF(D4="X",0,IF(E4="X",0,VLOOKUP(E4,'9'!$K$3:$L$16,2,FALSE)))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IF(D5="X",0,IF(E5="X",0,VLOOKUP(E5,'9'!$K$3:$L$16,2,FALSE)))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IF(D6="X",0,IF(E6="X",0,VLOOKUP(E6,'9'!$K$3:$L$16,2,FALSE)))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IF(D7="X",0,IF(E7="X",0,VLOOKUP(E7,'9'!$K$3:$L$16,2,FALSE)))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IF(D8="X",0,IF(E8="X",0,VLOOKUP(E8,'9'!$K$3:$L$16,2,FALSE)))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IF(D9="X",0,IF(E9="X",0,VLOOKUP(E9,'9'!$K$3:$L$16,2,FALSE)))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IF(D10="X",0,IF(E10="X",0,VLOOKUP(E10,'9'!$K$3:$L$16,2,FALSE)))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IF(D11="X",0,IF(E11="X",0,VLOOKUP(E11,'9'!$K$3:$L$16,2,FALSE)))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IF(D12="X",0,IF(E12="X",0,VLOOKUP(E12,'9'!$K$3:$L$16,2,FALSE)))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IF(D13="X",0,IF(E13="X",0,VLOOKUP(E13,'9'!$K$3:$L$16,2,FALSE)))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IF(D14="X",0,IF(E14="X",0,VLOOKUP(E14,'9'!$K$3:$L$16,2,FALSE)))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IF(D15="X",0,IF(E15="X",0,VLOOKUP(E15,'9'!$K$3:$L$16,2,FALSE)))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IF(D16="X",0,IF(E16="X",0,VLOOKUP(E16,'9'!$K$3:$L$16,2,FALSE)))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IF(D17="X",0,IF(E17="X",0,VLOOKUP(E17,'9'!$K$3:$L$16,2,FALSE)))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IF(D18="X",0,IF(E18="X",0,VLOOKUP(E18,'9'!$K$3:$L$16,2,FALSE)))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IF(D19="X",0,IF(E19="X",0,VLOOKUP(E19,'9'!$K$3:$L$16,2,FALSE)))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IF(D20="X",0,IF(E20="X",0,VLOOKUP(E20,'9'!$K$3:$L$16,2,FALSE)))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IF(D21="X",0,IF(E21="X",0,VLOOKUP(E21,'9'!$K$3:$L$16,2,FALSE)))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IF(D22="X",0,IF(E22="X",0,VLOOKUP(E22,'9'!$K$3:$L$16,2,FALSE)))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IF(D23="X",0,IF(E23="X",0,VLOOKUP(E23,'9'!$K$3:$L$16,2,FALSE)))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IF(D24="X",0,IF(E24="X",0,VLOOKUP(E24,'9'!$K$3:$L$16,2,FALSE)))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IF(D25="X",0,IF(E25="X",0,VLOOKUP(E25,'9'!$K$3:$L$16,2,FALSE)))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IF(D26="X",0,IF(E26="X",0,VLOOKUP(E26,'9'!$K$3:$L$16,2,FALSE)))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IF(D27="X",0,IF(E27="X",0,VLOOKUP(E27,'9'!$K$3:$L$16,2,FALSE)))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IF(D28="X",0,IF(E28="X",0,VLOOKUP(E28,'9'!$K$3:$L$16,2,FALSE)))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IF(D29="X",0,IF(E29="X",0,VLOOKUP(E29,'9'!$K$3:$L$16,2,FALSE)))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IF(D30="X",0,IF(E30="X",0,VLOOKUP(E30,'9'!$K$3:$L$16,2,FALSE)))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IF(D31="X",0,IF(E31="X",0,VLOOKUP(E31,'9'!$K$3:$L$16,2,FALSE)))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IF(D32="X",0,IF(E32="X",0,VLOOKUP(E32,'9'!$K$3:$L$16,2,FALSE)))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IF(D33="X",0,IF(E33="X",0,VLOOKUP(E33,'9'!$K$3:$L$16,2,FALSE)))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IF(D34="X",0,IF(E34="X",0,VLOOKUP(E34,'9'!$K$3:$L$16,2,FALSE)))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IF(D35="X",0,IF(E35="X",0,VLOOKUP(E35,'9'!$K$3:$L$16,2,FALSE)))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IF(D36="X",0,IF(E36="X",0,VLOOKUP(E36,'9'!$K$3:$L$16,2,FALSE)))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IF(D37="X",0,IF(E37="X",0,VLOOKUP(E37,'9'!$K$3:$L$16,2,FALSE)))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IF(D38="X",0,IF(E38="X",0,VLOOKUP(E38,'9'!$K$3:$L$16,2,FALSE)))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IF(D39="X",0,IF(E39="X",0,VLOOKUP(E39,'9'!$K$3:$L$16,2,FALSE)))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IF(D40="X",0,IF(E40="X",0,VLOOKUP(E40,'9'!$K$3:$L$16,2,FALSE)))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IF(D41="X",0,IF(E41="X",0,VLOOKUP(E41,'9'!$K$3:$L$16,2,FALSE)))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IF(D42="X",0,IF(E42="X",0,VLOOKUP(E42,'9'!$K$3:$L$16,2,FALSE)))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IF(D43="X",0,IF(E43="X",0,VLOOKUP(E43,'9'!$K$3:$L$16,2,FALSE)))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IF(D44="X",0,IF(E44="X",0,VLOOKUP(E44,'9'!$K$3:$L$16,2,FALSE)))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IF(D45="X",0,IF(E45="X",0,VLOOKUP(E45,'9'!$K$3:$L$16,2,FALSE)))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IF(D46="X",0,IF(E46="X",0,VLOOKUP(E46,'9'!$K$3:$L$16,2,FALSE)))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IF(D47="X",0,IF(E47="X",0,VLOOKUP(E47,'9'!$K$3:$L$16,2,FALSE)))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IF(D48="X",0,IF(E48="X",0,VLOOKUP(E48,'9'!$K$3:$L$16,2,FALSE)))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IF(D49="X",0,IF(E49="X",0,VLOOKUP(E49,'9'!$K$3:$L$16,2,FALSE)))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IF(D50="X",0,IF(E50="X",0,VLOOKUP(E50,'9'!$K$3:$L$16,2,FALSE)))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IF(D51="X",0,IF(E51="X",0,VLOOKUP(E51,'9'!$K$3:$L$16,2,FALSE)))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IF(D52="X",0,IF(E52="X",0,VLOOKUP(E52,'9'!$K$3:$L$16,2,FALSE)))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IF(D53="X",0,IF(E53="X",0,VLOOKUP(E53,'9'!$K$3:$L$16,2,FALSE)))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IF(D54="X",0,IF(E54="X",0,VLOOKUP(E54,'9'!$K$3:$L$16,2,FALSE)))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IF(D55="X",0,IF(E55="X",0,VLOOKUP(E55,'9'!$K$3:$L$16,2,FALSE)))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IF(D56="X",0,IF(E56="X",0,VLOOKUP(E56,'9'!$K$3:$L$16,2,FALSE)))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IF(D57="X",0,IF(E57="X",0,VLOOKUP(E57,'9'!$K$3:$L$16,2,FALSE)))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IF(D58="X",0,IF(E58="X",0,VLOOKUP(E58,'9'!$K$3:$L$16,2,FALSE)))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IF(D59="X",0,IF(E59="X",0,VLOOKUP(E59,'9'!$K$3:$L$16,2,FALSE)))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IF(D60="X",0,IF(E60="X",0,VLOOKUP(E60,'9'!$K$3:$L$16,2,FALSE)))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IF(D61="X",0,IF(E61="X",0,VLOOKUP(E61,'9'!$K$3:$L$16,2,FALSE)))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IF(D62="X",0,IF(E62="X",0,VLOOKUP(E62,'9'!$K$3:$L$16,2,FALSE)))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IF(D63="X",0,IF(E63="X",0,VLOOKUP(E63,'9'!$K$3:$L$16,2,FALSE)))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IF(D64="X",0,IF(E64="X",0,VLOOKUP(E64,'9'!$K$3:$L$16,2,FALSE)))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IF(D65="X",0,IF(E65="X",0,VLOOKUP(E65,'9'!$K$3:$L$16,2,FALSE)))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IF(D66="X",0,IF(E66="X",0,VLOOKUP(E66,'9'!$K$3:$L$16,2,FALSE)))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IF(D67="X",0,IF(E67="X",0,VLOOKUP(E67,'9'!$K$3:$L$16,2,FALSE)))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IF(D68="X",0,IF(E68="X",0,VLOOKUP(E68,'9'!$K$3:$L$16,2,FALSE)))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IF(D69="X",0,IF(E69="X",0,VLOOKUP(E69,'9'!$K$3:$L$16,2,FALSE)))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IF(D70="X",0,IF(E70="X",0,VLOOKUP(E70,'9'!$K$3:$L$16,2,FALSE)))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IF(D71="X",0,IF(E71="X",0,VLOOKUP(E71,'9'!$K$3:$L$16,2,FALSE)))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IF(D72="X",0,IF(E72="X",0,VLOOKUP(E72,'9'!$K$3:$L$16,2,FALSE)))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IF(D73="X",0,IF(E73="X",0,VLOOKUP(E73,'9'!$K$3:$L$16,2,FALSE)))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IF(D74="X",0,IF(E74="X",0,VLOOKUP(E74,'9'!$K$3:$L$16,2,FALSE)))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IF(D75="X",0,IF(E75="X",0,VLOOKUP(E75,'9'!$K$3:$L$16,2,FALSE)))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IF(D76="X",0,IF(E76="X",0,VLOOKUP(E76,'9'!$K$3:$L$16,2,FALSE)))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IF(D77="X",0,IF(E77="X",0,VLOOKUP(E77,'9'!$K$3:$L$16,2,FALSE)))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IF(D78="X",0,IF(E78="X",0,VLOOKUP(E78,'9'!$K$3:$L$16,2,FALSE)))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IF(D79="X",0,IF(E79="X",0,VLOOKUP(E79,'9'!$K$3:$L$16,2,FALSE)))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IF(D80="X",0,IF(E80="X",0,VLOOKUP(E80,'9'!$K$3:$L$16,2,FALSE)))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IF(D81="X",0,IF(E81="X",0,VLOOKUP(E81,'9'!$K$3:$L$16,2,FALSE)))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IF(D82="X",0,IF(E82="X",0,VLOOKUP(E82,'9'!$K$3:$L$16,2,FALSE)))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IF(D83="X",0,IF(E83="X",0,VLOOKUP(E83,'9'!$K$3:$L$16,2,FALSE)))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IF(D84="X",0,IF(E84="X",0,VLOOKUP(E84,'9'!$K$3:$L$16,2,FALSE)))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IF(D85="X",0,IF(E85="X",0,VLOOKUP(E85,'9'!$K$3:$L$16,2,FALSE)))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IF(D86="X",0,IF(E86="X",0,VLOOKUP(E86,'9'!$K$3:$L$16,2,FALSE)))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IF(D87="X",0,IF(E87="X",0,VLOOKUP(E87,'9'!$K$3:$L$16,2,FALSE)))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IF(D88="X",0,IF(E88="X",0,VLOOKUP(E88,'9'!$K$3:$L$16,2,FALSE)))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IF(D89="X",0,IF(E89="X",0,VLOOKUP(E89,'9'!$K$3:$L$16,2,FALSE)))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IF(D90="X",0,IF(E90="X",0,VLOOKUP(E90,'9'!$K$3:$L$16,2,FALSE)))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IF(D91="X",0,IF(E91="X",0,VLOOKUP(E91,'9'!$K$3:$L$16,2,FALSE)))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IF(D92="X",0,IF(E92="X",0,VLOOKUP(E92,'9'!$K$3:$L$16,2,FALSE)))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IF(D93="X",0,IF(E93="X",0,VLOOKUP(E93,'9'!$K$3:$L$16,2,FALSE)))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IF(D94="X",0,IF(E94="X",0,VLOOKUP(E94,'9'!$K$3:$L$16,2,FALSE)))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IF(D95="X",0,IF(E95="X",0,VLOOKUP(E95,'9'!$K$3:$L$16,2,FALSE)))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IF(D96="X",0,IF(E96="X",0,VLOOKUP(E96,'9'!$K$3:$L$16,2,FALSE)))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IF(D97="X",0,IF(E97="X",0,VLOOKUP(E97,'9'!$K$3:$L$16,2,FALSE)))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IF(D98="X",0,IF(E98="X",0,VLOOKUP(E98,'9'!$K$3:$L$16,2,FALSE)))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IF(D99="X",0,IF(E99="X",0,VLOOKUP(E99,'9'!$K$3:$L$16,2,FALSE)))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IF(D100="X",0,IF(E100="X",0,VLOOKUP(E100,'9'!$K$3:$L$16,2,FALSE)))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IF(D101="X",0,IF(E101="X",0,VLOOKUP(E101,'9'!$K$3:$L$16,2,FALSE)))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IF(D102="X",0,IF(E102="X",0,VLOOKUP(E102,'9'!$K$3:$L$16,2,FALSE)))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IF(D103="X",0,IF(E103="X",0,VLOOKUP(E103,'9'!$K$3:$L$16,2,FALSE)))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IF(D104="X",0,IF(E104="X",0,VLOOKUP(E104,'9'!$K$3:$L$16,2,FALSE)))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IF(D105="X",0,IF(E105="X",0,VLOOKUP(E105,'9'!$K$3:$L$16,2,FALSE)))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IF(D106="X",0,IF(E106="X",0,VLOOKUP(E106,'9'!$K$3:$L$16,2,FALSE)))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IF(D107="X",0,IF(E107="X",0,VLOOKUP(E107,'9'!$K$3:$L$16,2,FALSE)))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IF(D108="X",0,IF(E108="X",0,VLOOKUP(E108,'9'!$K$3:$L$16,2,FALSE)))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IF(D109="X",0,IF(E109="X",0,VLOOKUP(E109,'9'!$K$3:$L$16,2,FALSE)))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IF(D110="X",0,IF(E110="X",0,VLOOKUP(E110,'9'!$K$3:$L$16,2,FALSE)))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IF(D111="X",0,IF(E111="X",0,VLOOKUP(E111,'9'!$K$3:$L$16,2,FALSE)))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IF(D112="X",0,IF(E112="X",0,VLOOKUP(E112,'9'!$K$3:$L$16,2,FALSE)))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IF(D113="X",0,IF(E113="X",0,VLOOKUP(E113,'9'!$K$3:$L$16,2,FALSE)))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IF(D114="X",0,IF(E114="X",0,VLOOKUP(E114,'9'!$K$3:$L$16,2,FALSE)))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IF(D115="X",0,IF(E115="X",0,VLOOKUP(E115,'9'!$K$3:$L$16,2,FALSE)))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IF(D116="X",0,IF(E116="X",0,VLOOKUP(E116,'9'!$K$3:$L$16,2,FALSE)))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IF(D117="X",0,IF(E117="X",0,VLOOKUP(E117,'9'!$K$3:$L$16,2,FALSE)))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IF(D118="X",0,IF(E118="X",0,VLOOKUP(E118,'9'!$K$3:$L$16,2,FALSE)))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IF(D119="X",0,IF(E119="X",0,VLOOKUP(E119,'9'!$K$3:$L$16,2,FALSE)))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IF(D120="X",0,IF(E120="X",0,VLOOKUP(E120,'9'!$K$3:$L$16,2,FALSE)))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IF(D121="X",0,IF(E121="X",0,VLOOKUP(E121,'9'!$K$3:$L$16,2,FALSE)))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IF(D122="X",0,IF(E122="X",0,VLOOKUP(E122,'9'!$K$3:$L$16,2,FALSE)))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IF(D123="X",0,IF(E123="X",0,VLOOKUP(E123,'9'!$K$3:$L$16,2,FALSE)))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IF(D124="X",0,IF(E124="X",0,VLOOKUP(E124,'9'!$K$3:$L$16,2,FALSE)))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IF(D125="X",0,IF(E125="X",0,VLOOKUP(E125,'9'!$K$3:$L$16,2,FALSE)))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IF(D126="X",0,IF(E126="X",0,VLOOKUP(E126,'9'!$K$3:$L$16,2,FALSE)))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IF(D127="X",0,IF(E127="X",0,VLOOKUP(E127,'9'!$K$3:$L$16,2,FALSE)))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IF(D128="X",0,IF(E128="X",0,VLOOKUP(E128,'9'!$K$3:$L$16,2,FALSE)))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IF(D129="X",0,IF(E129="X",0,VLOOKUP(E129,'9'!$K$3:$L$16,2,FALSE)))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IF(D130="X",0,IF(E130="X",0,VLOOKUP(E130,'9'!$K$3:$L$16,2,FALSE)))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IF(D131="X",0,IF(E131="X",0,VLOOKUP(E131,'9'!$K$3:$L$16,2,FALSE)))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IF(D132="X",0,IF(E132="X",0,VLOOKUP(E132,'9'!$K$3:$L$16,2,FALSE)))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IF(D133="X",0,IF(E133="X",0,VLOOKUP(E133,'9'!$K$3:$L$16,2,FALSE)))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IF(D134="X",0,IF(E134="X",0,VLOOKUP(E134,'9'!$K$3:$L$16,2,FALSE)))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IF(D135="X",0,IF(E135="X",0,VLOOKUP(E135,'9'!$K$3:$L$16,2,FALSE)))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IF(D136="X",0,IF(E136="X",0,VLOOKUP(E136,'9'!$K$3:$L$16,2,FALSE)))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IF(D137="X",0,IF(E137="X",0,VLOOKUP(E137,'9'!$K$3:$L$16,2,FALSE)))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IF(D138="X",0,IF(E138="X",0,VLOOKUP(E138,'9'!$K$3:$L$16,2,FALSE)))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IF(D139="X",0,IF(E139="X",0,VLOOKUP(E139,'9'!$K$3:$L$16,2,FALSE)))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IF(D140="X",0,IF(E140="X",0,VLOOKUP(E140,'9'!$K$3:$L$16,2,FALSE)))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IF(D141="X",0,IF(E141="X",0,VLOOKUP(E141,'9'!$K$3:$L$16,2,FALSE)))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IF(D142="X",0,IF(E142="X",0,VLOOKUP(E142,'9'!$K$3:$L$16,2,FALSE)))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IF(D143="X",0,IF(E143="X",0,VLOOKUP(E143,'9'!$K$3:$L$16,2,FALSE)))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IF(D144="X",0,IF(E144="X",0,VLOOKUP(E144,'9'!$K$3:$L$16,2,FALSE)))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IF(D145="X",0,IF(E145="X",0,VLOOKUP(E145,'9'!$K$3:$L$16,2,FALSE)))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IF(D146="X",0,IF(E146="X",0,VLOOKUP(E146,'9'!$K$3:$L$16,2,FALSE)))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IF(D147="X",0,IF(E147="X",0,VLOOKUP(E147,'9'!$K$3:$L$16,2,FALSE)))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IF(D148="X",0,IF(E148="X",0,VLOOKUP(E148,'9'!$K$3:$L$16,2,FALSE)))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IF(D149="X",0,IF(E149="X",0,VLOOKUP(E149,'9'!$K$3:$L$16,2,FALSE)))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IF(D150="X",0,IF(E150="X",0,VLOOKUP(E150,'9'!$K$3:$L$16,2,FALSE)))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IF(D151="X",0,IF(E151="X",0,VLOOKUP(E151,'9'!$K$3:$L$16,2,FALSE)))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IF(D152="X",0,IF(E152="X",0,VLOOKUP(E152,'9'!$K$3:$L$16,2,FALSE)))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IF(D153="X",0,IF(E153="X",0,VLOOKUP(E153,'9'!$K$3:$L$16,2,FALSE)))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IF(D154="X",0,IF(E154="X",0,VLOOKUP(E154,'9'!$K$3:$L$16,2,FALSE)))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IF(D155="X",0,IF(E155="X",0,VLOOKUP(E155,'9'!$K$3:$L$16,2,FALSE)))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IF(D156="X",0,IF(E156="X",0,VLOOKUP(E156,'9'!$K$3:$L$16,2,FALSE)))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IF(D157="X",0,IF(E157="X",0,VLOOKUP(E157,'9'!$K$3:$L$16,2,FALSE)))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IF(D158="X",0,IF(E158="X",0,VLOOKUP(E158,'9'!$K$3:$L$16,2,FALSE)))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IF(D159="X",0,IF(E159="X",0,VLOOKUP(E159,'9'!$K$3:$L$16,2,FALSE)))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IF(D160="X",0,IF(E160="X",0,VLOOKUP(E160,'9'!$K$3:$L$16,2,FALSE)))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IF(D161="X",0,IF(E161="X",0,VLOOKUP(E161,'9'!$K$3:$L$16,2,FALSE)))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IF(D162="X",0,IF(E162="X",0,VLOOKUP(E162,'9'!$K$3:$L$16,2,FALSE)))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IF(D163="X",0,IF(E163="X",0,VLOOKUP(E163,'9'!$K$3:$L$16,2,FALSE)))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IF(D164="X",0,IF(E164="X",0,VLOOKUP(E164,'9'!$K$3:$L$16,2,FALSE)))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IF(D165="X",0,IF(E165="X",0,VLOOKUP(E165,'9'!$K$3:$L$16,2,FALSE)))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IF(D166="X",0,IF(E166="X",0,VLOOKUP(E166,'9'!$K$3:$L$16,2,FALSE)))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IF(D167="X",0,IF(E167="X",0,VLOOKUP(E167,'9'!$K$3:$L$16,2,FALSE)))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IF(D168="X",0,IF(E168="X",0,VLOOKUP(E168,'9'!$K$3:$L$16,2,FALSE)))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IF(D169="X",0,IF(E169="X",0,VLOOKUP(E169,'9'!$K$3:$L$16,2,FALSE)))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IF(D170="X",0,IF(E170="X",0,VLOOKUP(E170,'9'!$K$3:$L$16,2,FALSE)))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IF(D171="X",0,IF(E171="X",0,VLOOKUP(E171,'9'!$K$3:$L$16,2,FALSE)))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IF(D172="X",0,IF(E172="X",0,VLOOKUP(E172,'9'!$K$3:$L$16,2,FALSE)))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IF(D173="X",0,IF(E173="X",0,VLOOKUP(E173,'9'!$K$3:$L$16,2,FALSE)))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IF(D174="X",0,IF(E174="X",0,VLOOKUP(E174,'9'!$K$3:$L$16,2,FALSE)))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IF(D175="X",0,IF(E175="X",0,VLOOKUP(E175,'9'!$K$3:$L$16,2,FALSE)))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IF(D176="X",0,IF(E176="X",0,VLOOKUP(E176,'9'!$K$3:$L$16,2,FALSE)))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IF(D177="X",0,IF(E177="X",0,VLOOKUP(E177,'9'!$K$3:$L$16,2,FALSE)))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IF(D178="X",0,IF(E178="X",0,VLOOKUP(E178,'9'!$K$3:$L$16,2,FALSE)))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IF(D179="X",0,IF(E179="X",0,VLOOKUP(E179,'9'!$K$3:$L$16,2,FALSE)))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IF(D180="X",0,IF(E180="X",0,VLOOKUP(E180,'9'!$K$3:$L$16,2,FALSE)))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IF(D181="X",0,IF(E181="X",0,VLOOKUP(E181,'9'!$K$3:$L$16,2,FALSE)))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IF(D182="X",0,IF(E182="X",0,VLOOKUP(E182,'9'!$K$3:$L$16,2,FALSE)))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IF(D183="X",0,IF(E183="X",0,VLOOKUP(E183,'9'!$K$3:$L$16,2,FALSE)))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IF(D184="X",0,IF(E184="X",0,VLOOKUP(E184,'9'!$K$3:$L$16,2,FALSE)))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IF(D185="X",0,IF(E185="X",0,VLOOKUP(E185,'9'!$K$3:$L$16,2,FALSE)))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IF(D186="X",0,IF(E186="X",0,VLOOKUP(E186,'9'!$K$3:$L$16,2,FALSE)))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IF(D187="X",0,IF(E187="X",0,VLOOKUP(E187,'9'!$K$3:$L$16,2,FALSE)))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IF(D188="X",0,IF(E188="X",0,VLOOKUP(E188,'9'!$K$3:$L$16,2,FALSE)))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IF(D189="X",0,IF(E189="X",0,VLOOKUP(E189,'9'!$K$3:$L$16,2,FALSE)))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IF(D190="X",0,IF(E190="X",0,VLOOKUP(E190,'9'!$K$3:$L$16,2,FALSE)))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IF(D191="X",0,IF(E191="X",0,VLOOKUP(E191,'9'!$K$3:$L$16,2,FALSE)))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IF(D192="X",0,IF(E192="X",0,VLOOKUP(E192,'9'!$K$3:$L$16,2,FALSE)))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IF(D193="X",0,IF(E193="X",0,VLOOKUP(E193,'9'!$K$3:$L$16,2,FALSE)))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IF(D194="X",0,IF(E194="X",0,VLOOKUP(E194,'9'!$K$3:$L$16,2,FALSE)))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IF(D195="X",0,IF(E195="X",0,VLOOKUP(E195,'9'!$K$3:$L$16,2,FALSE)))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IF(D196="X",0,IF(E196="X",0,VLOOKUP(E196,'9'!$K$3:$L$16,2,FALSE)))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IF(D197="X",0,IF(E197="X",0,VLOOKUP(E197,'9'!$K$3:$L$16,2,FALSE)))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IF(D198="X",0,IF(E198="X",0,VLOOKUP(E198,'9'!$K$3:$L$16,2,FALSE)))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IF(D199="X",0,IF(E199="X",0,VLOOKUP(E199,'9'!$K$3:$L$16,2,FALSE)))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IF(D200="X",0,IF(E200="X",0,VLOOKUP(E200,'9'!$K$3:$L$16,2,FALSE)))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IF(D201="X",0,IF(E201="X",0,VLOOKUP(E201,'9'!$K$3:$L$16,2,FALSE)))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IF(D202="X",0,IF(E202="X",0,VLOOKUP(E202,'9'!$K$3:$L$16,2,FALSE)))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IF(D203="X",0,IF(E203="X",0,VLOOKUP(E203,'9'!$K$3:$L$16,2,FALSE)))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IF(D204="X",0,IF(E204="X",0,VLOOKUP(E204,'9'!$K$3:$L$16,2,FALSE)))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IF(D205="X",0,IF(E205="X",0,VLOOKUP(E205,'9'!$K$3:$L$16,2,FALSE)))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IF(D206="X",0,IF(E206="X",0,VLOOKUP(E206,'9'!$K$3:$L$16,2,FALSE)))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IF(D207="X",0,IF(E207="X",0,VLOOKUP(E207,'9'!$K$3:$L$16,2,FALSE)))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IF(D208="X",0,IF(E208="X",0,VLOOKUP(E208,'9'!$K$3:$L$16,2,FALSE)))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IF(D209="X",0,IF(E209="X",0,VLOOKUP(E209,'9'!$K$3:$L$16,2,FALSE)))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IF(D210="X",0,IF(E210="X",0,VLOOKUP(E210,'9'!$K$3:$L$16,2,FALSE)))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IF(D211="X",0,IF(E211="X",0,VLOOKUP(E211,'9'!$K$3:$L$16,2,FALSE)))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IF(D212="X",0,IF(E212="X",0,VLOOKUP(E212,'9'!$K$3:$L$16,2,FALSE)))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IF(D213="X",0,IF(E213="X",0,VLOOKUP(E213,'9'!$K$3:$L$16,2,FALSE)))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IF(D214="X",0,IF(E214="X",0,VLOOKUP(E214,'9'!$K$3:$L$16,2,FALSE)))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IF(D215="X",0,IF(E215="X",0,VLOOKUP(E215,'9'!$K$3:$L$16,2,FALSE)))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IF(D216="X",0,IF(E216="X",0,VLOOKUP(E216,'9'!$K$3:$L$16,2,FALSE)))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IF(D217="X",0,IF(E217="X",0,VLOOKUP(E217,'9'!$K$3:$L$16,2,FALSE)))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IF(D218="X",0,IF(E218="X",0,VLOOKUP(E218,'9'!$K$3:$L$16,2,FALSE)))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IF(D219="X",0,IF(E219="X",0,VLOOKUP(E219,'9'!$K$3:$L$16,2,FALSE)))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IF(D220="X",0,IF(E220="X",0,VLOOKUP(E220,'9'!$K$3:$L$16,2,FALSE)))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IF(D221="X",0,IF(E221="X",0,VLOOKUP(E221,'9'!$K$3:$L$16,2,FALSE)))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IF(D222="X",0,IF(E222="X",0,VLOOKUP(E222,'9'!$K$3:$L$16,2,FALSE)))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IF(D223="X",0,IF(E223="X",0,VLOOKUP(E223,'9'!$K$3:$L$16,2,FALSE)))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IF(D224="X",0,IF(E224="X",0,VLOOKUP(E224,'9'!$K$3:$L$16,2,FALSE)))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IF(D225="X",0,IF(E225="X",0,VLOOKUP(E225,'9'!$K$3:$L$16,2,FALSE)))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IF(D226="X",0,IF(E226="X",0,VLOOKUP(E226,'9'!$K$3:$L$16,2,FALSE)))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IF(D227="X",0,IF(E227="X",0,VLOOKUP(E227,'9'!$K$3:$L$16,2,FALSE)))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IF(D228="X",0,IF(E228="X",0,VLOOKUP(E228,'9'!$K$3:$L$16,2,FALSE)))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IF(D229="X",0,IF(E229="X",0,VLOOKUP(E229,'9'!$K$3:$L$16,2,FALSE)))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IF(D230="X",0,IF(E230="X",0,VLOOKUP(E230,'9'!$K$3:$L$16,2,FALSE)))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IF(D231="X",0,IF(E231="X",0,VLOOKUP(E231,'9'!$K$3:$L$16,2,FALSE)))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IF(D232="X",0,IF(E232="X",0,VLOOKUP(E232,'9'!$K$3:$L$16,2,FALSE)))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IF(D233="X",0,IF(E233="X",0,VLOOKUP(E233,'9'!$K$3:$L$16,2,FALSE)))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IF(D234="X",0,IF(E234="X",0,VLOOKUP(E234,'9'!$K$3:$L$16,2,FALSE)))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IF(D235="X",0,IF(E235="X",0,VLOOKUP(E235,'9'!$K$3:$L$16,2,FALSE)))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IF(D236="X",0,IF(E236="X",0,VLOOKUP(E236,'9'!$K$3:$L$16,2,FALSE)))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IF(D237="X",0,IF(E237="X",0,VLOOKUP(E237,'9'!$K$3:$L$16,2,FALSE)))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IF(D238="X",0,IF(E238="X",0,VLOOKUP(E238,'9'!$K$3:$L$16,2,FALSE)))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IF(D239="X",0,IF(E239="X",0,VLOOKUP(E239,'9'!$K$3:$L$16,2,FALSE)))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IF(D240="X",0,IF(E240="X",0,VLOOKUP(E240,'9'!$K$3:$L$16,2,FALSE)))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IF(D241="X",0,IF(E241="X",0,VLOOKUP(E241,'9'!$K$3:$L$16,2,FALSE)))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IF(D242="X",0,IF(E242="X",0,VLOOKUP(E242,'9'!$K$3:$L$16,2,FALSE)))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IF(D243="X",0,IF(E243="X",0,VLOOKUP(E243,'9'!$K$3:$L$16,2,FALSE)))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IF(D244="X",0,IF(E244="X",0,VLOOKUP(E244,'9'!$K$3:$L$16,2,FALSE)))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IF(D245="X",0,IF(E245="X",0,VLOOKUP(E245,'9'!$K$3:$L$16,2,FALSE)))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IF(D246="X",0,IF(E246="X",0,VLOOKUP(E246,'9'!$K$3:$L$16,2,FALSE)))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IF(D247="X",0,IF(E247="X",0,VLOOKUP(E247,'9'!$K$3:$L$16,2,FALSE)))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IF(D248="X",0,IF(E248="X",0,VLOOKUP(E248,'9'!$K$3:$L$16,2,FALSE)))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IF(D249="X",0,IF(E249="X",0,VLOOKUP(E249,'9'!$K$3:$L$16,2,FALSE)))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IF(D250="X",0,IF(E250="X",0,VLOOKUP(E250,'9'!$K$3:$L$16,2,FALSE)))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IF(D251="X",0,IF(E251="X",0,VLOOKUP(E251,'9'!$K$3:$L$16,2,FALSE)))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IF(D252="X",0,IF(E252="X",0,VLOOKUP(E252,'9'!$K$3:$L$16,2,FALSE)))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IF(D253="X",0,IF(E253="X",0,VLOOKUP(E253,'9'!$K$3:$L$16,2,FALSE)))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IF(D254="X",0,IF(E254="X",0,VLOOKUP(E254,'9'!$K$3:$L$16,2,FALSE)))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IF(D255="X",0,IF(E255="X",0,VLOOKUP(E255,'9'!$K$3:$L$16,2,FALSE)))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IF(D256="X",0,IF(E256="X",0,VLOOKUP(E256,'9'!$K$3:$L$16,2,FALSE)))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IF(D257="X",0,IF(E257="X",0,VLOOKUP(E257,'9'!$K$3:$L$16,2,FALSE)))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IF(D258="X",0,IF(E258="X",0,VLOOKUP(E258,'9'!$K$3:$L$16,2,FALSE)))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IF(D259="X",0,IF(E259="X",0,VLOOKUP(E259,'9'!$K$3:$L$16,2,FALSE)))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IF(D260="X",0,IF(E260="X",0,VLOOKUP(E260,'9'!$K$3:$L$16,2,FALSE)))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IF(D261="X",0,IF(E261="X",0,VLOOKUP(E261,'9'!$K$3:$L$16,2,FALSE)))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IF(D262="X",0,IF(E262="X",0,VLOOKUP(E262,'9'!$K$3:$L$16,2,FALSE)))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IF(D263="X",0,IF(E263="X",0,VLOOKUP(E263,'9'!$K$3:$L$16,2,FALSE)))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IF(D264="X",0,IF(E264="X",0,VLOOKUP(E264,'9'!$K$3:$L$16,2,FALSE)))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IF(D265="X",0,IF(E265="X",0,VLOOKUP(E265,'9'!$K$3:$L$16,2,FALSE)))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IF(D266="X",0,IF(E266="X",0,VLOOKUP(E266,'9'!$K$3:$L$16,2,FALSE)))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IF(D267="X",0,IF(E267="X",0,VLOOKUP(E267,'9'!$K$3:$L$16,2,FALSE)))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IF(D268="X",0,IF(E268="X",0,VLOOKUP(E268,'9'!$K$3:$L$16,2,FALSE)))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IF(D269="X",0,IF(E269="X",0,VLOOKUP(E269,'9'!$K$3:$L$16,2,FALSE)))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IF(D270="X",0,IF(E270="X",0,VLOOKUP(E270,'9'!$K$3:$L$16,2,FALSE)))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IF(D271="X",0,IF(E271="X",0,VLOOKUP(E271,'9'!$K$3:$L$16,2,FALSE)))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IF(D272="X",0,IF(E272="X",0,VLOOKUP(E272,'9'!$K$3:$L$16,2,FALSE)))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IF(D273="X",0,IF(E273="X",0,VLOOKUP(E273,'9'!$K$3:$L$16,2,FALSE)))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IF(D274="X",0,IF(E274="X",0,VLOOKUP(E274,'9'!$K$3:$L$16,2,FALSE)))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IF(D275="X",0,IF(E275="X",0,VLOOKUP(E275,'9'!$K$3:$L$16,2,FALSE)))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IF(D276="X",0,IF(E276="X",0,VLOOKUP(E276,'9'!$K$3:$L$16,2,FALSE)))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IF(D277="X",0,IF(E277="X",0,VLOOKUP(E277,'9'!$K$3:$L$16,2,FALSE)))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IF(D278="X",0,IF(E278="X",0,VLOOKUP(E278,'9'!$K$3:$L$16,2,FALSE)))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IF(D279="X",0,IF(E279="X",0,VLOOKUP(E279,'9'!$K$3:$L$16,2,FALSE)))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IF(D280="X",0,IF(E280="X",0,VLOOKUP(E280,'9'!$K$3:$L$16,2,FALSE)))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IF(D281="X",0,IF(E281="X",0,VLOOKUP(E281,'9'!$K$3:$L$16,2,FALSE)))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IF(D282="X",0,IF(E282="X",0,VLOOKUP(E282,'9'!$K$3:$L$16,2,FALSE)))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IF(D283="X",0,IF(E283="X",0,VLOOKUP(E283,'9'!$K$3:$L$16,2,FALSE)))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IF(D284="X",0,IF(E284="X",0,VLOOKUP(E284,'9'!$K$3:$L$16,2,FALSE)))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IF(D285="X",0,IF(E285="X",0,VLOOKUP(E285,'9'!$K$3:$L$16,2,FALSE)))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IF(D286="X",0,IF(E286="X",0,VLOOKUP(E286,'9'!$K$3:$L$16,2,FALSE)))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IF(D287="X",0,IF(E287="X",0,VLOOKUP(E287,'9'!$K$3:$L$16,2,FALSE)))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IF(D288="X",0,IF(E288="X",0,VLOOKUP(E288,'9'!$K$3:$L$16,2,FALSE)))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IF(D289="X",0,IF(E289="X",0,VLOOKUP(E289,'9'!$K$3:$L$16,2,FALSE)))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IF(D290="X",0,IF(E290="X",0,VLOOKUP(E290,'9'!$K$3:$L$16,2,FALSE)))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IF(D291="X",0,IF(E291="X",0,VLOOKUP(E291,'9'!$K$3:$L$16,2,FALSE)))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IF(D292="X",0,IF(E292="X",0,VLOOKUP(E292,'9'!$K$3:$L$16,2,FALSE)))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IF(D293="X",0,IF(E293="X",0,VLOOKUP(E293,'9'!$K$3:$L$16,2,FALSE)))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IF(D294="X",0,IF(E294="X",0,VLOOKUP(E294,'9'!$K$3:$L$16,2,FALSE)))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IF(D295="X",0,IF(E295="X",0,VLOOKUP(E295,'9'!$K$3:$L$16,2,FALSE)))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IF(D296="X",0,IF(E296="X",0,VLOOKUP(E296,'9'!$K$3:$L$16,2,FALSE)))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IF(D297="X",0,IF(E297="X",0,VLOOKUP(E297,'9'!$K$3:$L$16,2,FALSE)))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IF(D298="X",0,IF(E298="X",0,VLOOKUP(E298,'9'!$K$3:$L$16,2,FALSE)))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IF(D299="X",0,IF(E299="X",0,VLOOKUP(E299,'9'!$K$3:$L$16,2,FALSE)))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IF(D300="X",0,IF(E300="X",0,VLOOKUP(E300,'9'!$K$3:$L$16,2,FALSE)))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IF(D301="X",0,IF(E301="X",0,VLOOKUP(E301,'9'!$K$3:$L$16,2,FALSE)))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IF(D302="X",0,IF(E302="X",0,VLOOKUP(E302,'9'!$K$3:$L$16,2,FALSE)))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IF(D303="X",0,IF(E303="X",0,VLOOKUP(E303,'9'!$K$3:$L$16,2,FALSE)))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IF(D304="X",0,IF(E304="X",0,VLOOKUP(E304,'9'!$K$3:$L$16,2,FALSE)))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IF(D305="X",0,IF(E305="X",0,VLOOKUP(E305,'9'!$K$3:$L$16,2,FALSE)))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IF(D306="X",0,IF(E306="X",0,VLOOKUP(E306,'9'!$K$3:$L$16,2,FALSE)))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IF(D307="X",0,IF(E307="X",0,VLOOKUP(E307,'9'!$K$3:$L$16,2,FALSE)))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IF(D308="X",0,IF(E308="X",0,VLOOKUP(E308,'9'!$K$3:$L$16,2,FALSE)))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IF(D309="X",0,IF(E309="X",0,VLOOKUP(E309,'9'!$K$3:$L$16,2,FALSE)))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IF(D310="X",0,IF(E310="X",0,VLOOKUP(E310,'9'!$K$3:$L$16,2,FALSE)))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IF(D311="X",0,IF(E311="X",0,VLOOKUP(E311,'9'!$K$3:$L$16,2,FALSE)))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IF(D312="X",0,IF(E312="X",0,VLOOKUP(E312,'9'!$K$3:$L$16,2,FALSE)))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IF(D313="X",0,IF(E313="X",0,VLOOKUP(E313,'9'!$K$3:$L$16,2,FALSE)))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IF(D314="X",0,IF(E314="X",0,VLOOKUP(E314,'9'!$K$3:$L$16,2,FALSE)))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IF(D315="X",0,IF(E315="X",0,VLOOKUP(E315,'9'!$K$3:$L$16,2,FALSE)))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IF(D316="X",0,IF(E316="X",0,VLOOKUP(E316,'9'!$K$3:$L$16,2,FALSE)))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IF(D317="X",0,IF(E317="X",0,VLOOKUP(E317,'9'!$K$3:$L$16,2,FALSE)))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IF(D318="X",0,IF(E318="X",0,VLOOKUP(E318,'9'!$K$3:$L$16,2,FALSE)))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IF(D319="X",0,IF(E319="X",0,VLOOKUP(E319,'9'!$K$3:$L$16,2,FALSE)))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IF(D320="X",0,IF(E320="X",0,VLOOKUP(E320,'9'!$K$3:$L$16,2,FALSE)))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IF(D321="X",0,IF(E321="X",0,VLOOKUP(E321,'9'!$K$3:$L$16,2,FALSE)))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IF(D322="X",0,IF(E322="X",0,VLOOKUP(E322,'9'!$K$3:$L$16,2,FALSE)))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IF(D323="X",0,IF(E323="X",0,VLOOKUP(E323,'9'!$K$3:$L$16,2,FALSE)))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IF(D324="X",0,IF(E324="X",0,VLOOKUP(E324,'9'!$K$3:$L$16,2,FALSE)))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IF(D325="X",0,IF(E325="X",0,VLOOKUP(E325,'9'!$K$3:$L$16,2,FALSE)))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IF(D326="X",0,IF(E326="X",0,VLOOKUP(E326,'9'!$K$3:$L$16,2,FALSE)))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IF(D327="X",0,IF(E327="X",0,VLOOKUP(E327,'9'!$K$3:$L$16,2,FALSE)))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IF(D328="X",0,IF(E328="X",0,VLOOKUP(E328,'9'!$K$3:$L$16,2,FALSE)))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IF(D329="X",0,IF(E329="X",0,VLOOKUP(E329,'9'!$K$3:$L$16,2,FALSE)))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IF(D330="X",0,IF(E330="X",0,VLOOKUP(E330,'9'!$K$3:$L$16,2,FALSE)))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IF(D331="X",0,IF(E331="X",0,VLOOKUP(E331,'9'!$K$3:$L$16,2,FALSE)))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IF(D332="X",0,IF(E332="X",0,VLOOKUP(E332,'9'!$K$3:$L$16,2,FALSE)))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IF(D333="X",0,IF(E333="X",0,VLOOKUP(E333,'9'!$K$3:$L$16,2,FALSE)))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IF(D334="X",0,IF(E334="X",0,VLOOKUP(E334,'9'!$K$3:$L$16,2,FALSE)))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IF(D335="X",0,IF(E335="X",0,VLOOKUP(E335,'9'!$K$3:$L$16,2,FALSE)))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IF(D336="X",0,IF(E336="X",0,VLOOKUP(E336,'9'!$K$3:$L$16,2,FALSE)))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IF(D337="X",0,IF(E337="X",0,VLOOKUP(E337,'9'!$K$3:$L$16,2,FALSE)))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IF(D338="X",0,IF(E338="X",0,VLOOKUP(E338,'9'!$K$3:$L$16,2,FALSE)))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IF(D339="X",0,IF(E339="X",0,VLOOKUP(E339,'9'!$K$3:$L$16,2,FALSE)))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IF(D340="X",0,IF(E340="X",0,VLOOKUP(E340,'9'!$K$3:$L$16,2,FALSE)))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IF(D341="X",0,IF(E341="X",0,VLOOKUP(E341,'9'!$K$3:$L$16,2,FALSE)))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IF(D342="X",0,IF(E342="X",0,VLOOKUP(E342,'9'!$K$3:$L$16,2,FALSE)))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IF(D343="X",0,IF(E343="X",0,VLOOKUP(E343,'9'!$K$3:$L$16,2,FALSE)))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IF(D344="X",0,IF(E344="X",0,VLOOKUP(E344,'9'!$K$3:$L$16,2,FALSE)))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IF(D345="X",0,IF(E345="X",0,VLOOKUP(E345,'9'!$K$3:$L$16,2,FALSE)))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IF(D346="X",0,IF(E346="X",0,VLOOKUP(E346,'9'!$K$3:$L$16,2,FALSE)))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IF(D347="X",0,IF(E347="X",0,VLOOKUP(E347,'9'!$K$3:$L$16,2,FALSE)))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IF(D348="X",0,IF(E348="X",0,VLOOKUP(E348,'9'!$K$3:$L$16,2,FALSE)))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IF(D349="X",0,IF(E349="X",0,VLOOKUP(E349,'9'!$K$3:$L$16,2,FALSE)))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IF(D350="X",0,IF(E350="X",0,VLOOKUP(E350,'9'!$K$3:$L$16,2,FALSE)))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IF(D351="X",0,IF(E351="X",0,VLOOKUP(E351,'9'!$K$3:$L$16,2,FALSE)))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IF(D352="X",0,IF(E352="X",0,VLOOKUP(E352,'9'!$K$3:$L$16,2,FALSE)))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IF(D353="X",0,IF(E353="X",0,VLOOKUP(E353,'9'!$K$3:$L$16,2,FALSE)))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IF(D354="X",0,IF(E354="X",0,VLOOKUP(E354,'9'!$K$3:$L$16,2,FALSE)))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IF(D355="X",0,IF(E355="X",0,VLOOKUP(E355,'9'!$K$3:$L$16,2,FALSE)))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IF(D356="X",0,IF(E356="X",0,VLOOKUP(E356,'9'!$K$3:$L$16,2,FALSE)))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IF(D357="X",0,IF(E357="X",0,VLOOKUP(E357,'9'!$K$3:$L$16,2,FALSE)))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IF(D358="X",0,IF(E358="X",0,VLOOKUP(E358,'9'!$K$3:$L$16,2,FALSE)))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IF(D359="X",0,IF(E359="X",0,VLOOKUP(E359,'9'!$K$3:$L$16,2,FALSE)))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IF(D360="X",0,IF(E360="X",0,VLOOKUP(E360,'9'!$K$3:$L$16,2,FALSE)))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IF(D361="X",0,IF(E361="X",0,VLOOKUP(E361,'9'!$K$3:$L$16,2,FALSE)))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IF(D362="X",0,IF(E362="X",0,VLOOKUP(E362,'9'!$K$3:$L$16,2,FALSE)))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IF(D363="X",0,IF(E363="X",0,VLOOKUP(E363,'9'!$K$3:$L$16,2,FALSE)))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IF(D364="X",0,IF(E364="X",0,VLOOKUP(E364,'9'!$K$3:$L$16,2,FALSE)))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IF(D365="X",0,IF(E365="X",0,VLOOKUP(E365,'9'!$K$3:$L$16,2,FALSE)))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IF(D366="X",0,IF(E366="X",0,VLOOKUP(E366,'9'!$K$3:$L$16,2,FALSE)))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IF(D367="X",0,IF(E367="X",0,VLOOKUP(E367,'9'!$K$3:$L$16,2,FALSE)))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IF(D368="X",0,IF(E368="X",0,VLOOKUP(E368,'9'!$K$3:$L$16,2,FALSE)))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IF(D369="X",0,IF(E369="X",0,VLOOKUP(E369,'9'!$K$3:$L$16,2,FALSE)))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IF(D370="X",0,IF(E370="X",0,VLOOKUP(E370,'9'!$K$3:$L$16,2,FALSE)))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IF(D371="X",0,IF(E371="X",0,VLOOKUP(E371,'9'!$K$3:$L$16,2,FALSE)))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IF(D372="X",0,IF(E372="X",0,VLOOKUP(E372,'9'!$K$3:$L$16,2,FALSE)))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IF(D373="X",0,IF(E373="X",0,VLOOKUP(E373,'9'!$K$3:$L$16,2,FALSE)))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IF(D374="X",0,IF(E374="X",0,VLOOKUP(E374,'9'!$K$3:$L$16,2,FALSE)))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IF(D375="X",0,IF(E375="X",0,VLOOKUP(E375,'9'!$K$3:$L$16,2,FALSE)))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IF(D376="X",0,IF(E376="X",0,VLOOKUP(E376,'9'!$K$3:$L$16,2,FALSE)))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IF(D377="X",0,IF(E377="X",0,VLOOKUP(E377,'9'!$K$3:$L$16,2,FALSE)))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IF(D378="X",0,IF(E378="X",0,VLOOKUP(E378,'9'!$K$3:$L$16,2,FALSE)))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IF(D379="X",0,IF(E379="X",0,VLOOKUP(E379,'9'!$K$3:$L$16,2,FALSE)))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IF(D380="X",0,IF(E380="X",0,VLOOKUP(E380,'9'!$K$3:$L$16,2,FALSE)))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IF(D381="X",0,IF(E381="X",0,VLOOKUP(E381,'9'!$K$3:$L$16,2,FALSE)))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IF(D382="X",0,IF(E382="X",0,VLOOKUP(E382,'9'!$K$3:$L$16,2,FALSE)))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IF(D383="X",0,IF(E383="X",0,VLOOKUP(E383,'9'!$K$3:$L$16,2,FALSE)))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IF(D384="X",0,IF(E384="X",0,VLOOKUP(E384,'9'!$K$3:$L$16,2,FALSE)))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IF(D385="X",0,IF(E385="X",0,VLOOKUP(E385,'9'!$K$3:$L$16,2,FALSE)))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IF(D386="X",0,IF(E386="X",0,VLOOKUP(E386,'9'!$K$3:$L$16,2,FALSE)))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IF(D387="X",0,IF(E387="X",0,VLOOKUP(E387,'9'!$K$3:$L$16,2,FALSE)))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IF(D388="X",0,IF(E388="X",0,VLOOKUP(E388,'9'!$K$3:$L$16,2,FALSE)))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IF(D389="X",0,IF(E389="X",0,VLOOKUP(E389,'9'!$K$3:$L$16,2,FALSE)))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IF(D390="X",0,IF(E390="X",0,VLOOKUP(E390,'9'!$K$3:$L$16,2,FALSE)))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IF(D391="X",0,IF(E391="X",0,VLOOKUP(E391,'9'!$K$3:$L$16,2,FALSE)))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IF(D392="X",0,IF(E392="X",0,VLOOKUP(E392,'9'!$K$3:$L$16,2,FALSE)))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IF(D393="X",0,IF(E393="X",0,VLOOKUP(E393,'9'!$K$3:$L$16,2,FALSE)))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IF(D394="X",0,IF(E394="X",0,VLOOKUP(E394,'9'!$K$3:$L$16,2,FALSE)))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IF(D395="X",0,IF(E395="X",0,VLOOKUP(E395,'9'!$K$3:$L$16,2,FALSE)))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IF(D396="X",0,IF(E396="X",0,VLOOKUP(E396,'9'!$K$3:$L$16,2,FALSE)))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IF(D397="X",0,IF(E397="X",0,VLOOKUP(E397,'9'!$K$3:$L$16,2,FALSE)))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IF(D398="X",0,IF(E398="X",0,VLOOKUP(E398,'9'!$K$3:$L$16,2,FALSE)))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IF(D399="X",0,IF(E399="X",0,VLOOKUP(E399,'9'!$K$3:$L$16,2,FALSE)))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IF(D400="X",0,IF(E400="X",0,VLOOKUP(E400,'9'!$K$3:$L$16,2,FALSE)))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IF(D401="X",0,IF(E401="X",0,VLOOKUP(E401,'9'!$K$3:$L$16,2,FALSE)))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IF(D402="X",0,IF(E402="X",0,VLOOKUP(E402,'9'!$K$3:$L$16,2,FALSE)))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IF(D403="X",0,IF(E403="X",0,VLOOKUP(E403,'9'!$K$3:$L$16,2,FALSE)))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IF(D404="X",0,IF(E404="X",0,VLOOKUP(E404,'9'!$K$3:$L$16,2,FALSE)))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IF(D405="X",0,IF(E405="X",0,VLOOKUP(E405,'9'!$K$3:$L$16,2,FALSE)))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IF(D406="X",0,IF(E406="X",0,VLOOKUP(E406,'9'!$K$3:$L$16,2,FALSE)))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IF(D407="X",0,IF(E407="X",0,VLOOKUP(E407,'9'!$K$3:$L$16,2,FALSE)))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IF(D408="X",0,IF(E408="X",0,VLOOKUP(E408,'9'!$K$3:$L$16,2,FALSE)))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IF(D409="X",0,IF(E409="X",0,VLOOKUP(E409,'9'!$K$3:$L$16,2,FALSE)))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IF(D410="X",0,IF(E410="X",0,VLOOKUP(E410,'9'!$K$3:$L$16,2,FALSE)))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IF(D411="X",0,IF(E411="X",0,VLOOKUP(E411,'9'!$K$3:$L$16,2,FALSE)))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IF(D412="X",0,IF(E412="X",0,VLOOKUP(E412,'9'!$K$3:$L$16,2,FALSE)))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IF(D413="X",0,IF(E413="X",0,VLOOKUP(E413,'9'!$K$3:$L$16,2,FALSE)))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IF(D414="X",0,IF(E414="X",0,VLOOKUP(E414,'9'!$K$3:$L$16,2,FALSE)))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IF(D415="X",0,IF(E415="X",0,VLOOKUP(E415,'9'!$K$3:$L$16,2,FALSE)))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IF(D416="X",0,IF(E416="X",0,VLOOKUP(E416,'9'!$K$3:$L$16,2,FALSE)))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IF(D417="X",0,IF(E417="X",0,VLOOKUP(E417,'9'!$K$3:$L$16,2,FALSE)))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IF(D418="X",0,IF(E418="X",0,VLOOKUP(E418,'9'!$K$3:$L$16,2,FALSE)))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IF(D419="X",0,IF(E419="X",0,VLOOKUP(E419,'9'!$K$3:$L$16,2,FALSE)))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IF(D420="X",0,IF(E420="X",0,VLOOKUP(E420,'9'!$K$3:$L$16,2,FALSE)))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IF(D421="X",0,IF(E421="X",0,VLOOKUP(E421,'9'!$K$3:$L$16,2,FALSE)))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IF(D422="X",0,IF(E422="X",0,VLOOKUP(E422,'9'!$K$3:$L$16,2,FALSE)))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IF(D423="X",0,IF(E423="X",0,VLOOKUP(E423,'9'!$K$3:$L$16,2,FALSE)))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IF(D424="X",0,IF(E424="X",0,VLOOKUP(E424,'9'!$K$3:$L$16,2,FALSE)))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IF(D425="X",0,IF(E425="X",0,VLOOKUP(E425,'9'!$K$3:$L$16,2,FALSE)))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IF(D426="X",0,IF(E426="X",0,VLOOKUP(E426,'9'!$K$3:$L$16,2,FALSE)))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IF(D427="X",0,IF(E427="X",0,VLOOKUP(E427,'9'!$K$3:$L$16,2,FALSE)))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IF(D428="X",0,IF(E428="X",0,VLOOKUP(E428,'9'!$K$3:$L$16,2,FALSE)))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IF(D429="X",0,IF(E429="X",0,VLOOKUP(E429,'9'!$K$3:$L$16,2,FALSE)))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IF(D430="X",0,IF(E430="X",0,VLOOKUP(E430,'9'!$K$3:$L$16,2,FALSE)))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IF(D431="X",0,IF(E431="X",0,VLOOKUP(E431,'9'!$K$3:$L$16,2,FALSE)))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IF(D432="X",0,IF(E432="X",0,VLOOKUP(E432,'9'!$K$3:$L$16,2,FALSE)))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IF(D433="X",0,IF(E433="X",0,VLOOKUP(E433,'9'!$K$3:$L$16,2,FALSE)))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IF(D434="X",0,IF(E434="X",0,VLOOKUP(E434,'9'!$K$3:$L$16,2,FALSE)))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IF(D435="X",0,IF(E435="X",0,VLOOKUP(E435,'9'!$K$3:$L$16,2,FALSE)))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IF(D436="X",0,IF(E436="X",0,VLOOKUP(E436,'9'!$K$3:$L$16,2,FALSE)))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IF(D437="X",0,IF(E437="X",0,VLOOKUP(E437,'9'!$K$3:$L$16,2,FALSE)))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IF(D438="X",0,IF(E438="X",0,VLOOKUP(E438,'9'!$K$3:$L$16,2,FALSE)))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IF(D439="X",0,IF(E439="X",0,VLOOKUP(E439,'9'!$K$3:$L$16,2,FALSE)))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IF(D440="X",0,IF(E440="X",0,VLOOKUP(E440,'9'!$K$3:$L$16,2,FALSE)))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IF(D441="X",0,IF(E441="X",0,VLOOKUP(E441,'9'!$K$3:$L$16,2,FALSE)))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IF(D442="X",0,IF(E442="X",0,VLOOKUP(E442,'9'!$K$3:$L$16,2,FALSE)))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IF(D443="X",0,IF(E443="X",0,VLOOKUP(E443,'9'!$K$3:$L$16,2,FALSE)))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IF(D444="X",0,IF(E444="X",0,VLOOKUP(E444,'9'!$K$3:$L$16,2,FALSE)))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IF(D445="X",0,IF(E445="X",0,VLOOKUP(E445,'9'!$K$3:$L$16,2,FALSE)))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IF(D446="X",0,IF(E446="X",0,VLOOKUP(E446,'9'!$K$3:$L$16,2,FALSE)))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IF(D447="X",0,IF(E447="X",0,VLOOKUP(E447,'9'!$K$3:$L$16,2,FALSE)))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IF(D448="X",0,IF(E448="X",0,VLOOKUP(E448,'9'!$K$3:$L$16,2,FALSE)))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IF(D449="X",0,IF(E449="X",0,VLOOKUP(E449,'9'!$K$3:$L$16,2,FALSE)))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IF(D450="X",0,IF(E450="X",0,VLOOKUP(E450,'9'!$K$3:$L$16,2,FALSE)))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IF(D451="X",0,IF(E451="X",0,VLOOKUP(E451,'9'!$K$3:$L$16,2,FALSE)))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IF(D452="X",0,IF(E452="X",0,VLOOKUP(E452,'9'!$K$3:$L$16,2,FALSE)))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IF(D453="X",0,IF(E453="X",0,VLOOKUP(E453,'9'!$K$3:$L$16,2,FALSE)))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IF(D454="X",0,IF(E454="X",0,VLOOKUP(E454,'9'!$K$3:$L$16,2,FALSE)))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IF(D455="X",0,IF(E455="X",0,VLOOKUP(E455,'9'!$K$3:$L$16,2,FALSE)))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IF(D456="X",0,IF(E456="X",0,VLOOKUP(E456,'9'!$K$3:$L$16,2,FALSE)))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IF(D457="X",0,IF(E457="X",0,VLOOKUP(E457,'9'!$K$3:$L$16,2,FALSE)))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IF(D458="X",0,IF(E458="X",0,VLOOKUP(E458,'9'!$K$3:$L$16,2,FALSE)))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IF(D459="X",0,IF(E459="X",0,VLOOKUP(E459,'9'!$K$3:$L$16,2,FALSE)))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IF(D460="X",0,IF(E460="X",0,VLOOKUP(E460,'9'!$K$3:$L$16,2,FALSE)))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IF(D461="X",0,IF(E461="X",0,VLOOKUP(E461,'9'!$K$3:$L$16,2,FALSE)))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IF(D462="X",0,IF(E462="X",0,VLOOKUP(E462,'9'!$K$3:$L$16,2,FALSE)))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IF(D463="X",0,IF(E463="X",0,VLOOKUP(E463,'9'!$K$3:$L$16,2,FALSE)))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IF(D464="X",0,IF(E464="X",0,VLOOKUP(E464,'9'!$K$3:$L$16,2,FALSE)))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IF(D465="X",0,IF(E465="X",0,VLOOKUP(E465,'9'!$K$3:$L$16,2,FALSE)))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IF(D466="X",0,IF(E466="X",0,VLOOKUP(E466,'9'!$K$3:$L$16,2,FALSE)))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IF(D467="X",0,IF(E467="X",0,VLOOKUP(E467,'9'!$K$3:$L$16,2,FALSE)))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IF(D468="X",0,IF(E468="X",0,VLOOKUP(E468,'9'!$K$3:$L$16,2,FALSE)))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IF(D469="X",0,IF(E469="X",0,VLOOKUP(E469,'9'!$K$3:$L$16,2,FALSE)))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IF(D470="X",0,IF(E470="X",0,VLOOKUP(E470,'9'!$K$3:$L$16,2,FALSE)))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IF(D471="X",0,IF(E471="X",0,VLOOKUP(E471,'9'!$K$3:$L$16,2,FALSE)))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IF(D472="X",0,IF(E472="X",0,VLOOKUP(E472,'9'!$K$3:$L$16,2,FALSE)))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IF(D473="X",0,IF(E473="X",0,VLOOKUP(E473,'9'!$K$3:$L$16,2,FALSE)))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IF(D474="X",0,IF(E474="X",0,VLOOKUP(E474,'9'!$K$3:$L$16,2,FALSE)))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IF(D475="X",0,IF(E475="X",0,VLOOKUP(E475,'9'!$K$3:$L$16,2,FALSE)))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IF(D476="X",0,IF(E476="X",0,VLOOKUP(E476,'9'!$K$3:$L$16,2,FALSE)))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IF(D477="X",0,IF(E477="X",0,VLOOKUP(E477,'9'!$K$3:$L$16,2,FALSE)))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IF(D478="X",0,IF(E478="X",0,VLOOKUP(E478,'9'!$K$3:$L$16,2,FALSE)))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IF(D479="X",0,IF(E479="X",0,VLOOKUP(E479,'9'!$K$3:$L$16,2,FALSE)))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IF(D480="X",0,IF(E480="X",0,VLOOKUP(E480,'9'!$K$3:$L$16,2,FALSE)))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IF(D481="X",0,IF(E481="X",0,VLOOKUP(E481,'9'!$K$3:$L$16,2,FALSE)))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IF(D482="X",0,IF(E482="X",0,VLOOKUP(E482,'9'!$K$3:$L$16,2,FALSE)))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IF(D483="X",0,IF(E483="X",0,VLOOKUP(E483,'9'!$K$3:$L$16,2,FALSE)))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IF(D484="X",0,IF(E484="X",0,VLOOKUP(E484,'9'!$K$3:$L$16,2,FALSE)))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IF(D485="X",0,IF(E485="X",0,VLOOKUP(E485,'9'!$K$3:$L$16,2,FALSE)))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IF(D486="X",0,IF(E486="X",0,VLOOKUP(E486,'9'!$K$3:$L$16,2,FALSE)))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IF(D487="X",0,IF(E487="X",0,VLOOKUP(E487,'9'!$K$3:$L$16,2,FALSE)))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IF(D488="X",0,IF(E488="X",0,VLOOKUP(E488,'9'!$K$3:$L$16,2,FALSE)))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IF(D489="X",0,IF(E489="X",0,VLOOKUP(E489,'9'!$K$3:$L$16,2,FALSE)))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IF(D490="X",0,IF(E490="X",0,VLOOKUP(E490,'9'!$K$3:$L$16,2,FALSE)))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IF(D491="X",0,IF(E491="X",0,VLOOKUP(E491,'9'!$K$3:$L$16,2,FALSE)))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IF(D492="X",0,IF(E492="X",0,VLOOKUP(E492,'9'!$K$3:$L$16,2,FALSE)))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IF(D493="X",0,IF(E493="X",0,VLOOKUP(E493,'9'!$K$3:$L$16,2,FALSE)))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IF(D494="X",0,IF(E494="X",0,VLOOKUP(E494,'9'!$K$3:$L$16,2,FALSE)))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IF('9'!K3="", "Vrije categorie",'9'!K3)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IF('9'!K4="", "Vrije categorie",'9'!K4)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IF('9'!K5="", "Vrije categorie",'9'!K5)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IF('9'!K6="", "Vrije categorie",'9'!K6)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IF('9'!K7="", "Vrije categorie",'9'!K7)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IF('9'!K8="", "Vrije categorie",'9'!K8)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IF('9'!K9="", "Vrije categorie",'9'!K9)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IF('9'!K10="", "Vrije categorie",'9'!K10)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IF('9'!K11="", "Vrije categorie",'9'!K11)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IF('9'!K12="", "Vrije categorie",'9'!K12)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IF('9'!K13="", "Vrije categorie",'9'!K13)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IF('9'!K14="", "Vrije categorie",'9'!K14)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IF('9'!K15="", "Vrije categorie",'9'!K15)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mYwg+x3zdSQDGYS3wSDLdyJbeEnRA5+eyYvObR/ZWG09UQQCToLYL16R8fjdsVfphjzKAHp0/fitIygdJmJyOA==" saltValue="/Mr2uSmLdJg8MIQFxQIJ2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10,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'10a'!P499/M3</f>
        <v>#N/A</v>
      </c>
    </row>
    <row r="4" spans="1:14">
      <c r="A4" s="26" t="s">
        <v>80</v>
      </c>
      <c r="B4" s="217" t="str">
        <f>VLOOKUP(H5,Kwaliteitsinspecties!A5:E54,3)</f>
        <v>Complex 10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'10a'!P500/M4</f>
        <v>#N/A</v>
      </c>
    </row>
    <row r="5" spans="1:14">
      <c r="A5" s="27" t="s">
        <v>81</v>
      </c>
      <c r="B5" s="218" t="str">
        <f>VLOOKUP(H5,Kwaliteitsinspecties!A5:E54,4)</f>
        <v>Complex 10</v>
      </c>
      <c r="C5" s="218"/>
      <c r="D5" s="218"/>
      <c r="E5" s="218"/>
      <c r="F5" s="214" t="s">
        <v>83</v>
      </c>
      <c r="G5" s="214"/>
      <c r="H5" s="23">
        <f>Kwaliteitsinspecties!A14</f>
        <v>10</v>
      </c>
      <c r="K5" s="44" t="s">
        <v>56</v>
      </c>
      <c r="L5" s="56"/>
      <c r="M5" s="115"/>
      <c r="N5" s="97" t="e">
        <f>'10a'!P501/M5</f>
        <v>#N/A</v>
      </c>
    </row>
    <row r="6" spans="1:14">
      <c r="A6" s="28" t="s">
        <v>82</v>
      </c>
      <c r="B6" s="219" t="str">
        <f>VLOOKUP(H5,Kwaliteitsinspecties!A5:E54,5)</f>
        <v>Complex 10</v>
      </c>
      <c r="C6" s="219"/>
      <c r="D6" s="219"/>
      <c r="E6" s="219"/>
      <c r="F6" s="215" t="s">
        <v>84</v>
      </c>
      <c r="G6" s="215"/>
      <c r="H6" s="24" t="str">
        <f>CONCATENATE(H5,"a")</f>
        <v>10a</v>
      </c>
      <c r="K6" s="44" t="s">
        <v>57</v>
      </c>
      <c r="L6" s="56"/>
      <c r="M6" s="115"/>
      <c r="N6" s="97" t="e">
        <f>'10a'!P502/M6</f>
        <v>#N/A</v>
      </c>
    </row>
    <row r="7" spans="1:14">
      <c r="K7" s="44" t="s">
        <v>53</v>
      </c>
      <c r="L7" s="56"/>
      <c r="M7" s="115"/>
      <c r="N7" s="97" t="e">
        <f>'10a'!P503/M7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'10a'!P504/M8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'10a'!P505/M9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'10a'!P506/M10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'10a'!P507/M11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'10a'!P508/M12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'10a'!N512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'10a'!P509/M13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'10a'!P512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'10a'!G512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'10a'!F512-E27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'10a'!S495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'10a'!R495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'10a'!T495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'10a'!U495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'10a'!V495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'10a'!W495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'10a'!N505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dO/oZUFzJep2zk1T2McTMFZ0/0JSMY09AoXmmF/fC1Rhwdvr4EGgpAdDW45Mspe8DkvKWC1thBxahmuEqeyLiA==" saltValue="9FL4gDNql7wIMKJSe3VK7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'10'!H5</f>
        <v>10</v>
      </c>
      <c r="B1" s="240" t="s">
        <v>80</v>
      </c>
      <c r="C1" s="241"/>
      <c r="D1" s="242" t="str">
        <f>VLOOKUP(A1,Kwaliteitsinspecties!A5:J54,3)</f>
        <v>Complex 10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10 te Complex 10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IF(D4="X",0,IF(E4="X",0,VLOOKUP(E4,'10'!$K$3:$L$16,2,FALSE)))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IF(D5="X",0,IF(E5="X",0,VLOOKUP(E5,'10'!$K$3:$L$16,2,FALSE)))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IF(D6="X",0,IF(E6="X",0,VLOOKUP(E6,'10'!$K$3:$L$16,2,FALSE)))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IF(D7="X",0,IF(E7="X",0,VLOOKUP(E7,'10'!$K$3:$L$16,2,FALSE)))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IF(D8="X",0,IF(E8="X",0,VLOOKUP(E8,'10'!$K$3:$L$16,2,FALSE)))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IF(D9="X",0,IF(E9="X",0,VLOOKUP(E9,'10'!$K$3:$L$16,2,FALSE)))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IF(D10="X",0,IF(E10="X",0,VLOOKUP(E10,'10'!$K$3:$L$16,2,FALSE)))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IF(D11="X",0,IF(E11="X",0,VLOOKUP(E11,'10'!$K$3:$L$16,2,FALSE)))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IF(D12="X",0,IF(E12="X",0,VLOOKUP(E12,'10'!$K$3:$L$16,2,FALSE)))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IF(D13="X",0,IF(E13="X",0,VLOOKUP(E13,'10'!$K$3:$L$16,2,FALSE)))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IF(D14="X",0,IF(E14="X",0,VLOOKUP(E14,'10'!$K$3:$L$16,2,FALSE)))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IF(D15="X",0,IF(E15="X",0,VLOOKUP(E15,'10'!$K$3:$L$16,2,FALSE)))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IF(D16="X",0,IF(E16="X",0,VLOOKUP(E16,'10'!$K$3:$L$16,2,FALSE)))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IF(D17="X",0,IF(E17="X",0,VLOOKUP(E17,'10'!$K$3:$L$16,2,FALSE)))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IF(D18="X",0,IF(E18="X",0,VLOOKUP(E18,'10'!$K$3:$L$16,2,FALSE)))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IF(D19="X",0,IF(E19="X",0,VLOOKUP(E19,'10'!$K$3:$L$16,2,FALSE)))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IF(D20="X",0,IF(E20="X",0,VLOOKUP(E20,'10'!$K$3:$L$16,2,FALSE)))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IF(D21="X",0,IF(E21="X",0,VLOOKUP(E21,'10'!$K$3:$L$16,2,FALSE)))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IF(D22="X",0,IF(E22="X",0,VLOOKUP(E22,'10'!$K$3:$L$16,2,FALSE)))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IF(D23="X",0,IF(E23="X",0,VLOOKUP(E23,'10'!$K$3:$L$16,2,FALSE)))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IF(D24="X",0,IF(E24="X",0,VLOOKUP(E24,'10'!$K$3:$L$16,2,FALSE)))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IF(D25="X",0,IF(E25="X",0,VLOOKUP(E25,'10'!$K$3:$L$16,2,FALSE)))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IF(D26="X",0,IF(E26="X",0,VLOOKUP(E26,'10'!$K$3:$L$16,2,FALSE)))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IF(D27="X",0,IF(E27="X",0,VLOOKUP(E27,'10'!$K$3:$L$16,2,FALSE)))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IF(D28="X",0,IF(E28="X",0,VLOOKUP(E28,'10'!$K$3:$L$16,2,FALSE)))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IF(D29="X",0,IF(E29="X",0,VLOOKUP(E29,'10'!$K$3:$L$16,2,FALSE)))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IF(D30="X",0,IF(E30="X",0,VLOOKUP(E30,'10'!$K$3:$L$16,2,FALSE)))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IF(D31="X",0,IF(E31="X",0,VLOOKUP(E31,'10'!$K$3:$L$16,2,FALSE)))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IF(D32="X",0,IF(E32="X",0,VLOOKUP(E32,'10'!$K$3:$L$16,2,FALSE)))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IF(D33="X",0,IF(E33="X",0,VLOOKUP(E33,'10'!$K$3:$L$16,2,FALSE)))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IF(D34="X",0,IF(E34="X",0,VLOOKUP(E34,'10'!$K$3:$L$16,2,FALSE)))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IF(D35="X",0,IF(E35="X",0,VLOOKUP(E35,'10'!$K$3:$L$16,2,FALSE)))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IF(D36="X",0,IF(E36="X",0,VLOOKUP(E36,'10'!$K$3:$L$16,2,FALSE)))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IF(D37="X",0,IF(E37="X",0,VLOOKUP(E37,'10'!$K$3:$L$16,2,FALSE)))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IF(D38="X",0,IF(E38="X",0,VLOOKUP(E38,'10'!$K$3:$L$16,2,FALSE)))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IF(D39="X",0,IF(E39="X",0,VLOOKUP(E39,'10'!$K$3:$L$16,2,FALSE)))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IF(D40="X",0,IF(E40="X",0,VLOOKUP(E40,'10'!$K$3:$L$16,2,FALSE)))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IF(D41="X",0,IF(E41="X",0,VLOOKUP(E41,'10'!$K$3:$L$16,2,FALSE)))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IF(D42="X",0,IF(E42="X",0,VLOOKUP(E42,'10'!$K$3:$L$16,2,FALSE)))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IF(D43="X",0,IF(E43="X",0,VLOOKUP(E43,'10'!$K$3:$L$16,2,FALSE)))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IF(D44="X",0,IF(E44="X",0,VLOOKUP(E44,'10'!$K$3:$L$16,2,FALSE)))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IF(D45="X",0,IF(E45="X",0,VLOOKUP(E45,'10'!$K$3:$L$16,2,FALSE)))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IF(D46="X",0,IF(E46="X",0,VLOOKUP(E46,'10'!$K$3:$L$16,2,FALSE)))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IF(D47="X",0,IF(E47="X",0,VLOOKUP(E47,'10'!$K$3:$L$16,2,FALSE)))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IF(D48="X",0,IF(E48="X",0,VLOOKUP(E48,'10'!$K$3:$L$16,2,FALSE)))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IF(D49="X",0,IF(E49="X",0,VLOOKUP(E49,'10'!$K$3:$L$16,2,FALSE)))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IF(D50="X",0,IF(E50="X",0,VLOOKUP(E50,'10'!$K$3:$L$16,2,FALSE)))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IF(D51="X",0,IF(E51="X",0,VLOOKUP(E51,'10'!$K$3:$L$16,2,FALSE)))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IF(D52="X",0,IF(E52="X",0,VLOOKUP(E52,'10'!$K$3:$L$16,2,FALSE)))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IF(D53="X",0,IF(E53="X",0,VLOOKUP(E53,'10'!$K$3:$L$16,2,FALSE)))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IF(D54="X",0,IF(E54="X",0,VLOOKUP(E54,'10'!$K$3:$L$16,2,FALSE)))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IF(D55="X",0,IF(E55="X",0,VLOOKUP(E55,'10'!$K$3:$L$16,2,FALSE)))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IF(D56="X",0,IF(E56="X",0,VLOOKUP(E56,'10'!$K$3:$L$16,2,FALSE)))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IF(D57="X",0,IF(E57="X",0,VLOOKUP(E57,'10'!$K$3:$L$16,2,FALSE)))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IF(D58="X",0,IF(E58="X",0,VLOOKUP(E58,'10'!$K$3:$L$16,2,FALSE)))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IF(D59="X",0,IF(E59="X",0,VLOOKUP(E59,'10'!$K$3:$L$16,2,FALSE)))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IF(D60="X",0,IF(E60="X",0,VLOOKUP(E60,'10'!$K$3:$L$16,2,FALSE)))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IF(D61="X",0,IF(E61="X",0,VLOOKUP(E61,'10'!$K$3:$L$16,2,FALSE)))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IF(D62="X",0,IF(E62="X",0,VLOOKUP(E62,'10'!$K$3:$L$16,2,FALSE)))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IF(D63="X",0,IF(E63="X",0,VLOOKUP(E63,'10'!$K$3:$L$16,2,FALSE)))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IF(D64="X",0,IF(E64="X",0,VLOOKUP(E64,'10'!$K$3:$L$16,2,FALSE)))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IF(D65="X",0,IF(E65="X",0,VLOOKUP(E65,'10'!$K$3:$L$16,2,FALSE)))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IF(D66="X",0,IF(E66="X",0,VLOOKUP(E66,'10'!$K$3:$L$16,2,FALSE)))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IF(D67="X",0,IF(E67="X",0,VLOOKUP(E67,'10'!$K$3:$L$16,2,FALSE)))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IF(D68="X",0,IF(E68="X",0,VLOOKUP(E68,'10'!$K$3:$L$16,2,FALSE)))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IF(D69="X",0,IF(E69="X",0,VLOOKUP(E69,'10'!$K$3:$L$16,2,FALSE)))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IF(D70="X",0,IF(E70="X",0,VLOOKUP(E70,'10'!$K$3:$L$16,2,FALSE)))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IF(D71="X",0,IF(E71="X",0,VLOOKUP(E71,'10'!$K$3:$L$16,2,FALSE)))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IF(D72="X",0,IF(E72="X",0,VLOOKUP(E72,'10'!$K$3:$L$16,2,FALSE)))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IF(D73="X",0,IF(E73="X",0,VLOOKUP(E73,'10'!$K$3:$L$16,2,FALSE)))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IF(D74="X",0,IF(E74="X",0,VLOOKUP(E74,'10'!$K$3:$L$16,2,FALSE)))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IF(D75="X",0,IF(E75="X",0,VLOOKUP(E75,'10'!$K$3:$L$16,2,FALSE)))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IF(D76="X",0,IF(E76="X",0,VLOOKUP(E76,'10'!$K$3:$L$16,2,FALSE)))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IF(D77="X",0,IF(E77="X",0,VLOOKUP(E77,'10'!$K$3:$L$16,2,FALSE)))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IF(D78="X",0,IF(E78="X",0,VLOOKUP(E78,'10'!$K$3:$L$16,2,FALSE)))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IF(D79="X",0,IF(E79="X",0,VLOOKUP(E79,'10'!$K$3:$L$16,2,FALSE)))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IF(D80="X",0,IF(E80="X",0,VLOOKUP(E80,'10'!$K$3:$L$16,2,FALSE)))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IF(D81="X",0,IF(E81="X",0,VLOOKUP(E81,'10'!$K$3:$L$16,2,FALSE)))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IF(D82="X",0,IF(E82="X",0,VLOOKUP(E82,'10'!$K$3:$L$16,2,FALSE)))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IF(D83="X",0,IF(E83="X",0,VLOOKUP(E83,'10'!$K$3:$L$16,2,FALSE)))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IF(D84="X",0,IF(E84="X",0,VLOOKUP(E84,'10'!$K$3:$L$16,2,FALSE)))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IF(D85="X",0,IF(E85="X",0,VLOOKUP(E85,'10'!$K$3:$L$16,2,FALSE)))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IF(D86="X",0,IF(E86="X",0,VLOOKUP(E86,'10'!$K$3:$L$16,2,FALSE)))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IF(D87="X",0,IF(E87="X",0,VLOOKUP(E87,'10'!$K$3:$L$16,2,FALSE)))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IF(D88="X",0,IF(E88="X",0,VLOOKUP(E88,'10'!$K$3:$L$16,2,FALSE)))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IF(D89="X",0,IF(E89="X",0,VLOOKUP(E89,'10'!$K$3:$L$16,2,FALSE)))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IF(D90="X",0,IF(E90="X",0,VLOOKUP(E90,'10'!$K$3:$L$16,2,FALSE)))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IF(D91="X",0,IF(E91="X",0,VLOOKUP(E91,'10'!$K$3:$L$16,2,FALSE)))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IF(D92="X",0,IF(E92="X",0,VLOOKUP(E92,'10'!$K$3:$L$16,2,FALSE)))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IF(D93="X",0,IF(E93="X",0,VLOOKUP(E93,'10'!$K$3:$L$16,2,FALSE)))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IF(D94="X",0,IF(E94="X",0,VLOOKUP(E94,'10'!$K$3:$L$16,2,FALSE)))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IF(D95="X",0,IF(E95="X",0,VLOOKUP(E95,'10'!$K$3:$L$16,2,FALSE)))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IF(D96="X",0,IF(E96="X",0,VLOOKUP(E96,'10'!$K$3:$L$16,2,FALSE)))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IF(D97="X",0,IF(E97="X",0,VLOOKUP(E97,'10'!$K$3:$L$16,2,FALSE)))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IF(D98="X",0,IF(E98="X",0,VLOOKUP(E98,'10'!$K$3:$L$16,2,FALSE)))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IF(D99="X",0,IF(E99="X",0,VLOOKUP(E99,'10'!$K$3:$L$16,2,FALSE)))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IF(D100="X",0,IF(E100="X",0,VLOOKUP(E100,'10'!$K$3:$L$16,2,FALSE)))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IF(D101="X",0,IF(E101="X",0,VLOOKUP(E101,'10'!$K$3:$L$16,2,FALSE)))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IF(D102="X",0,IF(E102="X",0,VLOOKUP(E102,'10'!$K$3:$L$16,2,FALSE)))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IF(D103="X",0,IF(E103="X",0,VLOOKUP(E103,'10'!$K$3:$L$16,2,FALSE)))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IF(D104="X",0,IF(E104="X",0,VLOOKUP(E104,'10'!$K$3:$L$16,2,FALSE)))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IF(D105="X",0,IF(E105="X",0,VLOOKUP(E105,'10'!$K$3:$L$16,2,FALSE)))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IF(D106="X",0,IF(E106="X",0,VLOOKUP(E106,'10'!$K$3:$L$16,2,FALSE)))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IF(D107="X",0,IF(E107="X",0,VLOOKUP(E107,'10'!$K$3:$L$16,2,FALSE)))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IF(D108="X",0,IF(E108="X",0,VLOOKUP(E108,'10'!$K$3:$L$16,2,FALSE)))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IF(D109="X",0,IF(E109="X",0,VLOOKUP(E109,'10'!$K$3:$L$16,2,FALSE)))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IF(D110="X",0,IF(E110="X",0,VLOOKUP(E110,'10'!$K$3:$L$16,2,FALSE)))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IF(D111="X",0,IF(E111="X",0,VLOOKUP(E111,'10'!$K$3:$L$16,2,FALSE)))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IF(D112="X",0,IF(E112="X",0,VLOOKUP(E112,'10'!$K$3:$L$16,2,FALSE)))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IF(D113="X",0,IF(E113="X",0,VLOOKUP(E113,'10'!$K$3:$L$16,2,FALSE)))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IF(D114="X",0,IF(E114="X",0,VLOOKUP(E114,'10'!$K$3:$L$16,2,FALSE)))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IF(D115="X",0,IF(E115="X",0,VLOOKUP(E115,'10'!$K$3:$L$16,2,FALSE)))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IF(D116="X",0,IF(E116="X",0,VLOOKUP(E116,'10'!$K$3:$L$16,2,FALSE)))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IF(D117="X",0,IF(E117="X",0,VLOOKUP(E117,'10'!$K$3:$L$16,2,FALSE)))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IF(D118="X",0,IF(E118="X",0,VLOOKUP(E118,'10'!$K$3:$L$16,2,FALSE)))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IF(D119="X",0,IF(E119="X",0,VLOOKUP(E119,'10'!$K$3:$L$16,2,FALSE)))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IF(D120="X",0,IF(E120="X",0,VLOOKUP(E120,'10'!$K$3:$L$16,2,FALSE)))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IF(D121="X",0,IF(E121="X",0,VLOOKUP(E121,'10'!$K$3:$L$16,2,FALSE)))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IF(D122="X",0,IF(E122="X",0,VLOOKUP(E122,'10'!$K$3:$L$16,2,FALSE)))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IF(D123="X",0,IF(E123="X",0,VLOOKUP(E123,'10'!$K$3:$L$16,2,FALSE)))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IF(D124="X",0,IF(E124="X",0,VLOOKUP(E124,'10'!$K$3:$L$16,2,FALSE)))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IF(D125="X",0,IF(E125="X",0,VLOOKUP(E125,'10'!$K$3:$L$16,2,FALSE)))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IF(D126="X",0,IF(E126="X",0,VLOOKUP(E126,'10'!$K$3:$L$16,2,FALSE)))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IF(D127="X",0,IF(E127="X",0,VLOOKUP(E127,'10'!$K$3:$L$16,2,FALSE)))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IF(D128="X",0,IF(E128="X",0,VLOOKUP(E128,'10'!$K$3:$L$16,2,FALSE)))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IF(D129="X",0,IF(E129="X",0,VLOOKUP(E129,'10'!$K$3:$L$16,2,FALSE)))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IF(D130="X",0,IF(E130="X",0,VLOOKUP(E130,'10'!$K$3:$L$16,2,FALSE)))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IF(D131="X",0,IF(E131="X",0,VLOOKUP(E131,'10'!$K$3:$L$16,2,FALSE)))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IF(D132="X",0,IF(E132="X",0,VLOOKUP(E132,'10'!$K$3:$L$16,2,FALSE)))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IF(D133="X",0,IF(E133="X",0,VLOOKUP(E133,'10'!$K$3:$L$16,2,FALSE)))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IF(D134="X",0,IF(E134="X",0,VLOOKUP(E134,'10'!$K$3:$L$16,2,FALSE)))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IF(D135="X",0,IF(E135="X",0,VLOOKUP(E135,'10'!$K$3:$L$16,2,FALSE)))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IF(D136="X",0,IF(E136="X",0,VLOOKUP(E136,'10'!$K$3:$L$16,2,FALSE)))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IF(D137="X",0,IF(E137="X",0,VLOOKUP(E137,'10'!$K$3:$L$16,2,FALSE)))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IF(D138="X",0,IF(E138="X",0,VLOOKUP(E138,'10'!$K$3:$L$16,2,FALSE)))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IF(D139="X",0,IF(E139="X",0,VLOOKUP(E139,'10'!$K$3:$L$16,2,FALSE)))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IF(D140="X",0,IF(E140="X",0,VLOOKUP(E140,'10'!$K$3:$L$16,2,FALSE)))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IF(D141="X",0,IF(E141="X",0,VLOOKUP(E141,'10'!$K$3:$L$16,2,FALSE)))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IF(D142="X",0,IF(E142="X",0,VLOOKUP(E142,'10'!$K$3:$L$16,2,FALSE)))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IF(D143="X",0,IF(E143="X",0,VLOOKUP(E143,'10'!$K$3:$L$16,2,FALSE)))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IF(D144="X",0,IF(E144="X",0,VLOOKUP(E144,'10'!$K$3:$L$16,2,FALSE)))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IF(D145="X",0,IF(E145="X",0,VLOOKUP(E145,'10'!$K$3:$L$16,2,FALSE)))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IF(D146="X",0,IF(E146="X",0,VLOOKUP(E146,'10'!$K$3:$L$16,2,FALSE)))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IF(D147="X",0,IF(E147="X",0,VLOOKUP(E147,'10'!$K$3:$L$16,2,FALSE)))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IF(D148="X",0,IF(E148="X",0,VLOOKUP(E148,'10'!$K$3:$L$16,2,FALSE)))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IF(D149="X",0,IF(E149="X",0,VLOOKUP(E149,'10'!$K$3:$L$16,2,FALSE)))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IF(D150="X",0,IF(E150="X",0,VLOOKUP(E150,'10'!$K$3:$L$16,2,FALSE)))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IF(D151="X",0,IF(E151="X",0,VLOOKUP(E151,'10'!$K$3:$L$16,2,FALSE)))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IF(D152="X",0,IF(E152="X",0,VLOOKUP(E152,'10'!$K$3:$L$16,2,FALSE)))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IF(D153="X",0,IF(E153="X",0,VLOOKUP(E153,'10'!$K$3:$L$16,2,FALSE)))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IF(D154="X",0,IF(E154="X",0,VLOOKUP(E154,'10'!$K$3:$L$16,2,FALSE)))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IF(D155="X",0,IF(E155="X",0,VLOOKUP(E155,'10'!$K$3:$L$16,2,FALSE)))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IF(D156="X",0,IF(E156="X",0,VLOOKUP(E156,'10'!$K$3:$L$16,2,FALSE)))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IF(D157="X",0,IF(E157="X",0,VLOOKUP(E157,'10'!$K$3:$L$16,2,FALSE)))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IF(D158="X",0,IF(E158="X",0,VLOOKUP(E158,'10'!$K$3:$L$16,2,FALSE)))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IF(D159="X",0,IF(E159="X",0,VLOOKUP(E159,'10'!$K$3:$L$16,2,FALSE)))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IF(D160="X",0,IF(E160="X",0,VLOOKUP(E160,'10'!$K$3:$L$16,2,FALSE)))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IF(D161="X",0,IF(E161="X",0,VLOOKUP(E161,'10'!$K$3:$L$16,2,FALSE)))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IF(D162="X",0,IF(E162="X",0,VLOOKUP(E162,'10'!$K$3:$L$16,2,FALSE)))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IF(D163="X",0,IF(E163="X",0,VLOOKUP(E163,'10'!$K$3:$L$16,2,FALSE)))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IF(D164="X",0,IF(E164="X",0,VLOOKUP(E164,'10'!$K$3:$L$16,2,FALSE)))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IF(D165="X",0,IF(E165="X",0,VLOOKUP(E165,'10'!$K$3:$L$16,2,FALSE)))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IF(D166="X",0,IF(E166="X",0,VLOOKUP(E166,'10'!$K$3:$L$16,2,FALSE)))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IF(D167="X",0,IF(E167="X",0,VLOOKUP(E167,'10'!$K$3:$L$16,2,FALSE)))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IF(D168="X",0,IF(E168="X",0,VLOOKUP(E168,'10'!$K$3:$L$16,2,FALSE)))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IF(D169="X",0,IF(E169="X",0,VLOOKUP(E169,'10'!$K$3:$L$16,2,FALSE)))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IF(D170="X",0,IF(E170="X",0,VLOOKUP(E170,'10'!$K$3:$L$16,2,FALSE)))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IF(D171="X",0,IF(E171="X",0,VLOOKUP(E171,'10'!$K$3:$L$16,2,FALSE)))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IF(D172="X",0,IF(E172="X",0,VLOOKUP(E172,'10'!$K$3:$L$16,2,FALSE)))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IF(D173="X",0,IF(E173="X",0,VLOOKUP(E173,'10'!$K$3:$L$16,2,FALSE)))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IF(D174="X",0,IF(E174="X",0,VLOOKUP(E174,'10'!$K$3:$L$16,2,FALSE)))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IF(D175="X",0,IF(E175="X",0,VLOOKUP(E175,'10'!$K$3:$L$16,2,FALSE)))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IF(D176="X",0,IF(E176="X",0,VLOOKUP(E176,'10'!$K$3:$L$16,2,FALSE)))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IF(D177="X",0,IF(E177="X",0,VLOOKUP(E177,'10'!$K$3:$L$16,2,FALSE)))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IF(D178="X",0,IF(E178="X",0,VLOOKUP(E178,'10'!$K$3:$L$16,2,FALSE)))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IF(D179="X",0,IF(E179="X",0,VLOOKUP(E179,'10'!$K$3:$L$16,2,FALSE)))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IF(D180="X",0,IF(E180="X",0,VLOOKUP(E180,'10'!$K$3:$L$16,2,FALSE)))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IF(D181="X",0,IF(E181="X",0,VLOOKUP(E181,'10'!$K$3:$L$16,2,FALSE)))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IF(D182="X",0,IF(E182="X",0,VLOOKUP(E182,'10'!$K$3:$L$16,2,FALSE)))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IF(D183="X",0,IF(E183="X",0,VLOOKUP(E183,'10'!$K$3:$L$16,2,FALSE)))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IF(D184="X",0,IF(E184="X",0,VLOOKUP(E184,'10'!$K$3:$L$16,2,FALSE)))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IF(D185="X",0,IF(E185="X",0,VLOOKUP(E185,'10'!$K$3:$L$16,2,FALSE)))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IF(D186="X",0,IF(E186="X",0,VLOOKUP(E186,'10'!$K$3:$L$16,2,FALSE)))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IF(D187="X",0,IF(E187="X",0,VLOOKUP(E187,'10'!$K$3:$L$16,2,FALSE)))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IF(D188="X",0,IF(E188="X",0,VLOOKUP(E188,'10'!$K$3:$L$16,2,FALSE)))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IF(D189="X",0,IF(E189="X",0,VLOOKUP(E189,'10'!$K$3:$L$16,2,FALSE)))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IF(D190="X",0,IF(E190="X",0,VLOOKUP(E190,'10'!$K$3:$L$16,2,FALSE)))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IF(D191="X",0,IF(E191="X",0,VLOOKUP(E191,'10'!$K$3:$L$16,2,FALSE)))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IF(D192="X",0,IF(E192="X",0,VLOOKUP(E192,'10'!$K$3:$L$16,2,FALSE)))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IF(D193="X",0,IF(E193="X",0,VLOOKUP(E193,'10'!$K$3:$L$16,2,FALSE)))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IF(D194="X",0,IF(E194="X",0,VLOOKUP(E194,'10'!$K$3:$L$16,2,FALSE)))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IF(D195="X",0,IF(E195="X",0,VLOOKUP(E195,'10'!$K$3:$L$16,2,FALSE)))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IF(D196="X",0,IF(E196="X",0,VLOOKUP(E196,'10'!$K$3:$L$16,2,FALSE)))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IF(D197="X",0,IF(E197="X",0,VLOOKUP(E197,'10'!$K$3:$L$16,2,FALSE)))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IF(D198="X",0,IF(E198="X",0,VLOOKUP(E198,'10'!$K$3:$L$16,2,FALSE)))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IF(D199="X",0,IF(E199="X",0,VLOOKUP(E199,'10'!$K$3:$L$16,2,FALSE)))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IF(D200="X",0,IF(E200="X",0,VLOOKUP(E200,'10'!$K$3:$L$16,2,FALSE)))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IF(D201="X",0,IF(E201="X",0,VLOOKUP(E201,'10'!$K$3:$L$16,2,FALSE)))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IF(D202="X",0,IF(E202="X",0,VLOOKUP(E202,'10'!$K$3:$L$16,2,FALSE)))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IF(D203="X",0,IF(E203="X",0,VLOOKUP(E203,'10'!$K$3:$L$16,2,FALSE)))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IF(D204="X",0,IF(E204="X",0,VLOOKUP(E204,'10'!$K$3:$L$16,2,FALSE)))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IF(D205="X",0,IF(E205="X",0,VLOOKUP(E205,'10'!$K$3:$L$16,2,FALSE)))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IF(D206="X",0,IF(E206="X",0,VLOOKUP(E206,'10'!$K$3:$L$16,2,FALSE)))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IF(D207="X",0,IF(E207="X",0,VLOOKUP(E207,'10'!$K$3:$L$16,2,FALSE)))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IF(D208="X",0,IF(E208="X",0,VLOOKUP(E208,'10'!$K$3:$L$16,2,FALSE)))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IF(D209="X",0,IF(E209="X",0,VLOOKUP(E209,'10'!$K$3:$L$16,2,FALSE)))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IF(D210="X",0,IF(E210="X",0,VLOOKUP(E210,'10'!$K$3:$L$16,2,FALSE)))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IF(D211="X",0,IF(E211="X",0,VLOOKUP(E211,'10'!$K$3:$L$16,2,FALSE)))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IF(D212="X",0,IF(E212="X",0,VLOOKUP(E212,'10'!$K$3:$L$16,2,FALSE)))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IF(D213="X",0,IF(E213="X",0,VLOOKUP(E213,'10'!$K$3:$L$16,2,FALSE)))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IF(D214="X",0,IF(E214="X",0,VLOOKUP(E214,'10'!$K$3:$L$16,2,FALSE)))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IF(D215="X",0,IF(E215="X",0,VLOOKUP(E215,'10'!$K$3:$L$16,2,FALSE)))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IF(D216="X",0,IF(E216="X",0,VLOOKUP(E216,'10'!$K$3:$L$16,2,FALSE)))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IF(D217="X",0,IF(E217="X",0,VLOOKUP(E217,'10'!$K$3:$L$16,2,FALSE)))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IF(D218="X",0,IF(E218="X",0,VLOOKUP(E218,'10'!$K$3:$L$16,2,FALSE)))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IF(D219="X",0,IF(E219="X",0,VLOOKUP(E219,'10'!$K$3:$L$16,2,FALSE)))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IF(D220="X",0,IF(E220="X",0,VLOOKUP(E220,'10'!$K$3:$L$16,2,FALSE)))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IF(D221="X",0,IF(E221="X",0,VLOOKUP(E221,'10'!$K$3:$L$16,2,FALSE)))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IF(D222="X",0,IF(E222="X",0,VLOOKUP(E222,'10'!$K$3:$L$16,2,FALSE)))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IF(D223="X",0,IF(E223="X",0,VLOOKUP(E223,'10'!$K$3:$L$16,2,FALSE)))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IF(D224="X",0,IF(E224="X",0,VLOOKUP(E224,'10'!$K$3:$L$16,2,FALSE)))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IF(D225="X",0,IF(E225="X",0,VLOOKUP(E225,'10'!$K$3:$L$16,2,FALSE)))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IF(D226="X",0,IF(E226="X",0,VLOOKUP(E226,'10'!$K$3:$L$16,2,FALSE)))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IF(D227="X",0,IF(E227="X",0,VLOOKUP(E227,'10'!$K$3:$L$16,2,FALSE)))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IF(D228="X",0,IF(E228="X",0,VLOOKUP(E228,'10'!$K$3:$L$16,2,FALSE)))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IF(D229="X",0,IF(E229="X",0,VLOOKUP(E229,'10'!$K$3:$L$16,2,FALSE)))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IF(D230="X",0,IF(E230="X",0,VLOOKUP(E230,'10'!$K$3:$L$16,2,FALSE)))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IF(D231="X",0,IF(E231="X",0,VLOOKUP(E231,'10'!$K$3:$L$16,2,FALSE)))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IF(D232="X",0,IF(E232="X",0,VLOOKUP(E232,'10'!$K$3:$L$16,2,FALSE)))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IF(D233="X",0,IF(E233="X",0,VLOOKUP(E233,'10'!$K$3:$L$16,2,FALSE)))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IF(D234="X",0,IF(E234="X",0,VLOOKUP(E234,'10'!$K$3:$L$16,2,FALSE)))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IF(D235="X",0,IF(E235="X",0,VLOOKUP(E235,'10'!$K$3:$L$16,2,FALSE)))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IF(D236="X",0,IF(E236="X",0,VLOOKUP(E236,'10'!$K$3:$L$16,2,FALSE)))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IF(D237="X",0,IF(E237="X",0,VLOOKUP(E237,'10'!$K$3:$L$16,2,FALSE)))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IF(D238="X",0,IF(E238="X",0,VLOOKUP(E238,'10'!$K$3:$L$16,2,FALSE)))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IF(D239="X",0,IF(E239="X",0,VLOOKUP(E239,'10'!$K$3:$L$16,2,FALSE)))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IF(D240="X",0,IF(E240="X",0,VLOOKUP(E240,'10'!$K$3:$L$16,2,FALSE)))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IF(D241="X",0,IF(E241="X",0,VLOOKUP(E241,'10'!$K$3:$L$16,2,FALSE)))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IF(D242="X",0,IF(E242="X",0,VLOOKUP(E242,'10'!$K$3:$L$16,2,FALSE)))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IF(D243="X",0,IF(E243="X",0,VLOOKUP(E243,'10'!$K$3:$L$16,2,FALSE)))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IF(D244="X",0,IF(E244="X",0,VLOOKUP(E244,'10'!$K$3:$L$16,2,FALSE)))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IF(D245="X",0,IF(E245="X",0,VLOOKUP(E245,'10'!$K$3:$L$16,2,FALSE)))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IF(D246="X",0,IF(E246="X",0,VLOOKUP(E246,'10'!$K$3:$L$16,2,FALSE)))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IF(D247="X",0,IF(E247="X",0,VLOOKUP(E247,'10'!$K$3:$L$16,2,FALSE)))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IF(D248="X",0,IF(E248="X",0,VLOOKUP(E248,'10'!$K$3:$L$16,2,FALSE)))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IF(D249="X",0,IF(E249="X",0,VLOOKUP(E249,'10'!$K$3:$L$16,2,FALSE)))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IF(D250="X",0,IF(E250="X",0,VLOOKUP(E250,'10'!$K$3:$L$16,2,FALSE)))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IF(D251="X",0,IF(E251="X",0,VLOOKUP(E251,'10'!$K$3:$L$16,2,FALSE)))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IF(D252="X",0,IF(E252="X",0,VLOOKUP(E252,'10'!$K$3:$L$16,2,FALSE)))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IF(D253="X",0,IF(E253="X",0,VLOOKUP(E253,'10'!$K$3:$L$16,2,FALSE)))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IF(D254="X",0,IF(E254="X",0,VLOOKUP(E254,'10'!$K$3:$L$16,2,FALSE)))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IF(D255="X",0,IF(E255="X",0,VLOOKUP(E255,'10'!$K$3:$L$16,2,FALSE)))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IF(D256="X",0,IF(E256="X",0,VLOOKUP(E256,'10'!$K$3:$L$16,2,FALSE)))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IF(D257="X",0,IF(E257="X",0,VLOOKUP(E257,'10'!$K$3:$L$16,2,FALSE)))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IF(D258="X",0,IF(E258="X",0,VLOOKUP(E258,'10'!$K$3:$L$16,2,FALSE)))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IF(D259="X",0,IF(E259="X",0,VLOOKUP(E259,'10'!$K$3:$L$16,2,FALSE)))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IF(D260="X",0,IF(E260="X",0,VLOOKUP(E260,'10'!$K$3:$L$16,2,FALSE)))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IF(D261="X",0,IF(E261="X",0,VLOOKUP(E261,'10'!$K$3:$L$16,2,FALSE)))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IF(D262="X",0,IF(E262="X",0,VLOOKUP(E262,'10'!$K$3:$L$16,2,FALSE)))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IF(D263="X",0,IF(E263="X",0,VLOOKUP(E263,'10'!$K$3:$L$16,2,FALSE)))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IF(D264="X",0,IF(E264="X",0,VLOOKUP(E264,'10'!$K$3:$L$16,2,FALSE)))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IF(D265="X",0,IF(E265="X",0,VLOOKUP(E265,'10'!$K$3:$L$16,2,FALSE)))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IF(D266="X",0,IF(E266="X",0,VLOOKUP(E266,'10'!$K$3:$L$16,2,FALSE)))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IF(D267="X",0,IF(E267="X",0,VLOOKUP(E267,'10'!$K$3:$L$16,2,FALSE)))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IF(D268="X",0,IF(E268="X",0,VLOOKUP(E268,'10'!$K$3:$L$16,2,FALSE)))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IF(D269="X",0,IF(E269="X",0,VLOOKUP(E269,'10'!$K$3:$L$16,2,FALSE)))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IF(D270="X",0,IF(E270="X",0,VLOOKUP(E270,'10'!$K$3:$L$16,2,FALSE)))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IF(D271="X",0,IF(E271="X",0,VLOOKUP(E271,'10'!$K$3:$L$16,2,FALSE)))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IF(D272="X",0,IF(E272="X",0,VLOOKUP(E272,'10'!$K$3:$L$16,2,FALSE)))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IF(D273="X",0,IF(E273="X",0,VLOOKUP(E273,'10'!$K$3:$L$16,2,FALSE)))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IF(D274="X",0,IF(E274="X",0,VLOOKUP(E274,'10'!$K$3:$L$16,2,FALSE)))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IF(D275="X",0,IF(E275="X",0,VLOOKUP(E275,'10'!$K$3:$L$16,2,FALSE)))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IF(D276="X",0,IF(E276="X",0,VLOOKUP(E276,'10'!$K$3:$L$16,2,FALSE)))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IF(D277="X",0,IF(E277="X",0,VLOOKUP(E277,'10'!$K$3:$L$16,2,FALSE)))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IF(D278="X",0,IF(E278="X",0,VLOOKUP(E278,'10'!$K$3:$L$16,2,FALSE)))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IF(D279="X",0,IF(E279="X",0,VLOOKUP(E279,'10'!$K$3:$L$16,2,FALSE)))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IF(D280="X",0,IF(E280="X",0,VLOOKUP(E280,'10'!$K$3:$L$16,2,FALSE)))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IF(D281="X",0,IF(E281="X",0,VLOOKUP(E281,'10'!$K$3:$L$16,2,FALSE)))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IF(D282="X",0,IF(E282="X",0,VLOOKUP(E282,'10'!$K$3:$L$16,2,FALSE)))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IF(D283="X",0,IF(E283="X",0,VLOOKUP(E283,'10'!$K$3:$L$16,2,FALSE)))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IF(D284="X",0,IF(E284="X",0,VLOOKUP(E284,'10'!$K$3:$L$16,2,FALSE)))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IF(D285="X",0,IF(E285="X",0,VLOOKUP(E285,'10'!$K$3:$L$16,2,FALSE)))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IF(D286="X",0,IF(E286="X",0,VLOOKUP(E286,'10'!$K$3:$L$16,2,FALSE)))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IF(D287="X",0,IF(E287="X",0,VLOOKUP(E287,'10'!$K$3:$L$16,2,FALSE)))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IF(D288="X",0,IF(E288="X",0,VLOOKUP(E288,'10'!$K$3:$L$16,2,FALSE)))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IF(D289="X",0,IF(E289="X",0,VLOOKUP(E289,'10'!$K$3:$L$16,2,FALSE)))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IF(D290="X",0,IF(E290="X",0,VLOOKUP(E290,'10'!$K$3:$L$16,2,FALSE)))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IF(D291="X",0,IF(E291="X",0,VLOOKUP(E291,'10'!$K$3:$L$16,2,FALSE)))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IF(D292="X",0,IF(E292="X",0,VLOOKUP(E292,'10'!$K$3:$L$16,2,FALSE)))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IF(D293="X",0,IF(E293="X",0,VLOOKUP(E293,'10'!$K$3:$L$16,2,FALSE)))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IF(D294="X",0,IF(E294="X",0,VLOOKUP(E294,'10'!$K$3:$L$16,2,FALSE)))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IF(D295="X",0,IF(E295="X",0,VLOOKUP(E295,'10'!$K$3:$L$16,2,FALSE)))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IF(D296="X",0,IF(E296="X",0,VLOOKUP(E296,'10'!$K$3:$L$16,2,FALSE)))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IF(D297="X",0,IF(E297="X",0,VLOOKUP(E297,'10'!$K$3:$L$16,2,FALSE)))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IF(D298="X",0,IF(E298="X",0,VLOOKUP(E298,'10'!$K$3:$L$16,2,FALSE)))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IF(D299="X",0,IF(E299="X",0,VLOOKUP(E299,'10'!$K$3:$L$16,2,FALSE)))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IF(D300="X",0,IF(E300="X",0,VLOOKUP(E300,'10'!$K$3:$L$16,2,FALSE)))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IF(D301="X",0,IF(E301="X",0,VLOOKUP(E301,'10'!$K$3:$L$16,2,FALSE)))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IF(D302="X",0,IF(E302="X",0,VLOOKUP(E302,'10'!$K$3:$L$16,2,FALSE)))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IF(D303="X",0,IF(E303="X",0,VLOOKUP(E303,'10'!$K$3:$L$16,2,FALSE)))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IF(D304="X",0,IF(E304="X",0,VLOOKUP(E304,'10'!$K$3:$L$16,2,FALSE)))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IF(D305="X",0,IF(E305="X",0,VLOOKUP(E305,'10'!$K$3:$L$16,2,FALSE)))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IF(D306="X",0,IF(E306="X",0,VLOOKUP(E306,'10'!$K$3:$L$16,2,FALSE)))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IF(D307="X",0,IF(E307="X",0,VLOOKUP(E307,'10'!$K$3:$L$16,2,FALSE)))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IF(D308="X",0,IF(E308="X",0,VLOOKUP(E308,'10'!$K$3:$L$16,2,FALSE)))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IF(D309="X",0,IF(E309="X",0,VLOOKUP(E309,'10'!$K$3:$L$16,2,FALSE)))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IF(D310="X",0,IF(E310="X",0,VLOOKUP(E310,'10'!$K$3:$L$16,2,FALSE)))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IF(D311="X",0,IF(E311="X",0,VLOOKUP(E311,'10'!$K$3:$L$16,2,FALSE)))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IF(D312="X",0,IF(E312="X",0,VLOOKUP(E312,'10'!$K$3:$L$16,2,FALSE)))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IF(D313="X",0,IF(E313="X",0,VLOOKUP(E313,'10'!$K$3:$L$16,2,FALSE)))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IF(D314="X",0,IF(E314="X",0,VLOOKUP(E314,'10'!$K$3:$L$16,2,FALSE)))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IF(D315="X",0,IF(E315="X",0,VLOOKUP(E315,'10'!$K$3:$L$16,2,FALSE)))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IF(D316="X",0,IF(E316="X",0,VLOOKUP(E316,'10'!$K$3:$L$16,2,FALSE)))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IF(D317="X",0,IF(E317="X",0,VLOOKUP(E317,'10'!$K$3:$L$16,2,FALSE)))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IF(D318="X",0,IF(E318="X",0,VLOOKUP(E318,'10'!$K$3:$L$16,2,FALSE)))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IF(D319="X",0,IF(E319="X",0,VLOOKUP(E319,'10'!$K$3:$L$16,2,FALSE)))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IF(D320="X",0,IF(E320="X",0,VLOOKUP(E320,'10'!$K$3:$L$16,2,FALSE)))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IF(D321="X",0,IF(E321="X",0,VLOOKUP(E321,'10'!$K$3:$L$16,2,FALSE)))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IF(D322="X",0,IF(E322="X",0,VLOOKUP(E322,'10'!$K$3:$L$16,2,FALSE)))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IF(D323="X",0,IF(E323="X",0,VLOOKUP(E323,'10'!$K$3:$L$16,2,FALSE)))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IF(D324="X",0,IF(E324="X",0,VLOOKUP(E324,'10'!$K$3:$L$16,2,FALSE)))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IF(D325="X",0,IF(E325="X",0,VLOOKUP(E325,'10'!$K$3:$L$16,2,FALSE)))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IF(D326="X",0,IF(E326="X",0,VLOOKUP(E326,'10'!$K$3:$L$16,2,FALSE)))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IF(D327="X",0,IF(E327="X",0,VLOOKUP(E327,'10'!$K$3:$L$16,2,FALSE)))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IF(D328="X",0,IF(E328="X",0,VLOOKUP(E328,'10'!$K$3:$L$16,2,FALSE)))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IF(D329="X",0,IF(E329="X",0,VLOOKUP(E329,'10'!$K$3:$L$16,2,FALSE)))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IF(D330="X",0,IF(E330="X",0,VLOOKUP(E330,'10'!$K$3:$L$16,2,FALSE)))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IF(D331="X",0,IF(E331="X",0,VLOOKUP(E331,'10'!$K$3:$L$16,2,FALSE)))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IF(D332="X",0,IF(E332="X",0,VLOOKUP(E332,'10'!$K$3:$L$16,2,FALSE)))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IF(D333="X",0,IF(E333="X",0,VLOOKUP(E333,'10'!$K$3:$L$16,2,FALSE)))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IF(D334="X",0,IF(E334="X",0,VLOOKUP(E334,'10'!$K$3:$L$16,2,FALSE)))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IF(D335="X",0,IF(E335="X",0,VLOOKUP(E335,'10'!$K$3:$L$16,2,FALSE)))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IF(D336="X",0,IF(E336="X",0,VLOOKUP(E336,'10'!$K$3:$L$16,2,FALSE)))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IF(D337="X",0,IF(E337="X",0,VLOOKUP(E337,'10'!$K$3:$L$16,2,FALSE)))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IF(D338="X",0,IF(E338="X",0,VLOOKUP(E338,'10'!$K$3:$L$16,2,FALSE)))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IF(D339="X",0,IF(E339="X",0,VLOOKUP(E339,'10'!$K$3:$L$16,2,FALSE)))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IF(D340="X",0,IF(E340="X",0,VLOOKUP(E340,'10'!$K$3:$L$16,2,FALSE)))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IF(D341="X",0,IF(E341="X",0,VLOOKUP(E341,'10'!$K$3:$L$16,2,FALSE)))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IF(D342="X",0,IF(E342="X",0,VLOOKUP(E342,'10'!$K$3:$L$16,2,FALSE)))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IF(D343="X",0,IF(E343="X",0,VLOOKUP(E343,'10'!$K$3:$L$16,2,FALSE)))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IF(D344="X",0,IF(E344="X",0,VLOOKUP(E344,'10'!$K$3:$L$16,2,FALSE)))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IF(D345="X",0,IF(E345="X",0,VLOOKUP(E345,'10'!$K$3:$L$16,2,FALSE)))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IF(D346="X",0,IF(E346="X",0,VLOOKUP(E346,'10'!$K$3:$L$16,2,FALSE)))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IF(D347="X",0,IF(E347="X",0,VLOOKUP(E347,'10'!$K$3:$L$16,2,FALSE)))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IF(D348="X",0,IF(E348="X",0,VLOOKUP(E348,'10'!$K$3:$L$16,2,FALSE)))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IF(D349="X",0,IF(E349="X",0,VLOOKUP(E349,'10'!$K$3:$L$16,2,FALSE)))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IF(D350="X",0,IF(E350="X",0,VLOOKUP(E350,'10'!$K$3:$L$16,2,FALSE)))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IF(D351="X",0,IF(E351="X",0,VLOOKUP(E351,'10'!$K$3:$L$16,2,FALSE)))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IF(D352="X",0,IF(E352="X",0,VLOOKUP(E352,'10'!$K$3:$L$16,2,FALSE)))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IF(D353="X",0,IF(E353="X",0,VLOOKUP(E353,'10'!$K$3:$L$16,2,FALSE)))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IF(D354="X",0,IF(E354="X",0,VLOOKUP(E354,'10'!$K$3:$L$16,2,FALSE)))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IF(D355="X",0,IF(E355="X",0,VLOOKUP(E355,'10'!$K$3:$L$16,2,FALSE)))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IF(D356="X",0,IF(E356="X",0,VLOOKUP(E356,'10'!$K$3:$L$16,2,FALSE)))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IF(D357="X",0,IF(E357="X",0,VLOOKUP(E357,'10'!$K$3:$L$16,2,FALSE)))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IF(D358="X",0,IF(E358="X",0,VLOOKUP(E358,'10'!$K$3:$L$16,2,FALSE)))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IF(D359="X",0,IF(E359="X",0,VLOOKUP(E359,'10'!$K$3:$L$16,2,FALSE)))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IF(D360="X",0,IF(E360="X",0,VLOOKUP(E360,'10'!$K$3:$L$16,2,FALSE)))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IF(D361="X",0,IF(E361="X",0,VLOOKUP(E361,'10'!$K$3:$L$16,2,FALSE)))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IF(D362="X",0,IF(E362="X",0,VLOOKUP(E362,'10'!$K$3:$L$16,2,FALSE)))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IF(D363="X",0,IF(E363="X",0,VLOOKUP(E363,'10'!$K$3:$L$16,2,FALSE)))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IF(D364="X",0,IF(E364="X",0,VLOOKUP(E364,'10'!$K$3:$L$16,2,FALSE)))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IF(D365="X",0,IF(E365="X",0,VLOOKUP(E365,'10'!$K$3:$L$16,2,FALSE)))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IF(D366="X",0,IF(E366="X",0,VLOOKUP(E366,'10'!$K$3:$L$16,2,FALSE)))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IF(D367="X",0,IF(E367="X",0,VLOOKUP(E367,'10'!$K$3:$L$16,2,FALSE)))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IF(D368="X",0,IF(E368="X",0,VLOOKUP(E368,'10'!$K$3:$L$16,2,FALSE)))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IF(D369="X",0,IF(E369="X",0,VLOOKUP(E369,'10'!$K$3:$L$16,2,FALSE)))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IF(D370="X",0,IF(E370="X",0,VLOOKUP(E370,'10'!$K$3:$L$16,2,FALSE)))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IF(D371="X",0,IF(E371="X",0,VLOOKUP(E371,'10'!$K$3:$L$16,2,FALSE)))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IF(D372="X",0,IF(E372="X",0,VLOOKUP(E372,'10'!$K$3:$L$16,2,FALSE)))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IF(D373="X",0,IF(E373="X",0,VLOOKUP(E373,'10'!$K$3:$L$16,2,FALSE)))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IF(D374="X",0,IF(E374="X",0,VLOOKUP(E374,'10'!$K$3:$L$16,2,FALSE)))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IF(D375="X",0,IF(E375="X",0,VLOOKUP(E375,'10'!$K$3:$L$16,2,FALSE)))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IF(D376="X",0,IF(E376="X",0,VLOOKUP(E376,'10'!$K$3:$L$16,2,FALSE)))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IF(D377="X",0,IF(E377="X",0,VLOOKUP(E377,'10'!$K$3:$L$16,2,FALSE)))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IF(D378="X",0,IF(E378="X",0,VLOOKUP(E378,'10'!$K$3:$L$16,2,FALSE)))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IF(D379="X",0,IF(E379="X",0,VLOOKUP(E379,'10'!$K$3:$L$16,2,FALSE)))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IF(D380="X",0,IF(E380="X",0,VLOOKUP(E380,'10'!$K$3:$L$16,2,FALSE)))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IF(D381="X",0,IF(E381="X",0,VLOOKUP(E381,'10'!$K$3:$L$16,2,FALSE)))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IF(D382="X",0,IF(E382="X",0,VLOOKUP(E382,'10'!$K$3:$L$16,2,FALSE)))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IF(D383="X",0,IF(E383="X",0,VLOOKUP(E383,'10'!$K$3:$L$16,2,FALSE)))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IF(D384="X",0,IF(E384="X",0,VLOOKUP(E384,'10'!$K$3:$L$16,2,FALSE)))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IF(D385="X",0,IF(E385="X",0,VLOOKUP(E385,'10'!$K$3:$L$16,2,FALSE)))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IF(D386="X",0,IF(E386="X",0,VLOOKUP(E386,'10'!$K$3:$L$16,2,FALSE)))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IF(D387="X",0,IF(E387="X",0,VLOOKUP(E387,'10'!$K$3:$L$16,2,FALSE)))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IF(D388="X",0,IF(E388="X",0,VLOOKUP(E388,'10'!$K$3:$L$16,2,FALSE)))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IF(D389="X",0,IF(E389="X",0,VLOOKUP(E389,'10'!$K$3:$L$16,2,FALSE)))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IF(D390="X",0,IF(E390="X",0,VLOOKUP(E390,'10'!$K$3:$L$16,2,FALSE)))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IF(D391="X",0,IF(E391="X",0,VLOOKUP(E391,'10'!$K$3:$L$16,2,FALSE)))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IF(D392="X",0,IF(E392="X",0,VLOOKUP(E392,'10'!$K$3:$L$16,2,FALSE)))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IF(D393="X",0,IF(E393="X",0,VLOOKUP(E393,'10'!$K$3:$L$16,2,FALSE)))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IF(D394="X",0,IF(E394="X",0,VLOOKUP(E394,'10'!$K$3:$L$16,2,FALSE)))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IF(D395="X",0,IF(E395="X",0,VLOOKUP(E395,'10'!$K$3:$L$16,2,FALSE)))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IF(D396="X",0,IF(E396="X",0,VLOOKUP(E396,'10'!$K$3:$L$16,2,FALSE)))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IF(D397="X",0,IF(E397="X",0,VLOOKUP(E397,'10'!$K$3:$L$16,2,FALSE)))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IF(D398="X",0,IF(E398="X",0,VLOOKUP(E398,'10'!$K$3:$L$16,2,FALSE)))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IF(D399="X",0,IF(E399="X",0,VLOOKUP(E399,'10'!$K$3:$L$16,2,FALSE)))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IF(D400="X",0,IF(E400="X",0,VLOOKUP(E400,'10'!$K$3:$L$16,2,FALSE)))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IF(D401="X",0,IF(E401="X",0,VLOOKUP(E401,'10'!$K$3:$L$16,2,FALSE)))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IF(D402="X",0,IF(E402="X",0,VLOOKUP(E402,'10'!$K$3:$L$16,2,FALSE)))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IF(D403="X",0,IF(E403="X",0,VLOOKUP(E403,'10'!$K$3:$L$16,2,FALSE)))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IF(D404="X",0,IF(E404="X",0,VLOOKUP(E404,'10'!$K$3:$L$16,2,FALSE)))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IF(D405="X",0,IF(E405="X",0,VLOOKUP(E405,'10'!$K$3:$L$16,2,FALSE)))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IF(D406="X",0,IF(E406="X",0,VLOOKUP(E406,'10'!$K$3:$L$16,2,FALSE)))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IF(D407="X",0,IF(E407="X",0,VLOOKUP(E407,'10'!$K$3:$L$16,2,FALSE)))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IF(D408="X",0,IF(E408="X",0,VLOOKUP(E408,'10'!$K$3:$L$16,2,FALSE)))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IF(D409="X",0,IF(E409="X",0,VLOOKUP(E409,'10'!$K$3:$L$16,2,FALSE)))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IF(D410="X",0,IF(E410="X",0,VLOOKUP(E410,'10'!$K$3:$L$16,2,FALSE)))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IF(D411="X",0,IF(E411="X",0,VLOOKUP(E411,'10'!$K$3:$L$16,2,FALSE)))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IF(D412="X",0,IF(E412="X",0,VLOOKUP(E412,'10'!$K$3:$L$16,2,FALSE)))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IF(D413="X",0,IF(E413="X",0,VLOOKUP(E413,'10'!$K$3:$L$16,2,FALSE)))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IF(D414="X",0,IF(E414="X",0,VLOOKUP(E414,'10'!$K$3:$L$16,2,FALSE)))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IF(D415="X",0,IF(E415="X",0,VLOOKUP(E415,'10'!$K$3:$L$16,2,FALSE)))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IF(D416="X",0,IF(E416="X",0,VLOOKUP(E416,'10'!$K$3:$L$16,2,FALSE)))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IF(D417="X",0,IF(E417="X",0,VLOOKUP(E417,'10'!$K$3:$L$16,2,FALSE)))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IF(D418="X",0,IF(E418="X",0,VLOOKUP(E418,'10'!$K$3:$L$16,2,FALSE)))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IF(D419="X",0,IF(E419="X",0,VLOOKUP(E419,'10'!$K$3:$L$16,2,FALSE)))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IF(D420="X",0,IF(E420="X",0,VLOOKUP(E420,'10'!$K$3:$L$16,2,FALSE)))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IF(D421="X",0,IF(E421="X",0,VLOOKUP(E421,'10'!$K$3:$L$16,2,FALSE)))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IF(D422="X",0,IF(E422="X",0,VLOOKUP(E422,'10'!$K$3:$L$16,2,FALSE)))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IF(D423="X",0,IF(E423="X",0,VLOOKUP(E423,'10'!$K$3:$L$16,2,FALSE)))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IF(D424="X",0,IF(E424="X",0,VLOOKUP(E424,'10'!$K$3:$L$16,2,FALSE)))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IF(D425="X",0,IF(E425="X",0,VLOOKUP(E425,'10'!$K$3:$L$16,2,FALSE)))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IF(D426="X",0,IF(E426="X",0,VLOOKUP(E426,'10'!$K$3:$L$16,2,FALSE)))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IF(D427="X",0,IF(E427="X",0,VLOOKUP(E427,'10'!$K$3:$L$16,2,FALSE)))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IF(D428="X",0,IF(E428="X",0,VLOOKUP(E428,'10'!$K$3:$L$16,2,FALSE)))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IF(D429="X",0,IF(E429="X",0,VLOOKUP(E429,'10'!$K$3:$L$16,2,FALSE)))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IF(D430="X",0,IF(E430="X",0,VLOOKUP(E430,'10'!$K$3:$L$16,2,FALSE)))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IF(D431="X",0,IF(E431="X",0,VLOOKUP(E431,'10'!$K$3:$L$16,2,FALSE)))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IF(D432="X",0,IF(E432="X",0,VLOOKUP(E432,'10'!$K$3:$L$16,2,FALSE)))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IF(D433="X",0,IF(E433="X",0,VLOOKUP(E433,'10'!$K$3:$L$16,2,FALSE)))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IF(D434="X",0,IF(E434="X",0,VLOOKUP(E434,'10'!$K$3:$L$16,2,FALSE)))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IF(D435="X",0,IF(E435="X",0,VLOOKUP(E435,'10'!$K$3:$L$16,2,FALSE)))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IF(D436="X",0,IF(E436="X",0,VLOOKUP(E436,'10'!$K$3:$L$16,2,FALSE)))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IF(D437="X",0,IF(E437="X",0,VLOOKUP(E437,'10'!$K$3:$L$16,2,FALSE)))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IF(D438="X",0,IF(E438="X",0,VLOOKUP(E438,'10'!$K$3:$L$16,2,FALSE)))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IF(D439="X",0,IF(E439="X",0,VLOOKUP(E439,'10'!$K$3:$L$16,2,FALSE)))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IF(D440="X",0,IF(E440="X",0,VLOOKUP(E440,'10'!$K$3:$L$16,2,FALSE)))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IF(D441="X",0,IF(E441="X",0,VLOOKUP(E441,'10'!$K$3:$L$16,2,FALSE)))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IF(D442="X",0,IF(E442="X",0,VLOOKUP(E442,'10'!$K$3:$L$16,2,FALSE)))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IF(D443="X",0,IF(E443="X",0,VLOOKUP(E443,'10'!$K$3:$L$16,2,FALSE)))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IF(D444="X",0,IF(E444="X",0,VLOOKUP(E444,'10'!$K$3:$L$16,2,FALSE)))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IF(D445="X",0,IF(E445="X",0,VLOOKUP(E445,'10'!$K$3:$L$16,2,FALSE)))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IF(D446="X",0,IF(E446="X",0,VLOOKUP(E446,'10'!$K$3:$L$16,2,FALSE)))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IF(D447="X",0,IF(E447="X",0,VLOOKUP(E447,'10'!$K$3:$L$16,2,FALSE)))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IF(D448="X",0,IF(E448="X",0,VLOOKUP(E448,'10'!$K$3:$L$16,2,FALSE)))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IF(D449="X",0,IF(E449="X",0,VLOOKUP(E449,'10'!$K$3:$L$16,2,FALSE)))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IF(D450="X",0,IF(E450="X",0,VLOOKUP(E450,'10'!$K$3:$L$16,2,FALSE)))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IF(D451="X",0,IF(E451="X",0,VLOOKUP(E451,'10'!$K$3:$L$16,2,FALSE)))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IF(D452="X",0,IF(E452="X",0,VLOOKUP(E452,'10'!$K$3:$L$16,2,FALSE)))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IF(D453="X",0,IF(E453="X",0,VLOOKUP(E453,'10'!$K$3:$L$16,2,FALSE)))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IF(D454="X",0,IF(E454="X",0,VLOOKUP(E454,'10'!$K$3:$L$16,2,FALSE)))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IF(D455="X",0,IF(E455="X",0,VLOOKUP(E455,'10'!$K$3:$L$16,2,FALSE)))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IF(D456="X",0,IF(E456="X",0,VLOOKUP(E456,'10'!$K$3:$L$16,2,FALSE)))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IF(D457="X",0,IF(E457="X",0,VLOOKUP(E457,'10'!$K$3:$L$16,2,FALSE)))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IF(D458="X",0,IF(E458="X",0,VLOOKUP(E458,'10'!$K$3:$L$16,2,FALSE)))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IF(D459="X",0,IF(E459="X",0,VLOOKUP(E459,'10'!$K$3:$L$16,2,FALSE)))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IF(D460="X",0,IF(E460="X",0,VLOOKUP(E460,'10'!$K$3:$L$16,2,FALSE)))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IF(D461="X",0,IF(E461="X",0,VLOOKUP(E461,'10'!$K$3:$L$16,2,FALSE)))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IF(D462="X",0,IF(E462="X",0,VLOOKUP(E462,'10'!$K$3:$L$16,2,FALSE)))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IF(D463="X",0,IF(E463="X",0,VLOOKUP(E463,'10'!$K$3:$L$16,2,FALSE)))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IF(D464="X",0,IF(E464="X",0,VLOOKUP(E464,'10'!$K$3:$L$16,2,FALSE)))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IF(D465="X",0,IF(E465="X",0,VLOOKUP(E465,'10'!$K$3:$L$16,2,FALSE)))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IF(D466="X",0,IF(E466="X",0,VLOOKUP(E466,'10'!$K$3:$L$16,2,FALSE)))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IF(D467="X",0,IF(E467="X",0,VLOOKUP(E467,'10'!$K$3:$L$16,2,FALSE)))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IF(D468="X",0,IF(E468="X",0,VLOOKUP(E468,'10'!$K$3:$L$16,2,FALSE)))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IF(D469="X",0,IF(E469="X",0,VLOOKUP(E469,'10'!$K$3:$L$16,2,FALSE)))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IF(D470="X",0,IF(E470="X",0,VLOOKUP(E470,'10'!$K$3:$L$16,2,FALSE)))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IF(D471="X",0,IF(E471="X",0,VLOOKUP(E471,'10'!$K$3:$L$16,2,FALSE)))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IF(D472="X",0,IF(E472="X",0,VLOOKUP(E472,'10'!$K$3:$L$16,2,FALSE)))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IF(D473="X",0,IF(E473="X",0,VLOOKUP(E473,'10'!$K$3:$L$16,2,FALSE)))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IF(D474="X",0,IF(E474="X",0,VLOOKUP(E474,'10'!$K$3:$L$16,2,FALSE)))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IF(D475="X",0,IF(E475="X",0,VLOOKUP(E475,'10'!$K$3:$L$16,2,FALSE)))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IF(D476="X",0,IF(E476="X",0,VLOOKUP(E476,'10'!$K$3:$L$16,2,FALSE)))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IF(D477="X",0,IF(E477="X",0,VLOOKUP(E477,'10'!$K$3:$L$16,2,FALSE)))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IF(D478="X",0,IF(E478="X",0,VLOOKUP(E478,'10'!$K$3:$L$16,2,FALSE)))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IF(D479="X",0,IF(E479="X",0,VLOOKUP(E479,'10'!$K$3:$L$16,2,FALSE)))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IF(D480="X",0,IF(E480="X",0,VLOOKUP(E480,'10'!$K$3:$L$16,2,FALSE)))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IF(D481="X",0,IF(E481="X",0,VLOOKUP(E481,'10'!$K$3:$L$16,2,FALSE)))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IF(D482="X",0,IF(E482="X",0,VLOOKUP(E482,'10'!$K$3:$L$16,2,FALSE)))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IF(D483="X",0,IF(E483="X",0,VLOOKUP(E483,'10'!$K$3:$L$16,2,FALSE)))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IF(D484="X",0,IF(E484="X",0,VLOOKUP(E484,'10'!$K$3:$L$16,2,FALSE)))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IF(D485="X",0,IF(E485="X",0,VLOOKUP(E485,'10'!$K$3:$L$16,2,FALSE)))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IF(D486="X",0,IF(E486="X",0,VLOOKUP(E486,'10'!$K$3:$L$16,2,FALSE)))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IF(D487="X",0,IF(E487="X",0,VLOOKUP(E487,'10'!$K$3:$L$16,2,FALSE)))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IF(D488="X",0,IF(E488="X",0,VLOOKUP(E488,'10'!$K$3:$L$16,2,FALSE)))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IF(D489="X",0,IF(E489="X",0,VLOOKUP(E489,'10'!$K$3:$L$16,2,FALSE)))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IF(D490="X",0,IF(E490="X",0,VLOOKUP(E490,'10'!$K$3:$L$16,2,FALSE)))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IF(D491="X",0,IF(E491="X",0,VLOOKUP(E491,'10'!$K$3:$L$16,2,FALSE)))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IF(D492="X",0,IF(E492="X",0,VLOOKUP(E492,'10'!$K$3:$L$16,2,FALSE)))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IF(D493="X",0,IF(E493="X",0,VLOOKUP(E493,'10'!$K$3:$L$16,2,FALSE)))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IF(D494="X",0,IF(E494="X",0,VLOOKUP(E494,'10'!$K$3:$L$16,2,FALSE)))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IF('10'!K3="", "Vrije categorie",'10'!K3)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IF('10'!K4="", "Vrije categorie",'10'!K4)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IF('10'!K5="", "Vrije categorie",'10'!K5)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IF('10'!K6="", "Vrije categorie",'10'!K6)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IF('10'!K7="", "Vrije categorie",'10'!K7)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IF('10'!K8="", "Vrije categorie",'10'!K8)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IF('10'!K9="", "Vrije categorie",'10'!K9)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IF('10'!K10="", "Vrije categorie",'10'!K10)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IF('10'!K11="", "Vrije categorie",'10'!K11)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IF('10'!K12="", "Vrije categorie",'10'!K12)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IF('10'!K13="", "Vrije categorie",'10'!K13)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IF('10'!K14="", "Vrije categorie",'10'!K14)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IF('10'!K15="", "Vrije categorie",'10'!K15)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emPyyM3dotLgV2EtNOAYgsptiVX1gFyQmkrmBGudvpBFOZTRDLW5s3q+SyaltccSZdQ2ff95S35mdL9xTxNngQ==" saltValue="+TMpacqy3O8yYoEQGuMBm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'11a'!P499/M3</f>
        <v>#N/A</v>
      </c>
    </row>
    <row r="4" spans="1:14">
      <c r="A4" s="26" t="s">
        <v>80</v>
      </c>
      <c r="B4" s="217" t="str">
        <f>VLOOKUP(H5,Kwaliteitsinspecties!A5:E54,3)</f>
        <v>Complex 11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'11a'!P500/M4</f>
        <v>#N/A</v>
      </c>
    </row>
    <row r="5" spans="1:14">
      <c r="A5" s="27" t="s">
        <v>81</v>
      </c>
      <c r="B5" s="218" t="str">
        <f>VLOOKUP(H5,Kwaliteitsinspecties!A5:E54,4)</f>
        <v>Complex 11</v>
      </c>
      <c r="C5" s="218"/>
      <c r="D5" s="218"/>
      <c r="E5" s="218"/>
      <c r="F5" s="214" t="s">
        <v>83</v>
      </c>
      <c r="G5" s="214"/>
      <c r="H5" s="23">
        <f>Kwaliteitsinspecties!A15</f>
        <v>11</v>
      </c>
      <c r="K5" s="44" t="s">
        <v>56</v>
      </c>
      <c r="L5" s="56"/>
      <c r="M5" s="115"/>
      <c r="N5" s="97" t="e">
        <f>'11a'!P501/M5</f>
        <v>#N/A</v>
      </c>
    </row>
    <row r="6" spans="1:14">
      <c r="A6" s="28" t="s">
        <v>82</v>
      </c>
      <c r="B6" s="219" t="str">
        <f>VLOOKUP(H5,Kwaliteitsinspecties!A5:E54,5)</f>
        <v>Complex 11</v>
      </c>
      <c r="C6" s="219"/>
      <c r="D6" s="219"/>
      <c r="E6" s="219"/>
      <c r="F6" s="215" t="s">
        <v>84</v>
      </c>
      <c r="G6" s="215"/>
      <c r="H6" s="24" t="str">
        <f>CONCATENATE(H5,"a")</f>
        <v>11a</v>
      </c>
      <c r="K6" s="44" t="s">
        <v>57</v>
      </c>
      <c r="L6" s="56"/>
      <c r="M6" s="115"/>
      <c r="N6" s="97" t="e">
        <f>'11a'!P502/M6</f>
        <v>#N/A</v>
      </c>
    </row>
    <row r="7" spans="1:14">
      <c r="K7" s="44" t="s">
        <v>53</v>
      </c>
      <c r="L7" s="56"/>
      <c r="M7" s="115"/>
      <c r="N7" s="97" t="e">
        <f>'11a'!P503/M7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'11a'!P504/M8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'11a'!P505/M9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'11a'!P506/M10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'11a'!P507/M11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'11a'!P508/M12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'11a'!N512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'11a'!P509/M13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'11a'!P512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'11a'!G512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'11a'!F512-E27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'11a'!S495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'11a'!R495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'11a'!T495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'11a'!U495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'11a'!V495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'11a'!W495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'11a'!N505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L+U9Y21bckMTlZWidugjrZQiK6myijKrmR4PnuQMdQ025JU6ndzkwlWYQvXSH4j4XyYjpkS9Ke9xS994G4ei8g==" saltValue="pJWdjEcMJ3Gvp2bdhgkuq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'11'!H5</f>
        <v>11</v>
      </c>
      <c r="B1" s="240" t="s">
        <v>80</v>
      </c>
      <c r="C1" s="241"/>
      <c r="D1" s="242" t="str">
        <f>VLOOKUP(A1,Kwaliteitsinspecties!A5:J54,3)</f>
        <v>Complex 11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11 te Complex 11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IF(D4="X",0,IF(E4="X",0,VLOOKUP(E4,'11'!$K$3:$L$16,2,FALSE)))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IF(D5="X",0,IF(E5="X",0,VLOOKUP(E5,'11'!$K$3:$L$16,2,FALSE)))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IF(D6="X",0,IF(E6="X",0,VLOOKUP(E6,'11'!$K$3:$L$16,2,FALSE)))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IF(D7="X",0,IF(E7="X",0,VLOOKUP(E7,'11'!$K$3:$L$16,2,FALSE)))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IF(D8="X",0,IF(E8="X",0,VLOOKUP(E8,'11'!$K$3:$L$16,2,FALSE)))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IF(D9="X",0,IF(E9="X",0,VLOOKUP(E9,'11'!$K$3:$L$16,2,FALSE)))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IF(D10="X",0,IF(E10="X",0,VLOOKUP(E10,'11'!$K$3:$L$16,2,FALSE)))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IF(D11="X",0,IF(E11="X",0,VLOOKUP(E11,'11'!$K$3:$L$16,2,FALSE)))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IF(D12="X",0,IF(E12="X",0,VLOOKUP(E12,'11'!$K$3:$L$16,2,FALSE)))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IF(D13="X",0,IF(E13="X",0,VLOOKUP(E13,'11'!$K$3:$L$16,2,FALSE)))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IF(D14="X",0,IF(E14="X",0,VLOOKUP(E14,'11'!$K$3:$L$16,2,FALSE)))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IF(D15="X",0,IF(E15="X",0,VLOOKUP(E15,'11'!$K$3:$L$16,2,FALSE)))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IF(D16="X",0,IF(E16="X",0,VLOOKUP(E16,'11'!$K$3:$L$16,2,FALSE)))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IF(D17="X",0,IF(E17="X",0,VLOOKUP(E17,'11'!$K$3:$L$16,2,FALSE)))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IF(D18="X",0,IF(E18="X",0,VLOOKUP(E18,'11'!$K$3:$L$16,2,FALSE)))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IF(D19="X",0,IF(E19="X",0,VLOOKUP(E19,'11'!$K$3:$L$16,2,FALSE)))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IF(D20="X",0,IF(E20="X",0,VLOOKUP(E20,'11'!$K$3:$L$16,2,FALSE)))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IF(D21="X",0,IF(E21="X",0,VLOOKUP(E21,'11'!$K$3:$L$16,2,FALSE)))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IF(D22="X",0,IF(E22="X",0,VLOOKUP(E22,'11'!$K$3:$L$16,2,FALSE)))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IF(D23="X",0,IF(E23="X",0,VLOOKUP(E23,'11'!$K$3:$L$16,2,FALSE)))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IF(D24="X",0,IF(E24="X",0,VLOOKUP(E24,'11'!$K$3:$L$16,2,FALSE)))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IF(D25="X",0,IF(E25="X",0,VLOOKUP(E25,'11'!$K$3:$L$16,2,FALSE)))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IF(D26="X",0,IF(E26="X",0,VLOOKUP(E26,'11'!$K$3:$L$16,2,FALSE)))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IF(D27="X",0,IF(E27="X",0,VLOOKUP(E27,'11'!$K$3:$L$16,2,FALSE)))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IF(D28="X",0,IF(E28="X",0,VLOOKUP(E28,'11'!$K$3:$L$16,2,FALSE)))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IF(D29="X",0,IF(E29="X",0,VLOOKUP(E29,'11'!$K$3:$L$16,2,FALSE)))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IF(D30="X",0,IF(E30="X",0,VLOOKUP(E30,'11'!$K$3:$L$16,2,FALSE)))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IF(D31="X",0,IF(E31="X",0,VLOOKUP(E31,'11'!$K$3:$L$16,2,FALSE)))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IF(D32="X",0,IF(E32="X",0,VLOOKUP(E32,'11'!$K$3:$L$16,2,FALSE)))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IF(D33="X",0,IF(E33="X",0,VLOOKUP(E33,'11'!$K$3:$L$16,2,FALSE)))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IF(D34="X",0,IF(E34="X",0,VLOOKUP(E34,'11'!$K$3:$L$16,2,FALSE)))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IF(D35="X",0,IF(E35="X",0,VLOOKUP(E35,'11'!$K$3:$L$16,2,FALSE)))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IF(D36="X",0,IF(E36="X",0,VLOOKUP(E36,'11'!$K$3:$L$16,2,FALSE)))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IF(D37="X",0,IF(E37="X",0,VLOOKUP(E37,'11'!$K$3:$L$16,2,FALSE)))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IF(D38="X",0,IF(E38="X",0,VLOOKUP(E38,'11'!$K$3:$L$16,2,FALSE)))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IF(D39="X",0,IF(E39="X",0,VLOOKUP(E39,'11'!$K$3:$L$16,2,FALSE)))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IF(D40="X",0,IF(E40="X",0,VLOOKUP(E40,'11'!$K$3:$L$16,2,FALSE)))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IF(D41="X",0,IF(E41="X",0,VLOOKUP(E41,'11'!$K$3:$L$16,2,FALSE)))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IF(D42="X",0,IF(E42="X",0,VLOOKUP(E42,'11'!$K$3:$L$16,2,FALSE)))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IF(D43="X",0,IF(E43="X",0,VLOOKUP(E43,'11'!$K$3:$L$16,2,FALSE)))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IF(D44="X",0,IF(E44="X",0,VLOOKUP(E44,'11'!$K$3:$L$16,2,FALSE)))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IF(D45="X",0,IF(E45="X",0,VLOOKUP(E45,'11'!$K$3:$L$16,2,FALSE)))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IF(D46="X",0,IF(E46="X",0,VLOOKUP(E46,'11'!$K$3:$L$16,2,FALSE)))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IF(D47="X",0,IF(E47="X",0,VLOOKUP(E47,'11'!$K$3:$L$16,2,FALSE)))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IF(D48="X",0,IF(E48="X",0,VLOOKUP(E48,'11'!$K$3:$L$16,2,FALSE)))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IF(D49="X",0,IF(E49="X",0,VLOOKUP(E49,'11'!$K$3:$L$16,2,FALSE)))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IF(D50="X",0,IF(E50="X",0,VLOOKUP(E50,'11'!$K$3:$L$16,2,FALSE)))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IF(D51="X",0,IF(E51="X",0,VLOOKUP(E51,'11'!$K$3:$L$16,2,FALSE)))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IF(D52="X",0,IF(E52="X",0,VLOOKUP(E52,'11'!$K$3:$L$16,2,FALSE)))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IF(D53="X",0,IF(E53="X",0,VLOOKUP(E53,'11'!$K$3:$L$16,2,FALSE)))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IF(D54="X",0,IF(E54="X",0,VLOOKUP(E54,'11'!$K$3:$L$16,2,FALSE)))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IF(D55="X",0,IF(E55="X",0,VLOOKUP(E55,'11'!$K$3:$L$16,2,FALSE)))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IF(D56="X",0,IF(E56="X",0,VLOOKUP(E56,'11'!$K$3:$L$16,2,FALSE)))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IF(D57="X",0,IF(E57="X",0,VLOOKUP(E57,'11'!$K$3:$L$16,2,FALSE)))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IF(D58="X",0,IF(E58="X",0,VLOOKUP(E58,'11'!$K$3:$L$16,2,FALSE)))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IF(D59="X",0,IF(E59="X",0,VLOOKUP(E59,'11'!$K$3:$L$16,2,FALSE)))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IF(D60="X",0,IF(E60="X",0,VLOOKUP(E60,'11'!$K$3:$L$16,2,FALSE)))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IF(D61="X",0,IF(E61="X",0,VLOOKUP(E61,'11'!$K$3:$L$16,2,FALSE)))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IF(D62="X",0,IF(E62="X",0,VLOOKUP(E62,'11'!$K$3:$L$16,2,FALSE)))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IF(D63="X",0,IF(E63="X",0,VLOOKUP(E63,'11'!$K$3:$L$16,2,FALSE)))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IF(D64="X",0,IF(E64="X",0,VLOOKUP(E64,'11'!$K$3:$L$16,2,FALSE)))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IF(D65="X",0,IF(E65="X",0,VLOOKUP(E65,'11'!$K$3:$L$16,2,FALSE)))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IF(D66="X",0,IF(E66="X",0,VLOOKUP(E66,'11'!$K$3:$L$16,2,FALSE)))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IF(D67="X",0,IF(E67="X",0,VLOOKUP(E67,'11'!$K$3:$L$16,2,FALSE)))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IF(D68="X",0,IF(E68="X",0,VLOOKUP(E68,'11'!$K$3:$L$16,2,FALSE)))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IF(D69="X",0,IF(E69="X",0,VLOOKUP(E69,'11'!$K$3:$L$16,2,FALSE)))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IF(D70="X",0,IF(E70="X",0,VLOOKUP(E70,'11'!$K$3:$L$16,2,FALSE)))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IF(D71="X",0,IF(E71="X",0,VLOOKUP(E71,'11'!$K$3:$L$16,2,FALSE)))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IF(D72="X",0,IF(E72="X",0,VLOOKUP(E72,'11'!$K$3:$L$16,2,FALSE)))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IF(D73="X",0,IF(E73="X",0,VLOOKUP(E73,'11'!$K$3:$L$16,2,FALSE)))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IF(D74="X",0,IF(E74="X",0,VLOOKUP(E74,'11'!$K$3:$L$16,2,FALSE)))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IF(D75="X",0,IF(E75="X",0,VLOOKUP(E75,'11'!$K$3:$L$16,2,FALSE)))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IF(D76="X",0,IF(E76="X",0,VLOOKUP(E76,'11'!$K$3:$L$16,2,FALSE)))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IF(D77="X",0,IF(E77="X",0,VLOOKUP(E77,'11'!$K$3:$L$16,2,FALSE)))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IF(D78="X",0,IF(E78="X",0,VLOOKUP(E78,'11'!$K$3:$L$16,2,FALSE)))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IF(D79="X",0,IF(E79="X",0,VLOOKUP(E79,'11'!$K$3:$L$16,2,FALSE)))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IF(D80="X",0,IF(E80="X",0,VLOOKUP(E80,'11'!$K$3:$L$16,2,FALSE)))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IF(D81="X",0,IF(E81="X",0,VLOOKUP(E81,'11'!$K$3:$L$16,2,FALSE)))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IF(D82="X",0,IF(E82="X",0,VLOOKUP(E82,'11'!$K$3:$L$16,2,FALSE)))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IF(D83="X",0,IF(E83="X",0,VLOOKUP(E83,'11'!$K$3:$L$16,2,FALSE)))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IF(D84="X",0,IF(E84="X",0,VLOOKUP(E84,'11'!$K$3:$L$16,2,FALSE)))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IF(D85="X",0,IF(E85="X",0,VLOOKUP(E85,'11'!$K$3:$L$16,2,FALSE)))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IF(D86="X",0,IF(E86="X",0,VLOOKUP(E86,'11'!$K$3:$L$16,2,FALSE)))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IF(D87="X",0,IF(E87="X",0,VLOOKUP(E87,'11'!$K$3:$L$16,2,FALSE)))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IF(D88="X",0,IF(E88="X",0,VLOOKUP(E88,'11'!$K$3:$L$16,2,FALSE)))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IF(D89="X",0,IF(E89="X",0,VLOOKUP(E89,'11'!$K$3:$L$16,2,FALSE)))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IF(D90="X",0,IF(E90="X",0,VLOOKUP(E90,'11'!$K$3:$L$16,2,FALSE)))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IF(D91="X",0,IF(E91="X",0,VLOOKUP(E91,'11'!$K$3:$L$16,2,FALSE)))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IF(D92="X",0,IF(E92="X",0,VLOOKUP(E92,'11'!$K$3:$L$16,2,FALSE)))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IF(D93="X",0,IF(E93="X",0,VLOOKUP(E93,'11'!$K$3:$L$16,2,FALSE)))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IF(D94="X",0,IF(E94="X",0,VLOOKUP(E94,'11'!$K$3:$L$16,2,FALSE)))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IF(D95="X",0,IF(E95="X",0,VLOOKUP(E95,'11'!$K$3:$L$16,2,FALSE)))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IF(D96="X",0,IF(E96="X",0,VLOOKUP(E96,'11'!$K$3:$L$16,2,FALSE)))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IF(D97="X",0,IF(E97="X",0,VLOOKUP(E97,'11'!$K$3:$L$16,2,FALSE)))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IF(D98="X",0,IF(E98="X",0,VLOOKUP(E98,'11'!$K$3:$L$16,2,FALSE)))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IF(D99="X",0,IF(E99="X",0,VLOOKUP(E99,'11'!$K$3:$L$16,2,FALSE)))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IF(D100="X",0,IF(E100="X",0,VLOOKUP(E100,'11'!$K$3:$L$16,2,FALSE)))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IF(D101="X",0,IF(E101="X",0,VLOOKUP(E101,'11'!$K$3:$L$16,2,FALSE)))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IF(D102="X",0,IF(E102="X",0,VLOOKUP(E102,'11'!$K$3:$L$16,2,FALSE)))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IF(D103="X",0,IF(E103="X",0,VLOOKUP(E103,'11'!$K$3:$L$16,2,FALSE)))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IF(D104="X",0,IF(E104="X",0,VLOOKUP(E104,'11'!$K$3:$L$16,2,FALSE)))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IF(D105="X",0,IF(E105="X",0,VLOOKUP(E105,'11'!$K$3:$L$16,2,FALSE)))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IF(D106="X",0,IF(E106="X",0,VLOOKUP(E106,'11'!$K$3:$L$16,2,FALSE)))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IF(D107="X",0,IF(E107="X",0,VLOOKUP(E107,'11'!$K$3:$L$16,2,FALSE)))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IF(D108="X",0,IF(E108="X",0,VLOOKUP(E108,'11'!$K$3:$L$16,2,FALSE)))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IF(D109="X",0,IF(E109="X",0,VLOOKUP(E109,'11'!$K$3:$L$16,2,FALSE)))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IF(D110="X",0,IF(E110="X",0,VLOOKUP(E110,'11'!$K$3:$L$16,2,FALSE)))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IF(D111="X",0,IF(E111="X",0,VLOOKUP(E111,'11'!$K$3:$L$16,2,FALSE)))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IF(D112="X",0,IF(E112="X",0,VLOOKUP(E112,'11'!$K$3:$L$16,2,FALSE)))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IF(D113="X",0,IF(E113="X",0,VLOOKUP(E113,'11'!$K$3:$L$16,2,FALSE)))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IF(D114="X",0,IF(E114="X",0,VLOOKUP(E114,'11'!$K$3:$L$16,2,FALSE)))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IF(D115="X",0,IF(E115="X",0,VLOOKUP(E115,'11'!$K$3:$L$16,2,FALSE)))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IF(D116="X",0,IF(E116="X",0,VLOOKUP(E116,'11'!$K$3:$L$16,2,FALSE)))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IF(D117="X",0,IF(E117="X",0,VLOOKUP(E117,'11'!$K$3:$L$16,2,FALSE)))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IF(D118="X",0,IF(E118="X",0,VLOOKUP(E118,'11'!$K$3:$L$16,2,FALSE)))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IF(D119="X",0,IF(E119="X",0,VLOOKUP(E119,'11'!$K$3:$L$16,2,FALSE)))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IF(D120="X",0,IF(E120="X",0,VLOOKUP(E120,'11'!$K$3:$L$16,2,FALSE)))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IF(D121="X",0,IF(E121="X",0,VLOOKUP(E121,'11'!$K$3:$L$16,2,FALSE)))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IF(D122="X",0,IF(E122="X",0,VLOOKUP(E122,'11'!$K$3:$L$16,2,FALSE)))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IF(D123="X",0,IF(E123="X",0,VLOOKUP(E123,'11'!$K$3:$L$16,2,FALSE)))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IF(D124="X",0,IF(E124="X",0,VLOOKUP(E124,'11'!$K$3:$L$16,2,FALSE)))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IF(D125="X",0,IF(E125="X",0,VLOOKUP(E125,'11'!$K$3:$L$16,2,FALSE)))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IF(D126="X",0,IF(E126="X",0,VLOOKUP(E126,'11'!$K$3:$L$16,2,FALSE)))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IF(D127="X",0,IF(E127="X",0,VLOOKUP(E127,'11'!$K$3:$L$16,2,FALSE)))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IF(D128="X",0,IF(E128="X",0,VLOOKUP(E128,'11'!$K$3:$L$16,2,FALSE)))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IF(D129="X",0,IF(E129="X",0,VLOOKUP(E129,'11'!$K$3:$L$16,2,FALSE)))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IF(D130="X",0,IF(E130="X",0,VLOOKUP(E130,'11'!$K$3:$L$16,2,FALSE)))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IF(D131="X",0,IF(E131="X",0,VLOOKUP(E131,'11'!$K$3:$L$16,2,FALSE)))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IF(D132="X",0,IF(E132="X",0,VLOOKUP(E132,'11'!$K$3:$L$16,2,FALSE)))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IF(D133="X",0,IF(E133="X",0,VLOOKUP(E133,'11'!$K$3:$L$16,2,FALSE)))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IF(D134="X",0,IF(E134="X",0,VLOOKUP(E134,'11'!$K$3:$L$16,2,FALSE)))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IF(D135="X",0,IF(E135="X",0,VLOOKUP(E135,'11'!$K$3:$L$16,2,FALSE)))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IF(D136="X",0,IF(E136="X",0,VLOOKUP(E136,'11'!$K$3:$L$16,2,FALSE)))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IF(D137="X",0,IF(E137="X",0,VLOOKUP(E137,'11'!$K$3:$L$16,2,FALSE)))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IF(D138="X",0,IF(E138="X",0,VLOOKUP(E138,'11'!$K$3:$L$16,2,FALSE)))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IF(D139="X",0,IF(E139="X",0,VLOOKUP(E139,'11'!$K$3:$L$16,2,FALSE)))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IF(D140="X",0,IF(E140="X",0,VLOOKUP(E140,'11'!$K$3:$L$16,2,FALSE)))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IF(D141="X",0,IF(E141="X",0,VLOOKUP(E141,'11'!$K$3:$L$16,2,FALSE)))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IF(D142="X",0,IF(E142="X",0,VLOOKUP(E142,'11'!$K$3:$L$16,2,FALSE)))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IF(D143="X",0,IF(E143="X",0,VLOOKUP(E143,'11'!$K$3:$L$16,2,FALSE)))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IF(D144="X",0,IF(E144="X",0,VLOOKUP(E144,'11'!$K$3:$L$16,2,FALSE)))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IF(D145="X",0,IF(E145="X",0,VLOOKUP(E145,'11'!$K$3:$L$16,2,FALSE)))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IF(D146="X",0,IF(E146="X",0,VLOOKUP(E146,'11'!$K$3:$L$16,2,FALSE)))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IF(D147="X",0,IF(E147="X",0,VLOOKUP(E147,'11'!$K$3:$L$16,2,FALSE)))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IF(D148="X",0,IF(E148="X",0,VLOOKUP(E148,'11'!$K$3:$L$16,2,FALSE)))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IF(D149="X",0,IF(E149="X",0,VLOOKUP(E149,'11'!$K$3:$L$16,2,FALSE)))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IF(D150="X",0,IF(E150="X",0,VLOOKUP(E150,'11'!$K$3:$L$16,2,FALSE)))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IF(D151="X",0,IF(E151="X",0,VLOOKUP(E151,'11'!$K$3:$L$16,2,FALSE)))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IF(D152="X",0,IF(E152="X",0,VLOOKUP(E152,'11'!$K$3:$L$16,2,FALSE)))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IF(D153="X",0,IF(E153="X",0,VLOOKUP(E153,'11'!$K$3:$L$16,2,FALSE)))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IF(D154="X",0,IF(E154="X",0,VLOOKUP(E154,'11'!$K$3:$L$16,2,FALSE)))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IF(D155="X",0,IF(E155="X",0,VLOOKUP(E155,'11'!$K$3:$L$16,2,FALSE)))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IF(D156="X",0,IF(E156="X",0,VLOOKUP(E156,'11'!$K$3:$L$16,2,FALSE)))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IF(D157="X",0,IF(E157="X",0,VLOOKUP(E157,'11'!$K$3:$L$16,2,FALSE)))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IF(D158="X",0,IF(E158="X",0,VLOOKUP(E158,'11'!$K$3:$L$16,2,FALSE)))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IF(D159="X",0,IF(E159="X",0,VLOOKUP(E159,'11'!$K$3:$L$16,2,FALSE)))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IF(D160="X",0,IF(E160="X",0,VLOOKUP(E160,'11'!$K$3:$L$16,2,FALSE)))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IF(D161="X",0,IF(E161="X",0,VLOOKUP(E161,'11'!$K$3:$L$16,2,FALSE)))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IF(D162="X",0,IF(E162="X",0,VLOOKUP(E162,'11'!$K$3:$L$16,2,FALSE)))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IF(D163="X",0,IF(E163="X",0,VLOOKUP(E163,'11'!$K$3:$L$16,2,FALSE)))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IF(D164="X",0,IF(E164="X",0,VLOOKUP(E164,'11'!$K$3:$L$16,2,FALSE)))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IF(D165="X",0,IF(E165="X",0,VLOOKUP(E165,'11'!$K$3:$L$16,2,FALSE)))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IF(D166="X",0,IF(E166="X",0,VLOOKUP(E166,'11'!$K$3:$L$16,2,FALSE)))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IF(D167="X",0,IF(E167="X",0,VLOOKUP(E167,'11'!$K$3:$L$16,2,FALSE)))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IF(D168="X",0,IF(E168="X",0,VLOOKUP(E168,'11'!$K$3:$L$16,2,FALSE)))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IF(D169="X",0,IF(E169="X",0,VLOOKUP(E169,'11'!$K$3:$L$16,2,FALSE)))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IF(D170="X",0,IF(E170="X",0,VLOOKUP(E170,'11'!$K$3:$L$16,2,FALSE)))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IF(D171="X",0,IF(E171="X",0,VLOOKUP(E171,'11'!$K$3:$L$16,2,FALSE)))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IF(D172="X",0,IF(E172="X",0,VLOOKUP(E172,'11'!$K$3:$L$16,2,FALSE)))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IF(D173="X",0,IF(E173="X",0,VLOOKUP(E173,'11'!$K$3:$L$16,2,FALSE)))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IF(D174="X",0,IF(E174="X",0,VLOOKUP(E174,'11'!$K$3:$L$16,2,FALSE)))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IF(D175="X",0,IF(E175="X",0,VLOOKUP(E175,'11'!$K$3:$L$16,2,FALSE)))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IF(D176="X",0,IF(E176="X",0,VLOOKUP(E176,'11'!$K$3:$L$16,2,FALSE)))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IF(D177="X",0,IF(E177="X",0,VLOOKUP(E177,'11'!$K$3:$L$16,2,FALSE)))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IF(D178="X",0,IF(E178="X",0,VLOOKUP(E178,'11'!$K$3:$L$16,2,FALSE)))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IF(D179="X",0,IF(E179="X",0,VLOOKUP(E179,'11'!$K$3:$L$16,2,FALSE)))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IF(D180="X",0,IF(E180="X",0,VLOOKUP(E180,'11'!$K$3:$L$16,2,FALSE)))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IF(D181="X",0,IF(E181="X",0,VLOOKUP(E181,'11'!$K$3:$L$16,2,FALSE)))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IF(D182="X",0,IF(E182="X",0,VLOOKUP(E182,'11'!$K$3:$L$16,2,FALSE)))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IF(D183="X",0,IF(E183="X",0,VLOOKUP(E183,'11'!$K$3:$L$16,2,FALSE)))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IF(D184="X",0,IF(E184="X",0,VLOOKUP(E184,'11'!$K$3:$L$16,2,FALSE)))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IF(D185="X",0,IF(E185="X",0,VLOOKUP(E185,'11'!$K$3:$L$16,2,FALSE)))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IF(D186="X",0,IF(E186="X",0,VLOOKUP(E186,'11'!$K$3:$L$16,2,FALSE)))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IF(D187="X",0,IF(E187="X",0,VLOOKUP(E187,'11'!$K$3:$L$16,2,FALSE)))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IF(D188="X",0,IF(E188="X",0,VLOOKUP(E188,'11'!$K$3:$L$16,2,FALSE)))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IF(D189="X",0,IF(E189="X",0,VLOOKUP(E189,'11'!$K$3:$L$16,2,FALSE)))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IF(D190="X",0,IF(E190="X",0,VLOOKUP(E190,'11'!$K$3:$L$16,2,FALSE)))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IF(D191="X",0,IF(E191="X",0,VLOOKUP(E191,'11'!$K$3:$L$16,2,FALSE)))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IF(D192="X",0,IF(E192="X",0,VLOOKUP(E192,'11'!$K$3:$L$16,2,FALSE)))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IF(D193="X",0,IF(E193="X",0,VLOOKUP(E193,'11'!$K$3:$L$16,2,FALSE)))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IF(D194="X",0,IF(E194="X",0,VLOOKUP(E194,'11'!$K$3:$L$16,2,FALSE)))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IF(D195="X",0,IF(E195="X",0,VLOOKUP(E195,'11'!$K$3:$L$16,2,FALSE)))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IF(D196="X",0,IF(E196="X",0,VLOOKUP(E196,'11'!$K$3:$L$16,2,FALSE)))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IF(D197="X",0,IF(E197="X",0,VLOOKUP(E197,'11'!$K$3:$L$16,2,FALSE)))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IF(D198="X",0,IF(E198="X",0,VLOOKUP(E198,'11'!$K$3:$L$16,2,FALSE)))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IF(D199="X",0,IF(E199="X",0,VLOOKUP(E199,'11'!$K$3:$L$16,2,FALSE)))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IF(D200="X",0,IF(E200="X",0,VLOOKUP(E200,'11'!$K$3:$L$16,2,FALSE)))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IF(D201="X",0,IF(E201="X",0,VLOOKUP(E201,'11'!$K$3:$L$16,2,FALSE)))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IF(D202="X",0,IF(E202="X",0,VLOOKUP(E202,'11'!$K$3:$L$16,2,FALSE)))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IF(D203="X",0,IF(E203="X",0,VLOOKUP(E203,'11'!$K$3:$L$16,2,FALSE)))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IF(D204="X",0,IF(E204="X",0,VLOOKUP(E204,'11'!$K$3:$L$16,2,FALSE)))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IF(D205="X",0,IF(E205="X",0,VLOOKUP(E205,'11'!$K$3:$L$16,2,FALSE)))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IF(D206="X",0,IF(E206="X",0,VLOOKUP(E206,'11'!$K$3:$L$16,2,FALSE)))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IF(D207="X",0,IF(E207="X",0,VLOOKUP(E207,'11'!$K$3:$L$16,2,FALSE)))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IF(D208="X",0,IF(E208="X",0,VLOOKUP(E208,'11'!$K$3:$L$16,2,FALSE)))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IF(D209="X",0,IF(E209="X",0,VLOOKUP(E209,'11'!$K$3:$L$16,2,FALSE)))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IF(D210="X",0,IF(E210="X",0,VLOOKUP(E210,'11'!$K$3:$L$16,2,FALSE)))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IF(D211="X",0,IF(E211="X",0,VLOOKUP(E211,'11'!$K$3:$L$16,2,FALSE)))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IF(D212="X",0,IF(E212="X",0,VLOOKUP(E212,'11'!$K$3:$L$16,2,FALSE)))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IF(D213="X",0,IF(E213="X",0,VLOOKUP(E213,'11'!$K$3:$L$16,2,FALSE)))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IF(D214="X",0,IF(E214="X",0,VLOOKUP(E214,'11'!$K$3:$L$16,2,FALSE)))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IF(D215="X",0,IF(E215="X",0,VLOOKUP(E215,'11'!$K$3:$L$16,2,FALSE)))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IF(D216="X",0,IF(E216="X",0,VLOOKUP(E216,'11'!$K$3:$L$16,2,FALSE)))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IF(D217="X",0,IF(E217="X",0,VLOOKUP(E217,'11'!$K$3:$L$16,2,FALSE)))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IF(D218="X",0,IF(E218="X",0,VLOOKUP(E218,'11'!$K$3:$L$16,2,FALSE)))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IF(D219="X",0,IF(E219="X",0,VLOOKUP(E219,'11'!$K$3:$L$16,2,FALSE)))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IF(D220="X",0,IF(E220="X",0,VLOOKUP(E220,'11'!$K$3:$L$16,2,FALSE)))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IF(D221="X",0,IF(E221="X",0,VLOOKUP(E221,'11'!$K$3:$L$16,2,FALSE)))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IF(D222="X",0,IF(E222="X",0,VLOOKUP(E222,'11'!$K$3:$L$16,2,FALSE)))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IF(D223="X",0,IF(E223="X",0,VLOOKUP(E223,'11'!$K$3:$L$16,2,FALSE)))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IF(D224="X",0,IF(E224="X",0,VLOOKUP(E224,'11'!$K$3:$L$16,2,FALSE)))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IF(D225="X",0,IF(E225="X",0,VLOOKUP(E225,'11'!$K$3:$L$16,2,FALSE)))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IF(D226="X",0,IF(E226="X",0,VLOOKUP(E226,'11'!$K$3:$L$16,2,FALSE)))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IF(D227="X",0,IF(E227="X",0,VLOOKUP(E227,'11'!$K$3:$L$16,2,FALSE)))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IF(D228="X",0,IF(E228="X",0,VLOOKUP(E228,'11'!$K$3:$L$16,2,FALSE)))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IF(D229="X",0,IF(E229="X",0,VLOOKUP(E229,'11'!$K$3:$L$16,2,FALSE)))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IF(D230="X",0,IF(E230="X",0,VLOOKUP(E230,'11'!$K$3:$L$16,2,FALSE)))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IF(D231="X",0,IF(E231="X",0,VLOOKUP(E231,'11'!$K$3:$L$16,2,FALSE)))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IF(D232="X",0,IF(E232="X",0,VLOOKUP(E232,'11'!$K$3:$L$16,2,FALSE)))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IF(D233="X",0,IF(E233="X",0,VLOOKUP(E233,'11'!$K$3:$L$16,2,FALSE)))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IF(D234="X",0,IF(E234="X",0,VLOOKUP(E234,'11'!$K$3:$L$16,2,FALSE)))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IF(D235="X",0,IF(E235="X",0,VLOOKUP(E235,'11'!$K$3:$L$16,2,FALSE)))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IF(D236="X",0,IF(E236="X",0,VLOOKUP(E236,'11'!$K$3:$L$16,2,FALSE)))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IF(D237="X",0,IF(E237="X",0,VLOOKUP(E237,'11'!$K$3:$L$16,2,FALSE)))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IF(D238="X",0,IF(E238="X",0,VLOOKUP(E238,'11'!$K$3:$L$16,2,FALSE)))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IF(D239="X",0,IF(E239="X",0,VLOOKUP(E239,'11'!$K$3:$L$16,2,FALSE)))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IF(D240="X",0,IF(E240="X",0,VLOOKUP(E240,'11'!$K$3:$L$16,2,FALSE)))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IF(D241="X",0,IF(E241="X",0,VLOOKUP(E241,'11'!$K$3:$L$16,2,FALSE)))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IF(D242="X",0,IF(E242="X",0,VLOOKUP(E242,'11'!$K$3:$L$16,2,FALSE)))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IF(D243="X",0,IF(E243="X",0,VLOOKUP(E243,'11'!$K$3:$L$16,2,FALSE)))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IF(D244="X",0,IF(E244="X",0,VLOOKUP(E244,'11'!$K$3:$L$16,2,FALSE)))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IF(D245="X",0,IF(E245="X",0,VLOOKUP(E245,'11'!$K$3:$L$16,2,FALSE)))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IF(D246="X",0,IF(E246="X",0,VLOOKUP(E246,'11'!$K$3:$L$16,2,FALSE)))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IF(D247="X",0,IF(E247="X",0,VLOOKUP(E247,'11'!$K$3:$L$16,2,FALSE)))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IF(D248="X",0,IF(E248="X",0,VLOOKUP(E248,'11'!$K$3:$L$16,2,FALSE)))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IF(D249="X",0,IF(E249="X",0,VLOOKUP(E249,'11'!$K$3:$L$16,2,FALSE)))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IF(D250="X",0,IF(E250="X",0,VLOOKUP(E250,'11'!$K$3:$L$16,2,FALSE)))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IF(D251="X",0,IF(E251="X",0,VLOOKUP(E251,'11'!$K$3:$L$16,2,FALSE)))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IF(D252="X",0,IF(E252="X",0,VLOOKUP(E252,'11'!$K$3:$L$16,2,FALSE)))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IF(D253="X",0,IF(E253="X",0,VLOOKUP(E253,'11'!$K$3:$L$16,2,FALSE)))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IF(D254="X",0,IF(E254="X",0,VLOOKUP(E254,'11'!$K$3:$L$16,2,FALSE)))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IF(D255="X",0,IF(E255="X",0,VLOOKUP(E255,'11'!$K$3:$L$16,2,FALSE)))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IF(D256="X",0,IF(E256="X",0,VLOOKUP(E256,'11'!$K$3:$L$16,2,FALSE)))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IF(D257="X",0,IF(E257="X",0,VLOOKUP(E257,'11'!$K$3:$L$16,2,FALSE)))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IF(D258="X",0,IF(E258="X",0,VLOOKUP(E258,'11'!$K$3:$L$16,2,FALSE)))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IF(D259="X",0,IF(E259="X",0,VLOOKUP(E259,'11'!$K$3:$L$16,2,FALSE)))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IF(D260="X",0,IF(E260="X",0,VLOOKUP(E260,'11'!$K$3:$L$16,2,FALSE)))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IF(D261="X",0,IF(E261="X",0,VLOOKUP(E261,'11'!$K$3:$L$16,2,FALSE)))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IF(D262="X",0,IF(E262="X",0,VLOOKUP(E262,'11'!$K$3:$L$16,2,FALSE)))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IF(D263="X",0,IF(E263="X",0,VLOOKUP(E263,'11'!$K$3:$L$16,2,FALSE)))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IF(D264="X",0,IF(E264="X",0,VLOOKUP(E264,'11'!$K$3:$L$16,2,FALSE)))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IF(D265="X",0,IF(E265="X",0,VLOOKUP(E265,'11'!$K$3:$L$16,2,FALSE)))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IF(D266="X",0,IF(E266="X",0,VLOOKUP(E266,'11'!$K$3:$L$16,2,FALSE)))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IF(D267="X",0,IF(E267="X",0,VLOOKUP(E267,'11'!$K$3:$L$16,2,FALSE)))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IF(D268="X",0,IF(E268="X",0,VLOOKUP(E268,'11'!$K$3:$L$16,2,FALSE)))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IF(D269="X",0,IF(E269="X",0,VLOOKUP(E269,'11'!$K$3:$L$16,2,FALSE)))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IF(D270="X",0,IF(E270="X",0,VLOOKUP(E270,'11'!$K$3:$L$16,2,FALSE)))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IF(D271="X",0,IF(E271="X",0,VLOOKUP(E271,'11'!$K$3:$L$16,2,FALSE)))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IF(D272="X",0,IF(E272="X",0,VLOOKUP(E272,'11'!$K$3:$L$16,2,FALSE)))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IF(D273="X",0,IF(E273="X",0,VLOOKUP(E273,'11'!$K$3:$L$16,2,FALSE)))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IF(D274="X",0,IF(E274="X",0,VLOOKUP(E274,'11'!$K$3:$L$16,2,FALSE)))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IF(D275="X",0,IF(E275="X",0,VLOOKUP(E275,'11'!$K$3:$L$16,2,FALSE)))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IF(D276="X",0,IF(E276="X",0,VLOOKUP(E276,'11'!$K$3:$L$16,2,FALSE)))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IF(D277="X",0,IF(E277="X",0,VLOOKUP(E277,'11'!$K$3:$L$16,2,FALSE)))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IF(D278="X",0,IF(E278="X",0,VLOOKUP(E278,'11'!$K$3:$L$16,2,FALSE)))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IF(D279="X",0,IF(E279="X",0,VLOOKUP(E279,'11'!$K$3:$L$16,2,FALSE)))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IF(D280="X",0,IF(E280="X",0,VLOOKUP(E280,'11'!$K$3:$L$16,2,FALSE)))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IF(D281="X",0,IF(E281="X",0,VLOOKUP(E281,'11'!$K$3:$L$16,2,FALSE)))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IF(D282="X",0,IF(E282="X",0,VLOOKUP(E282,'11'!$K$3:$L$16,2,FALSE)))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IF(D283="X",0,IF(E283="X",0,VLOOKUP(E283,'11'!$K$3:$L$16,2,FALSE)))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IF(D284="X",0,IF(E284="X",0,VLOOKUP(E284,'11'!$K$3:$L$16,2,FALSE)))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IF(D285="X",0,IF(E285="X",0,VLOOKUP(E285,'11'!$K$3:$L$16,2,FALSE)))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IF(D286="X",0,IF(E286="X",0,VLOOKUP(E286,'11'!$K$3:$L$16,2,FALSE)))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IF(D287="X",0,IF(E287="X",0,VLOOKUP(E287,'11'!$K$3:$L$16,2,FALSE)))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IF(D288="X",0,IF(E288="X",0,VLOOKUP(E288,'11'!$K$3:$L$16,2,FALSE)))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IF(D289="X",0,IF(E289="X",0,VLOOKUP(E289,'11'!$K$3:$L$16,2,FALSE)))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IF(D290="X",0,IF(E290="X",0,VLOOKUP(E290,'11'!$K$3:$L$16,2,FALSE)))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IF(D291="X",0,IF(E291="X",0,VLOOKUP(E291,'11'!$K$3:$L$16,2,FALSE)))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IF(D292="X",0,IF(E292="X",0,VLOOKUP(E292,'11'!$K$3:$L$16,2,FALSE)))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IF(D293="X",0,IF(E293="X",0,VLOOKUP(E293,'11'!$K$3:$L$16,2,FALSE)))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IF(D294="X",0,IF(E294="X",0,VLOOKUP(E294,'11'!$K$3:$L$16,2,FALSE)))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IF(D295="X",0,IF(E295="X",0,VLOOKUP(E295,'11'!$K$3:$L$16,2,FALSE)))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IF(D296="X",0,IF(E296="X",0,VLOOKUP(E296,'11'!$K$3:$L$16,2,FALSE)))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IF(D297="X",0,IF(E297="X",0,VLOOKUP(E297,'11'!$K$3:$L$16,2,FALSE)))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IF(D298="X",0,IF(E298="X",0,VLOOKUP(E298,'11'!$K$3:$L$16,2,FALSE)))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IF(D299="X",0,IF(E299="X",0,VLOOKUP(E299,'11'!$K$3:$L$16,2,FALSE)))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IF(D300="X",0,IF(E300="X",0,VLOOKUP(E300,'11'!$K$3:$L$16,2,FALSE)))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IF(D301="X",0,IF(E301="X",0,VLOOKUP(E301,'11'!$K$3:$L$16,2,FALSE)))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IF(D302="X",0,IF(E302="X",0,VLOOKUP(E302,'11'!$K$3:$L$16,2,FALSE)))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IF(D303="X",0,IF(E303="X",0,VLOOKUP(E303,'11'!$K$3:$L$16,2,FALSE)))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IF(D304="X",0,IF(E304="X",0,VLOOKUP(E304,'11'!$K$3:$L$16,2,FALSE)))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IF(D305="X",0,IF(E305="X",0,VLOOKUP(E305,'11'!$K$3:$L$16,2,FALSE)))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IF(D306="X",0,IF(E306="X",0,VLOOKUP(E306,'11'!$K$3:$L$16,2,FALSE)))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IF(D307="X",0,IF(E307="X",0,VLOOKUP(E307,'11'!$K$3:$L$16,2,FALSE)))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IF(D308="X",0,IF(E308="X",0,VLOOKUP(E308,'11'!$K$3:$L$16,2,FALSE)))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IF(D309="X",0,IF(E309="X",0,VLOOKUP(E309,'11'!$K$3:$L$16,2,FALSE)))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IF(D310="X",0,IF(E310="X",0,VLOOKUP(E310,'11'!$K$3:$L$16,2,FALSE)))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IF(D311="X",0,IF(E311="X",0,VLOOKUP(E311,'11'!$K$3:$L$16,2,FALSE)))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IF(D312="X",0,IF(E312="X",0,VLOOKUP(E312,'11'!$K$3:$L$16,2,FALSE)))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IF(D313="X",0,IF(E313="X",0,VLOOKUP(E313,'11'!$K$3:$L$16,2,FALSE)))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IF(D314="X",0,IF(E314="X",0,VLOOKUP(E314,'11'!$K$3:$L$16,2,FALSE)))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IF(D315="X",0,IF(E315="X",0,VLOOKUP(E315,'11'!$K$3:$L$16,2,FALSE)))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IF(D316="X",0,IF(E316="X",0,VLOOKUP(E316,'11'!$K$3:$L$16,2,FALSE)))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IF(D317="X",0,IF(E317="X",0,VLOOKUP(E317,'11'!$K$3:$L$16,2,FALSE)))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IF(D318="X",0,IF(E318="X",0,VLOOKUP(E318,'11'!$K$3:$L$16,2,FALSE)))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IF(D319="X",0,IF(E319="X",0,VLOOKUP(E319,'11'!$K$3:$L$16,2,FALSE)))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IF(D320="X",0,IF(E320="X",0,VLOOKUP(E320,'11'!$K$3:$L$16,2,FALSE)))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IF(D321="X",0,IF(E321="X",0,VLOOKUP(E321,'11'!$K$3:$L$16,2,FALSE)))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IF(D322="X",0,IF(E322="X",0,VLOOKUP(E322,'11'!$K$3:$L$16,2,FALSE)))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IF(D323="X",0,IF(E323="X",0,VLOOKUP(E323,'11'!$K$3:$L$16,2,FALSE)))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IF(D324="X",0,IF(E324="X",0,VLOOKUP(E324,'11'!$K$3:$L$16,2,FALSE)))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IF(D325="X",0,IF(E325="X",0,VLOOKUP(E325,'11'!$K$3:$L$16,2,FALSE)))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IF(D326="X",0,IF(E326="X",0,VLOOKUP(E326,'11'!$K$3:$L$16,2,FALSE)))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IF(D327="X",0,IF(E327="X",0,VLOOKUP(E327,'11'!$K$3:$L$16,2,FALSE)))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IF(D328="X",0,IF(E328="X",0,VLOOKUP(E328,'11'!$K$3:$L$16,2,FALSE)))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IF(D329="X",0,IF(E329="X",0,VLOOKUP(E329,'11'!$K$3:$L$16,2,FALSE)))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IF(D330="X",0,IF(E330="X",0,VLOOKUP(E330,'11'!$K$3:$L$16,2,FALSE)))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IF(D331="X",0,IF(E331="X",0,VLOOKUP(E331,'11'!$K$3:$L$16,2,FALSE)))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IF(D332="X",0,IF(E332="X",0,VLOOKUP(E332,'11'!$K$3:$L$16,2,FALSE)))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IF(D333="X",0,IF(E333="X",0,VLOOKUP(E333,'11'!$K$3:$L$16,2,FALSE)))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IF(D334="X",0,IF(E334="X",0,VLOOKUP(E334,'11'!$K$3:$L$16,2,FALSE)))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IF(D335="X",0,IF(E335="X",0,VLOOKUP(E335,'11'!$K$3:$L$16,2,FALSE)))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IF(D336="X",0,IF(E336="X",0,VLOOKUP(E336,'11'!$K$3:$L$16,2,FALSE)))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IF(D337="X",0,IF(E337="X",0,VLOOKUP(E337,'11'!$K$3:$L$16,2,FALSE)))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IF(D338="X",0,IF(E338="X",0,VLOOKUP(E338,'11'!$K$3:$L$16,2,FALSE)))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IF(D339="X",0,IF(E339="X",0,VLOOKUP(E339,'11'!$K$3:$L$16,2,FALSE)))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IF(D340="X",0,IF(E340="X",0,VLOOKUP(E340,'11'!$K$3:$L$16,2,FALSE)))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IF(D341="X",0,IF(E341="X",0,VLOOKUP(E341,'11'!$K$3:$L$16,2,FALSE)))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IF(D342="X",0,IF(E342="X",0,VLOOKUP(E342,'11'!$K$3:$L$16,2,FALSE)))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IF(D343="X",0,IF(E343="X",0,VLOOKUP(E343,'11'!$K$3:$L$16,2,FALSE)))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IF(D344="X",0,IF(E344="X",0,VLOOKUP(E344,'11'!$K$3:$L$16,2,FALSE)))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IF(D345="X",0,IF(E345="X",0,VLOOKUP(E345,'11'!$K$3:$L$16,2,FALSE)))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IF(D346="X",0,IF(E346="X",0,VLOOKUP(E346,'11'!$K$3:$L$16,2,FALSE)))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IF(D347="X",0,IF(E347="X",0,VLOOKUP(E347,'11'!$K$3:$L$16,2,FALSE)))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IF(D348="X",0,IF(E348="X",0,VLOOKUP(E348,'11'!$K$3:$L$16,2,FALSE)))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IF(D349="X",0,IF(E349="X",0,VLOOKUP(E349,'11'!$K$3:$L$16,2,FALSE)))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IF(D350="X",0,IF(E350="X",0,VLOOKUP(E350,'11'!$K$3:$L$16,2,FALSE)))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IF(D351="X",0,IF(E351="X",0,VLOOKUP(E351,'11'!$K$3:$L$16,2,FALSE)))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IF(D352="X",0,IF(E352="X",0,VLOOKUP(E352,'11'!$K$3:$L$16,2,FALSE)))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IF(D353="X",0,IF(E353="X",0,VLOOKUP(E353,'11'!$K$3:$L$16,2,FALSE)))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IF(D354="X",0,IF(E354="X",0,VLOOKUP(E354,'11'!$K$3:$L$16,2,FALSE)))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IF(D355="X",0,IF(E355="X",0,VLOOKUP(E355,'11'!$K$3:$L$16,2,FALSE)))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IF(D356="X",0,IF(E356="X",0,VLOOKUP(E356,'11'!$K$3:$L$16,2,FALSE)))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IF(D357="X",0,IF(E357="X",0,VLOOKUP(E357,'11'!$K$3:$L$16,2,FALSE)))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IF(D358="X",0,IF(E358="X",0,VLOOKUP(E358,'11'!$K$3:$L$16,2,FALSE)))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IF(D359="X",0,IF(E359="X",0,VLOOKUP(E359,'11'!$K$3:$L$16,2,FALSE)))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IF(D360="X",0,IF(E360="X",0,VLOOKUP(E360,'11'!$K$3:$L$16,2,FALSE)))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IF(D361="X",0,IF(E361="X",0,VLOOKUP(E361,'11'!$K$3:$L$16,2,FALSE)))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IF(D362="X",0,IF(E362="X",0,VLOOKUP(E362,'11'!$K$3:$L$16,2,FALSE)))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IF(D363="X",0,IF(E363="X",0,VLOOKUP(E363,'11'!$K$3:$L$16,2,FALSE)))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IF(D364="X",0,IF(E364="X",0,VLOOKUP(E364,'11'!$K$3:$L$16,2,FALSE)))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IF(D365="X",0,IF(E365="X",0,VLOOKUP(E365,'11'!$K$3:$L$16,2,FALSE)))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IF(D366="X",0,IF(E366="X",0,VLOOKUP(E366,'11'!$K$3:$L$16,2,FALSE)))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IF(D367="X",0,IF(E367="X",0,VLOOKUP(E367,'11'!$K$3:$L$16,2,FALSE)))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IF(D368="X",0,IF(E368="X",0,VLOOKUP(E368,'11'!$K$3:$L$16,2,FALSE)))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IF(D369="X",0,IF(E369="X",0,VLOOKUP(E369,'11'!$K$3:$L$16,2,FALSE)))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IF(D370="X",0,IF(E370="X",0,VLOOKUP(E370,'11'!$K$3:$L$16,2,FALSE)))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IF(D371="X",0,IF(E371="X",0,VLOOKUP(E371,'11'!$K$3:$L$16,2,FALSE)))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IF(D372="X",0,IF(E372="X",0,VLOOKUP(E372,'11'!$K$3:$L$16,2,FALSE)))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IF(D373="X",0,IF(E373="X",0,VLOOKUP(E373,'11'!$K$3:$L$16,2,FALSE)))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IF(D374="X",0,IF(E374="X",0,VLOOKUP(E374,'11'!$K$3:$L$16,2,FALSE)))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IF(D375="X",0,IF(E375="X",0,VLOOKUP(E375,'11'!$K$3:$L$16,2,FALSE)))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IF(D376="X",0,IF(E376="X",0,VLOOKUP(E376,'11'!$K$3:$L$16,2,FALSE)))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IF(D377="X",0,IF(E377="X",0,VLOOKUP(E377,'11'!$K$3:$L$16,2,FALSE)))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IF(D378="X",0,IF(E378="X",0,VLOOKUP(E378,'11'!$K$3:$L$16,2,FALSE)))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IF(D379="X",0,IF(E379="X",0,VLOOKUP(E379,'11'!$K$3:$L$16,2,FALSE)))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IF(D380="X",0,IF(E380="X",0,VLOOKUP(E380,'11'!$K$3:$L$16,2,FALSE)))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IF(D381="X",0,IF(E381="X",0,VLOOKUP(E381,'11'!$K$3:$L$16,2,FALSE)))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IF(D382="X",0,IF(E382="X",0,VLOOKUP(E382,'11'!$K$3:$L$16,2,FALSE)))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IF(D383="X",0,IF(E383="X",0,VLOOKUP(E383,'11'!$K$3:$L$16,2,FALSE)))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IF(D384="X",0,IF(E384="X",0,VLOOKUP(E384,'11'!$K$3:$L$16,2,FALSE)))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IF(D385="X",0,IF(E385="X",0,VLOOKUP(E385,'11'!$K$3:$L$16,2,FALSE)))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IF(D386="X",0,IF(E386="X",0,VLOOKUP(E386,'11'!$K$3:$L$16,2,FALSE)))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IF(D387="X",0,IF(E387="X",0,VLOOKUP(E387,'11'!$K$3:$L$16,2,FALSE)))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IF(D388="X",0,IF(E388="X",0,VLOOKUP(E388,'11'!$K$3:$L$16,2,FALSE)))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IF(D389="X",0,IF(E389="X",0,VLOOKUP(E389,'11'!$K$3:$L$16,2,FALSE)))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IF(D390="X",0,IF(E390="X",0,VLOOKUP(E390,'11'!$K$3:$L$16,2,FALSE)))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IF(D391="X",0,IF(E391="X",0,VLOOKUP(E391,'11'!$K$3:$L$16,2,FALSE)))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IF(D392="X",0,IF(E392="X",0,VLOOKUP(E392,'11'!$K$3:$L$16,2,FALSE)))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IF(D393="X",0,IF(E393="X",0,VLOOKUP(E393,'11'!$K$3:$L$16,2,FALSE)))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IF(D394="X",0,IF(E394="X",0,VLOOKUP(E394,'11'!$K$3:$L$16,2,FALSE)))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IF(D395="X",0,IF(E395="X",0,VLOOKUP(E395,'11'!$K$3:$L$16,2,FALSE)))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IF(D396="X",0,IF(E396="X",0,VLOOKUP(E396,'11'!$K$3:$L$16,2,FALSE)))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IF(D397="X",0,IF(E397="X",0,VLOOKUP(E397,'11'!$K$3:$L$16,2,FALSE)))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IF(D398="X",0,IF(E398="X",0,VLOOKUP(E398,'11'!$K$3:$L$16,2,FALSE)))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IF(D399="X",0,IF(E399="X",0,VLOOKUP(E399,'11'!$K$3:$L$16,2,FALSE)))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IF(D400="X",0,IF(E400="X",0,VLOOKUP(E400,'11'!$K$3:$L$16,2,FALSE)))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IF(D401="X",0,IF(E401="X",0,VLOOKUP(E401,'11'!$K$3:$L$16,2,FALSE)))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IF(D402="X",0,IF(E402="X",0,VLOOKUP(E402,'11'!$K$3:$L$16,2,FALSE)))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IF(D403="X",0,IF(E403="X",0,VLOOKUP(E403,'11'!$K$3:$L$16,2,FALSE)))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IF(D404="X",0,IF(E404="X",0,VLOOKUP(E404,'11'!$K$3:$L$16,2,FALSE)))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IF(D405="X",0,IF(E405="X",0,VLOOKUP(E405,'11'!$K$3:$L$16,2,FALSE)))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IF(D406="X",0,IF(E406="X",0,VLOOKUP(E406,'11'!$K$3:$L$16,2,FALSE)))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IF(D407="X",0,IF(E407="X",0,VLOOKUP(E407,'11'!$K$3:$L$16,2,FALSE)))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IF(D408="X",0,IF(E408="X",0,VLOOKUP(E408,'11'!$K$3:$L$16,2,FALSE)))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IF(D409="X",0,IF(E409="X",0,VLOOKUP(E409,'11'!$K$3:$L$16,2,FALSE)))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IF(D410="X",0,IF(E410="X",0,VLOOKUP(E410,'11'!$K$3:$L$16,2,FALSE)))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IF(D411="X",0,IF(E411="X",0,VLOOKUP(E411,'11'!$K$3:$L$16,2,FALSE)))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IF(D412="X",0,IF(E412="X",0,VLOOKUP(E412,'11'!$K$3:$L$16,2,FALSE)))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IF(D413="X",0,IF(E413="X",0,VLOOKUP(E413,'11'!$K$3:$L$16,2,FALSE)))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IF(D414="X",0,IF(E414="X",0,VLOOKUP(E414,'11'!$K$3:$L$16,2,FALSE)))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IF(D415="X",0,IF(E415="X",0,VLOOKUP(E415,'11'!$K$3:$L$16,2,FALSE)))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IF(D416="X",0,IF(E416="X",0,VLOOKUP(E416,'11'!$K$3:$L$16,2,FALSE)))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IF(D417="X",0,IF(E417="X",0,VLOOKUP(E417,'11'!$K$3:$L$16,2,FALSE)))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IF(D418="X",0,IF(E418="X",0,VLOOKUP(E418,'11'!$K$3:$L$16,2,FALSE)))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IF(D419="X",0,IF(E419="X",0,VLOOKUP(E419,'11'!$K$3:$L$16,2,FALSE)))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IF(D420="X",0,IF(E420="X",0,VLOOKUP(E420,'11'!$K$3:$L$16,2,FALSE)))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IF(D421="X",0,IF(E421="X",0,VLOOKUP(E421,'11'!$K$3:$L$16,2,FALSE)))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IF(D422="X",0,IF(E422="X",0,VLOOKUP(E422,'11'!$K$3:$L$16,2,FALSE)))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IF(D423="X",0,IF(E423="X",0,VLOOKUP(E423,'11'!$K$3:$L$16,2,FALSE)))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IF(D424="X",0,IF(E424="X",0,VLOOKUP(E424,'11'!$K$3:$L$16,2,FALSE)))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IF(D425="X",0,IF(E425="X",0,VLOOKUP(E425,'11'!$K$3:$L$16,2,FALSE)))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IF(D426="X",0,IF(E426="X",0,VLOOKUP(E426,'11'!$K$3:$L$16,2,FALSE)))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IF(D427="X",0,IF(E427="X",0,VLOOKUP(E427,'11'!$K$3:$L$16,2,FALSE)))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IF(D428="X",0,IF(E428="X",0,VLOOKUP(E428,'11'!$K$3:$L$16,2,FALSE)))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IF(D429="X",0,IF(E429="X",0,VLOOKUP(E429,'11'!$K$3:$L$16,2,FALSE)))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IF(D430="X",0,IF(E430="X",0,VLOOKUP(E430,'11'!$K$3:$L$16,2,FALSE)))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IF(D431="X",0,IF(E431="X",0,VLOOKUP(E431,'11'!$K$3:$L$16,2,FALSE)))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IF(D432="X",0,IF(E432="X",0,VLOOKUP(E432,'11'!$K$3:$L$16,2,FALSE)))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IF(D433="X",0,IF(E433="X",0,VLOOKUP(E433,'11'!$K$3:$L$16,2,FALSE)))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IF(D434="X",0,IF(E434="X",0,VLOOKUP(E434,'11'!$K$3:$L$16,2,FALSE)))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IF(D435="X",0,IF(E435="X",0,VLOOKUP(E435,'11'!$K$3:$L$16,2,FALSE)))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IF(D436="X",0,IF(E436="X",0,VLOOKUP(E436,'11'!$K$3:$L$16,2,FALSE)))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IF(D437="X",0,IF(E437="X",0,VLOOKUP(E437,'11'!$K$3:$L$16,2,FALSE)))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IF(D438="X",0,IF(E438="X",0,VLOOKUP(E438,'11'!$K$3:$L$16,2,FALSE)))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IF(D439="X",0,IF(E439="X",0,VLOOKUP(E439,'11'!$K$3:$L$16,2,FALSE)))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IF(D440="X",0,IF(E440="X",0,VLOOKUP(E440,'11'!$K$3:$L$16,2,FALSE)))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IF(D441="X",0,IF(E441="X",0,VLOOKUP(E441,'11'!$K$3:$L$16,2,FALSE)))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IF(D442="X",0,IF(E442="X",0,VLOOKUP(E442,'11'!$K$3:$L$16,2,FALSE)))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IF(D443="X",0,IF(E443="X",0,VLOOKUP(E443,'11'!$K$3:$L$16,2,FALSE)))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IF(D444="X",0,IF(E444="X",0,VLOOKUP(E444,'11'!$K$3:$L$16,2,FALSE)))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IF(D445="X",0,IF(E445="X",0,VLOOKUP(E445,'11'!$K$3:$L$16,2,FALSE)))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IF(D446="X",0,IF(E446="X",0,VLOOKUP(E446,'11'!$K$3:$L$16,2,FALSE)))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IF(D447="X",0,IF(E447="X",0,VLOOKUP(E447,'11'!$K$3:$L$16,2,FALSE)))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IF(D448="X",0,IF(E448="X",0,VLOOKUP(E448,'11'!$K$3:$L$16,2,FALSE)))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IF(D449="X",0,IF(E449="X",0,VLOOKUP(E449,'11'!$K$3:$L$16,2,FALSE)))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IF(D450="X",0,IF(E450="X",0,VLOOKUP(E450,'11'!$K$3:$L$16,2,FALSE)))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IF(D451="X",0,IF(E451="X",0,VLOOKUP(E451,'11'!$K$3:$L$16,2,FALSE)))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IF(D452="X",0,IF(E452="X",0,VLOOKUP(E452,'11'!$K$3:$L$16,2,FALSE)))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IF(D453="X",0,IF(E453="X",0,VLOOKUP(E453,'11'!$K$3:$L$16,2,FALSE)))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IF(D454="X",0,IF(E454="X",0,VLOOKUP(E454,'11'!$K$3:$L$16,2,FALSE)))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IF(D455="X",0,IF(E455="X",0,VLOOKUP(E455,'11'!$K$3:$L$16,2,FALSE)))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IF(D456="X",0,IF(E456="X",0,VLOOKUP(E456,'11'!$K$3:$L$16,2,FALSE)))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IF(D457="X",0,IF(E457="X",0,VLOOKUP(E457,'11'!$K$3:$L$16,2,FALSE)))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IF(D458="X",0,IF(E458="X",0,VLOOKUP(E458,'11'!$K$3:$L$16,2,FALSE)))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IF(D459="X",0,IF(E459="X",0,VLOOKUP(E459,'11'!$K$3:$L$16,2,FALSE)))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IF(D460="X",0,IF(E460="X",0,VLOOKUP(E460,'11'!$K$3:$L$16,2,FALSE)))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IF(D461="X",0,IF(E461="X",0,VLOOKUP(E461,'11'!$K$3:$L$16,2,FALSE)))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IF(D462="X",0,IF(E462="X",0,VLOOKUP(E462,'11'!$K$3:$L$16,2,FALSE)))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IF(D463="X",0,IF(E463="X",0,VLOOKUP(E463,'11'!$K$3:$L$16,2,FALSE)))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IF(D464="X",0,IF(E464="X",0,VLOOKUP(E464,'11'!$K$3:$L$16,2,FALSE)))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IF(D465="X",0,IF(E465="X",0,VLOOKUP(E465,'11'!$K$3:$L$16,2,FALSE)))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IF(D466="X",0,IF(E466="X",0,VLOOKUP(E466,'11'!$K$3:$L$16,2,FALSE)))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IF(D467="X",0,IF(E467="X",0,VLOOKUP(E467,'11'!$K$3:$L$16,2,FALSE)))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IF(D468="X",0,IF(E468="X",0,VLOOKUP(E468,'11'!$K$3:$L$16,2,FALSE)))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IF(D469="X",0,IF(E469="X",0,VLOOKUP(E469,'11'!$K$3:$L$16,2,FALSE)))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IF(D470="X",0,IF(E470="X",0,VLOOKUP(E470,'11'!$K$3:$L$16,2,FALSE)))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IF(D471="X",0,IF(E471="X",0,VLOOKUP(E471,'11'!$K$3:$L$16,2,FALSE)))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IF(D472="X",0,IF(E472="X",0,VLOOKUP(E472,'11'!$K$3:$L$16,2,FALSE)))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IF(D473="X",0,IF(E473="X",0,VLOOKUP(E473,'11'!$K$3:$L$16,2,FALSE)))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IF(D474="X",0,IF(E474="X",0,VLOOKUP(E474,'11'!$K$3:$L$16,2,FALSE)))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IF(D475="X",0,IF(E475="X",0,VLOOKUP(E475,'11'!$K$3:$L$16,2,FALSE)))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IF(D476="X",0,IF(E476="X",0,VLOOKUP(E476,'11'!$K$3:$L$16,2,FALSE)))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IF(D477="X",0,IF(E477="X",0,VLOOKUP(E477,'11'!$K$3:$L$16,2,FALSE)))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IF(D478="X",0,IF(E478="X",0,VLOOKUP(E478,'11'!$K$3:$L$16,2,FALSE)))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IF(D479="X",0,IF(E479="X",0,VLOOKUP(E479,'11'!$K$3:$L$16,2,FALSE)))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IF(D480="X",0,IF(E480="X",0,VLOOKUP(E480,'11'!$K$3:$L$16,2,FALSE)))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IF(D481="X",0,IF(E481="X",0,VLOOKUP(E481,'11'!$K$3:$L$16,2,FALSE)))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IF(D482="X",0,IF(E482="X",0,VLOOKUP(E482,'11'!$K$3:$L$16,2,FALSE)))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IF(D483="X",0,IF(E483="X",0,VLOOKUP(E483,'11'!$K$3:$L$16,2,FALSE)))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IF(D484="X",0,IF(E484="X",0,VLOOKUP(E484,'11'!$K$3:$L$16,2,FALSE)))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IF(D485="X",0,IF(E485="X",0,VLOOKUP(E485,'11'!$K$3:$L$16,2,FALSE)))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IF(D486="X",0,IF(E486="X",0,VLOOKUP(E486,'11'!$K$3:$L$16,2,FALSE)))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IF(D487="X",0,IF(E487="X",0,VLOOKUP(E487,'11'!$K$3:$L$16,2,FALSE)))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IF(D488="X",0,IF(E488="X",0,VLOOKUP(E488,'11'!$K$3:$L$16,2,FALSE)))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IF(D489="X",0,IF(E489="X",0,VLOOKUP(E489,'11'!$K$3:$L$16,2,FALSE)))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IF(D490="X",0,IF(E490="X",0,VLOOKUP(E490,'11'!$K$3:$L$16,2,FALSE)))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IF(D491="X",0,IF(E491="X",0,VLOOKUP(E491,'11'!$K$3:$L$16,2,FALSE)))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IF(D492="X",0,IF(E492="X",0,VLOOKUP(E492,'11'!$K$3:$L$16,2,FALSE)))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IF(D493="X",0,IF(E493="X",0,VLOOKUP(E493,'11'!$K$3:$L$16,2,FALSE)))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IF(D494="X",0,IF(E494="X",0,VLOOKUP(E494,'11'!$K$3:$L$16,2,FALSE)))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IF('11'!K3="", "Vrije categorie",'11'!K3)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IF('11'!K4="", "Vrije categorie",'11'!K4)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IF('11'!K5="", "Vrije categorie",'11'!K5)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IF('11'!K6="", "Vrije categorie",'11'!K6)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IF('11'!K7="", "Vrije categorie",'11'!K7)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IF('11'!K8="", "Vrije categorie",'11'!K8)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IF('11'!K9="", "Vrije categorie",'11'!K9)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IF('11'!K10="", "Vrije categorie",'11'!K10)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IF('11'!K11="", "Vrije categorie",'11'!K11)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IF('11'!K12="", "Vrije categorie",'11'!K12)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IF('11'!K13="", "Vrije categorie",'11'!K13)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IF('11'!K14="", "Vrije categorie",'11'!K14)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IF('11'!K15="", "Vrije categorie",'11'!K15)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qlsFufkw1AUvhen0gaoPB4N7FlH46hHQylvG9q1Kuh2K7x5iK3k1YYoZyqQDIuHNzjJdmn9v3Bt7UFuItCDgvQ==" saltValue="4fctTJxDY8MAhd/UiqkZY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12,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'12a'!P499/M3</f>
        <v>#N/A</v>
      </c>
    </row>
    <row r="4" spans="1:14">
      <c r="A4" s="26" t="s">
        <v>80</v>
      </c>
      <c r="B4" s="217" t="str">
        <f>VLOOKUP(H5,Kwaliteitsinspecties!A5:E54,3)</f>
        <v>Complex 12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'12a'!P500/M4</f>
        <v>#N/A</v>
      </c>
    </row>
    <row r="5" spans="1:14">
      <c r="A5" s="27" t="s">
        <v>81</v>
      </c>
      <c r="B5" s="218" t="str">
        <f>VLOOKUP(H5,Kwaliteitsinspecties!A5:E54,4)</f>
        <v>Complex 12</v>
      </c>
      <c r="C5" s="218"/>
      <c r="D5" s="218"/>
      <c r="E5" s="218"/>
      <c r="F5" s="214" t="s">
        <v>83</v>
      </c>
      <c r="G5" s="214"/>
      <c r="H5" s="23">
        <f>Kwaliteitsinspecties!A16</f>
        <v>12</v>
      </c>
      <c r="K5" s="44" t="s">
        <v>56</v>
      </c>
      <c r="L5" s="56"/>
      <c r="M5" s="115"/>
      <c r="N5" s="97" t="e">
        <f>'12a'!P501/M5</f>
        <v>#N/A</v>
      </c>
    </row>
    <row r="6" spans="1:14">
      <c r="A6" s="28" t="s">
        <v>82</v>
      </c>
      <c r="B6" s="219" t="str">
        <f>VLOOKUP(H5,Kwaliteitsinspecties!A5:E54,5)</f>
        <v>Complex 12</v>
      </c>
      <c r="C6" s="219"/>
      <c r="D6" s="219"/>
      <c r="E6" s="219"/>
      <c r="F6" s="215" t="s">
        <v>84</v>
      </c>
      <c r="G6" s="215"/>
      <c r="H6" s="24" t="str">
        <f>CONCATENATE(H5,"a")</f>
        <v>12a</v>
      </c>
      <c r="K6" s="44" t="s">
        <v>57</v>
      </c>
      <c r="L6" s="56"/>
      <c r="M6" s="115"/>
      <c r="N6" s="97" t="e">
        <f>'12a'!P502/M6</f>
        <v>#N/A</v>
      </c>
    </row>
    <row r="7" spans="1:14">
      <c r="K7" s="44" t="s">
        <v>53</v>
      </c>
      <c r="L7" s="56"/>
      <c r="M7" s="115"/>
      <c r="N7" s="97" t="e">
        <f>'12a'!P503/M7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'12a'!P504/M8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'12a'!P505/M9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'12a'!P506/M10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'12a'!P507/M11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'12a'!P508/M12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'12a'!N512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'12a'!P509/M13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'12a'!P512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'12a'!G512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'12a'!F512-E27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'12a'!S495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'12a'!R495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'12a'!T495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'12a'!U495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'12a'!V495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'12a'!W495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'12a'!N505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50dynureUgVxG4NIWdtp50sjFV/iNXt54CtmDszHif3tufKNikEB5uGuecAcP0f02MsyJvE+8At8ynPrNaoxHQ==" saltValue="dNHiPzXKsjZBu0FUHWH3i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'12'!H5</f>
        <v>12</v>
      </c>
      <c r="B1" s="240" t="s">
        <v>80</v>
      </c>
      <c r="C1" s="241"/>
      <c r="D1" s="242" t="str">
        <f>VLOOKUP(A1,Kwaliteitsinspecties!A5:J54,3)</f>
        <v>Complex 12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12 te Complex 12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IF(D4="X",0,IF(E4="X",0,VLOOKUP(E4,'12'!$K$3:$L$16,2,FALSE)))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IF(D5="X",0,IF(E5="X",0,VLOOKUP(E5,'12'!$K$3:$L$16,2,FALSE)))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IF(D6="X",0,IF(E6="X",0,VLOOKUP(E6,'12'!$K$3:$L$16,2,FALSE)))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IF(D7="X",0,IF(E7="X",0,VLOOKUP(E7,'12'!$K$3:$L$16,2,FALSE)))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IF(D8="X",0,IF(E8="X",0,VLOOKUP(E8,'12'!$K$3:$L$16,2,FALSE)))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IF(D9="X",0,IF(E9="X",0,VLOOKUP(E9,'12'!$K$3:$L$16,2,FALSE)))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IF(D10="X",0,IF(E10="X",0,VLOOKUP(E10,'12'!$K$3:$L$16,2,FALSE)))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IF(D11="X",0,IF(E11="X",0,VLOOKUP(E11,'12'!$K$3:$L$16,2,FALSE)))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IF(D12="X",0,IF(E12="X",0,VLOOKUP(E12,'12'!$K$3:$L$16,2,FALSE)))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IF(D13="X",0,IF(E13="X",0,VLOOKUP(E13,'12'!$K$3:$L$16,2,FALSE)))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IF(D14="X",0,IF(E14="X",0,VLOOKUP(E14,'12'!$K$3:$L$16,2,FALSE)))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IF(D15="X",0,IF(E15="X",0,VLOOKUP(E15,'12'!$K$3:$L$16,2,FALSE)))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IF(D16="X",0,IF(E16="X",0,VLOOKUP(E16,'12'!$K$3:$L$16,2,FALSE)))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IF(D17="X",0,IF(E17="X",0,VLOOKUP(E17,'12'!$K$3:$L$16,2,FALSE)))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IF(D18="X",0,IF(E18="X",0,VLOOKUP(E18,'12'!$K$3:$L$16,2,FALSE)))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IF(D19="X",0,IF(E19="X",0,VLOOKUP(E19,'12'!$K$3:$L$16,2,FALSE)))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IF(D20="X",0,IF(E20="X",0,VLOOKUP(E20,'12'!$K$3:$L$16,2,FALSE)))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IF(D21="X",0,IF(E21="X",0,VLOOKUP(E21,'12'!$K$3:$L$16,2,FALSE)))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IF(D22="X",0,IF(E22="X",0,VLOOKUP(E22,'12'!$K$3:$L$16,2,FALSE)))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IF(D23="X",0,IF(E23="X",0,VLOOKUP(E23,'12'!$K$3:$L$16,2,FALSE)))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IF(D24="X",0,IF(E24="X",0,VLOOKUP(E24,'12'!$K$3:$L$16,2,FALSE)))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IF(D25="X",0,IF(E25="X",0,VLOOKUP(E25,'12'!$K$3:$L$16,2,FALSE)))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IF(D26="X",0,IF(E26="X",0,VLOOKUP(E26,'12'!$K$3:$L$16,2,FALSE)))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IF(D27="X",0,IF(E27="X",0,VLOOKUP(E27,'12'!$K$3:$L$16,2,FALSE)))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IF(D28="X",0,IF(E28="X",0,VLOOKUP(E28,'12'!$K$3:$L$16,2,FALSE)))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IF(D29="X",0,IF(E29="X",0,VLOOKUP(E29,'12'!$K$3:$L$16,2,FALSE)))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IF(D30="X",0,IF(E30="X",0,VLOOKUP(E30,'12'!$K$3:$L$16,2,FALSE)))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IF(D31="X",0,IF(E31="X",0,VLOOKUP(E31,'12'!$K$3:$L$16,2,FALSE)))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IF(D32="X",0,IF(E32="X",0,VLOOKUP(E32,'12'!$K$3:$L$16,2,FALSE)))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IF(D33="X",0,IF(E33="X",0,VLOOKUP(E33,'12'!$K$3:$L$16,2,FALSE)))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IF(D34="X",0,IF(E34="X",0,VLOOKUP(E34,'12'!$K$3:$L$16,2,FALSE)))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IF(D35="X",0,IF(E35="X",0,VLOOKUP(E35,'12'!$K$3:$L$16,2,FALSE)))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IF(D36="X",0,IF(E36="X",0,VLOOKUP(E36,'12'!$K$3:$L$16,2,FALSE)))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IF(D37="X",0,IF(E37="X",0,VLOOKUP(E37,'12'!$K$3:$L$16,2,FALSE)))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IF(D38="X",0,IF(E38="X",0,VLOOKUP(E38,'12'!$K$3:$L$16,2,FALSE)))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IF(D39="X",0,IF(E39="X",0,VLOOKUP(E39,'12'!$K$3:$L$16,2,FALSE)))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IF(D40="X",0,IF(E40="X",0,VLOOKUP(E40,'12'!$K$3:$L$16,2,FALSE)))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IF(D41="X",0,IF(E41="X",0,VLOOKUP(E41,'12'!$K$3:$L$16,2,FALSE)))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IF(D42="X",0,IF(E42="X",0,VLOOKUP(E42,'12'!$K$3:$L$16,2,FALSE)))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IF(D43="X",0,IF(E43="X",0,VLOOKUP(E43,'12'!$K$3:$L$16,2,FALSE)))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IF(D44="X",0,IF(E44="X",0,VLOOKUP(E44,'12'!$K$3:$L$16,2,FALSE)))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IF(D45="X",0,IF(E45="X",0,VLOOKUP(E45,'12'!$K$3:$L$16,2,FALSE)))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IF(D46="X",0,IF(E46="X",0,VLOOKUP(E46,'12'!$K$3:$L$16,2,FALSE)))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IF(D47="X",0,IF(E47="X",0,VLOOKUP(E47,'12'!$K$3:$L$16,2,FALSE)))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IF(D48="X",0,IF(E48="X",0,VLOOKUP(E48,'12'!$K$3:$L$16,2,FALSE)))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IF(D49="X",0,IF(E49="X",0,VLOOKUP(E49,'12'!$K$3:$L$16,2,FALSE)))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IF(D50="X",0,IF(E50="X",0,VLOOKUP(E50,'12'!$K$3:$L$16,2,FALSE)))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IF(D51="X",0,IF(E51="X",0,VLOOKUP(E51,'12'!$K$3:$L$16,2,FALSE)))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IF(D52="X",0,IF(E52="X",0,VLOOKUP(E52,'12'!$K$3:$L$16,2,FALSE)))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IF(D53="X",0,IF(E53="X",0,VLOOKUP(E53,'12'!$K$3:$L$16,2,FALSE)))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IF(D54="X",0,IF(E54="X",0,VLOOKUP(E54,'12'!$K$3:$L$16,2,FALSE)))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IF(D55="X",0,IF(E55="X",0,VLOOKUP(E55,'12'!$K$3:$L$16,2,FALSE)))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IF(D56="X",0,IF(E56="X",0,VLOOKUP(E56,'12'!$K$3:$L$16,2,FALSE)))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IF(D57="X",0,IF(E57="X",0,VLOOKUP(E57,'12'!$K$3:$L$16,2,FALSE)))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IF(D58="X",0,IF(E58="X",0,VLOOKUP(E58,'12'!$K$3:$L$16,2,FALSE)))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IF(D59="X",0,IF(E59="X",0,VLOOKUP(E59,'12'!$K$3:$L$16,2,FALSE)))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IF(D60="X",0,IF(E60="X",0,VLOOKUP(E60,'12'!$K$3:$L$16,2,FALSE)))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IF(D61="X",0,IF(E61="X",0,VLOOKUP(E61,'12'!$K$3:$L$16,2,FALSE)))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IF(D62="X",0,IF(E62="X",0,VLOOKUP(E62,'12'!$K$3:$L$16,2,FALSE)))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IF(D63="X",0,IF(E63="X",0,VLOOKUP(E63,'12'!$K$3:$L$16,2,FALSE)))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IF(D64="X",0,IF(E64="X",0,VLOOKUP(E64,'12'!$K$3:$L$16,2,FALSE)))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IF(D65="X",0,IF(E65="X",0,VLOOKUP(E65,'12'!$K$3:$L$16,2,FALSE)))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IF(D66="X",0,IF(E66="X",0,VLOOKUP(E66,'12'!$K$3:$L$16,2,FALSE)))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IF(D67="X",0,IF(E67="X",0,VLOOKUP(E67,'12'!$K$3:$L$16,2,FALSE)))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IF(D68="X",0,IF(E68="X",0,VLOOKUP(E68,'12'!$K$3:$L$16,2,FALSE)))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IF(D69="X",0,IF(E69="X",0,VLOOKUP(E69,'12'!$K$3:$L$16,2,FALSE)))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IF(D70="X",0,IF(E70="X",0,VLOOKUP(E70,'12'!$K$3:$L$16,2,FALSE)))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IF(D71="X",0,IF(E71="X",0,VLOOKUP(E71,'12'!$K$3:$L$16,2,FALSE)))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IF(D72="X",0,IF(E72="X",0,VLOOKUP(E72,'12'!$K$3:$L$16,2,FALSE)))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IF(D73="X",0,IF(E73="X",0,VLOOKUP(E73,'12'!$K$3:$L$16,2,FALSE)))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IF(D74="X",0,IF(E74="X",0,VLOOKUP(E74,'12'!$K$3:$L$16,2,FALSE)))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IF(D75="X",0,IF(E75="X",0,VLOOKUP(E75,'12'!$K$3:$L$16,2,FALSE)))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IF(D76="X",0,IF(E76="X",0,VLOOKUP(E76,'12'!$K$3:$L$16,2,FALSE)))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IF(D77="X",0,IF(E77="X",0,VLOOKUP(E77,'12'!$K$3:$L$16,2,FALSE)))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IF(D78="X",0,IF(E78="X",0,VLOOKUP(E78,'12'!$K$3:$L$16,2,FALSE)))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IF(D79="X",0,IF(E79="X",0,VLOOKUP(E79,'12'!$K$3:$L$16,2,FALSE)))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IF(D80="X",0,IF(E80="X",0,VLOOKUP(E80,'12'!$K$3:$L$16,2,FALSE)))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IF(D81="X",0,IF(E81="X",0,VLOOKUP(E81,'12'!$K$3:$L$16,2,FALSE)))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IF(D82="X",0,IF(E82="X",0,VLOOKUP(E82,'12'!$K$3:$L$16,2,FALSE)))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IF(D83="X",0,IF(E83="X",0,VLOOKUP(E83,'12'!$K$3:$L$16,2,FALSE)))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IF(D84="X",0,IF(E84="X",0,VLOOKUP(E84,'12'!$K$3:$L$16,2,FALSE)))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IF(D85="X",0,IF(E85="X",0,VLOOKUP(E85,'12'!$K$3:$L$16,2,FALSE)))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IF(D86="X",0,IF(E86="X",0,VLOOKUP(E86,'12'!$K$3:$L$16,2,FALSE)))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IF(D87="X",0,IF(E87="X",0,VLOOKUP(E87,'12'!$K$3:$L$16,2,FALSE)))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IF(D88="X",0,IF(E88="X",0,VLOOKUP(E88,'12'!$K$3:$L$16,2,FALSE)))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IF(D89="X",0,IF(E89="X",0,VLOOKUP(E89,'12'!$K$3:$L$16,2,FALSE)))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IF(D90="X",0,IF(E90="X",0,VLOOKUP(E90,'12'!$K$3:$L$16,2,FALSE)))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IF(D91="X",0,IF(E91="X",0,VLOOKUP(E91,'12'!$K$3:$L$16,2,FALSE)))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IF(D92="X",0,IF(E92="X",0,VLOOKUP(E92,'12'!$K$3:$L$16,2,FALSE)))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IF(D93="X",0,IF(E93="X",0,VLOOKUP(E93,'12'!$K$3:$L$16,2,FALSE)))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IF(D94="X",0,IF(E94="X",0,VLOOKUP(E94,'12'!$K$3:$L$16,2,FALSE)))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IF(D95="X",0,IF(E95="X",0,VLOOKUP(E95,'12'!$K$3:$L$16,2,FALSE)))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IF(D96="X",0,IF(E96="X",0,VLOOKUP(E96,'12'!$K$3:$L$16,2,FALSE)))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IF(D97="X",0,IF(E97="X",0,VLOOKUP(E97,'12'!$K$3:$L$16,2,FALSE)))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IF(D98="X",0,IF(E98="X",0,VLOOKUP(E98,'12'!$K$3:$L$16,2,FALSE)))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IF(D99="X",0,IF(E99="X",0,VLOOKUP(E99,'12'!$K$3:$L$16,2,FALSE)))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IF(D100="X",0,IF(E100="X",0,VLOOKUP(E100,'12'!$K$3:$L$16,2,FALSE)))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IF(D101="X",0,IF(E101="X",0,VLOOKUP(E101,'12'!$K$3:$L$16,2,FALSE)))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IF(D102="X",0,IF(E102="X",0,VLOOKUP(E102,'12'!$K$3:$L$16,2,FALSE)))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IF(D103="X",0,IF(E103="X",0,VLOOKUP(E103,'12'!$K$3:$L$16,2,FALSE)))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IF(D104="X",0,IF(E104="X",0,VLOOKUP(E104,'12'!$K$3:$L$16,2,FALSE)))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IF(D105="X",0,IF(E105="X",0,VLOOKUP(E105,'12'!$K$3:$L$16,2,FALSE)))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IF(D106="X",0,IF(E106="X",0,VLOOKUP(E106,'12'!$K$3:$L$16,2,FALSE)))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IF(D107="X",0,IF(E107="X",0,VLOOKUP(E107,'12'!$K$3:$L$16,2,FALSE)))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IF(D108="X",0,IF(E108="X",0,VLOOKUP(E108,'12'!$K$3:$L$16,2,FALSE)))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IF(D109="X",0,IF(E109="X",0,VLOOKUP(E109,'12'!$K$3:$L$16,2,FALSE)))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IF(D110="X",0,IF(E110="X",0,VLOOKUP(E110,'12'!$K$3:$L$16,2,FALSE)))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IF(D111="X",0,IF(E111="X",0,VLOOKUP(E111,'12'!$K$3:$L$16,2,FALSE)))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IF(D112="X",0,IF(E112="X",0,VLOOKUP(E112,'12'!$K$3:$L$16,2,FALSE)))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IF(D113="X",0,IF(E113="X",0,VLOOKUP(E113,'12'!$K$3:$L$16,2,FALSE)))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IF(D114="X",0,IF(E114="X",0,VLOOKUP(E114,'12'!$K$3:$L$16,2,FALSE)))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IF(D115="X",0,IF(E115="X",0,VLOOKUP(E115,'12'!$K$3:$L$16,2,FALSE)))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IF(D116="X",0,IF(E116="X",0,VLOOKUP(E116,'12'!$K$3:$L$16,2,FALSE)))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IF(D117="X",0,IF(E117="X",0,VLOOKUP(E117,'12'!$K$3:$L$16,2,FALSE)))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IF(D118="X",0,IF(E118="X",0,VLOOKUP(E118,'12'!$K$3:$L$16,2,FALSE)))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IF(D119="X",0,IF(E119="X",0,VLOOKUP(E119,'12'!$K$3:$L$16,2,FALSE)))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IF(D120="X",0,IF(E120="X",0,VLOOKUP(E120,'12'!$K$3:$L$16,2,FALSE)))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IF(D121="X",0,IF(E121="X",0,VLOOKUP(E121,'12'!$K$3:$L$16,2,FALSE)))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IF(D122="X",0,IF(E122="X",0,VLOOKUP(E122,'12'!$K$3:$L$16,2,FALSE)))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IF(D123="X",0,IF(E123="X",0,VLOOKUP(E123,'12'!$K$3:$L$16,2,FALSE)))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IF(D124="X",0,IF(E124="X",0,VLOOKUP(E124,'12'!$K$3:$L$16,2,FALSE)))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IF(D125="X",0,IF(E125="X",0,VLOOKUP(E125,'12'!$K$3:$L$16,2,FALSE)))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IF(D126="X",0,IF(E126="X",0,VLOOKUP(E126,'12'!$K$3:$L$16,2,FALSE)))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IF(D127="X",0,IF(E127="X",0,VLOOKUP(E127,'12'!$K$3:$L$16,2,FALSE)))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IF(D128="X",0,IF(E128="X",0,VLOOKUP(E128,'12'!$K$3:$L$16,2,FALSE)))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IF(D129="X",0,IF(E129="X",0,VLOOKUP(E129,'12'!$K$3:$L$16,2,FALSE)))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IF(D130="X",0,IF(E130="X",0,VLOOKUP(E130,'12'!$K$3:$L$16,2,FALSE)))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IF(D131="X",0,IF(E131="X",0,VLOOKUP(E131,'12'!$K$3:$L$16,2,FALSE)))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IF(D132="X",0,IF(E132="X",0,VLOOKUP(E132,'12'!$K$3:$L$16,2,FALSE)))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IF(D133="X",0,IF(E133="X",0,VLOOKUP(E133,'12'!$K$3:$L$16,2,FALSE)))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IF(D134="X",0,IF(E134="X",0,VLOOKUP(E134,'12'!$K$3:$L$16,2,FALSE)))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IF(D135="X",0,IF(E135="X",0,VLOOKUP(E135,'12'!$K$3:$L$16,2,FALSE)))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IF(D136="X",0,IF(E136="X",0,VLOOKUP(E136,'12'!$K$3:$L$16,2,FALSE)))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IF(D137="X",0,IF(E137="X",0,VLOOKUP(E137,'12'!$K$3:$L$16,2,FALSE)))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IF(D138="X",0,IF(E138="X",0,VLOOKUP(E138,'12'!$K$3:$L$16,2,FALSE)))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IF(D139="X",0,IF(E139="X",0,VLOOKUP(E139,'12'!$K$3:$L$16,2,FALSE)))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IF(D140="X",0,IF(E140="X",0,VLOOKUP(E140,'12'!$K$3:$L$16,2,FALSE)))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IF(D141="X",0,IF(E141="X",0,VLOOKUP(E141,'12'!$K$3:$L$16,2,FALSE)))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IF(D142="X",0,IF(E142="X",0,VLOOKUP(E142,'12'!$K$3:$L$16,2,FALSE)))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IF(D143="X",0,IF(E143="X",0,VLOOKUP(E143,'12'!$K$3:$L$16,2,FALSE)))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IF(D144="X",0,IF(E144="X",0,VLOOKUP(E144,'12'!$K$3:$L$16,2,FALSE)))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IF(D145="X",0,IF(E145="X",0,VLOOKUP(E145,'12'!$K$3:$L$16,2,FALSE)))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IF(D146="X",0,IF(E146="X",0,VLOOKUP(E146,'12'!$K$3:$L$16,2,FALSE)))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IF(D147="X",0,IF(E147="X",0,VLOOKUP(E147,'12'!$K$3:$L$16,2,FALSE)))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IF(D148="X",0,IF(E148="X",0,VLOOKUP(E148,'12'!$K$3:$L$16,2,FALSE)))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IF(D149="X",0,IF(E149="X",0,VLOOKUP(E149,'12'!$K$3:$L$16,2,FALSE)))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IF(D150="X",0,IF(E150="X",0,VLOOKUP(E150,'12'!$K$3:$L$16,2,FALSE)))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IF(D151="X",0,IF(E151="X",0,VLOOKUP(E151,'12'!$K$3:$L$16,2,FALSE)))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IF(D152="X",0,IF(E152="X",0,VLOOKUP(E152,'12'!$K$3:$L$16,2,FALSE)))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IF(D153="X",0,IF(E153="X",0,VLOOKUP(E153,'12'!$K$3:$L$16,2,FALSE)))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IF(D154="X",0,IF(E154="X",0,VLOOKUP(E154,'12'!$K$3:$L$16,2,FALSE)))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IF(D155="X",0,IF(E155="X",0,VLOOKUP(E155,'12'!$K$3:$L$16,2,FALSE)))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IF(D156="X",0,IF(E156="X",0,VLOOKUP(E156,'12'!$K$3:$L$16,2,FALSE)))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IF(D157="X",0,IF(E157="X",0,VLOOKUP(E157,'12'!$K$3:$L$16,2,FALSE)))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IF(D158="X",0,IF(E158="X",0,VLOOKUP(E158,'12'!$K$3:$L$16,2,FALSE)))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IF(D159="X",0,IF(E159="X",0,VLOOKUP(E159,'12'!$K$3:$L$16,2,FALSE)))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IF(D160="X",0,IF(E160="X",0,VLOOKUP(E160,'12'!$K$3:$L$16,2,FALSE)))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IF(D161="X",0,IF(E161="X",0,VLOOKUP(E161,'12'!$K$3:$L$16,2,FALSE)))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IF(D162="X",0,IF(E162="X",0,VLOOKUP(E162,'12'!$K$3:$L$16,2,FALSE)))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IF(D163="X",0,IF(E163="X",0,VLOOKUP(E163,'12'!$K$3:$L$16,2,FALSE)))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IF(D164="X",0,IF(E164="X",0,VLOOKUP(E164,'12'!$K$3:$L$16,2,FALSE)))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IF(D165="X",0,IF(E165="X",0,VLOOKUP(E165,'12'!$K$3:$L$16,2,FALSE)))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IF(D166="X",0,IF(E166="X",0,VLOOKUP(E166,'12'!$K$3:$L$16,2,FALSE)))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IF(D167="X",0,IF(E167="X",0,VLOOKUP(E167,'12'!$K$3:$L$16,2,FALSE)))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IF(D168="X",0,IF(E168="X",0,VLOOKUP(E168,'12'!$K$3:$L$16,2,FALSE)))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IF(D169="X",0,IF(E169="X",0,VLOOKUP(E169,'12'!$K$3:$L$16,2,FALSE)))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IF(D170="X",0,IF(E170="X",0,VLOOKUP(E170,'12'!$K$3:$L$16,2,FALSE)))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IF(D171="X",0,IF(E171="X",0,VLOOKUP(E171,'12'!$K$3:$L$16,2,FALSE)))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IF(D172="X",0,IF(E172="X",0,VLOOKUP(E172,'12'!$K$3:$L$16,2,FALSE)))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IF(D173="X",0,IF(E173="X",0,VLOOKUP(E173,'12'!$K$3:$L$16,2,FALSE)))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IF(D174="X",0,IF(E174="X",0,VLOOKUP(E174,'12'!$K$3:$L$16,2,FALSE)))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IF(D175="X",0,IF(E175="X",0,VLOOKUP(E175,'12'!$K$3:$L$16,2,FALSE)))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IF(D176="X",0,IF(E176="X",0,VLOOKUP(E176,'12'!$K$3:$L$16,2,FALSE)))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IF(D177="X",0,IF(E177="X",0,VLOOKUP(E177,'12'!$K$3:$L$16,2,FALSE)))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IF(D178="X",0,IF(E178="X",0,VLOOKUP(E178,'12'!$K$3:$L$16,2,FALSE)))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IF(D179="X",0,IF(E179="X",0,VLOOKUP(E179,'12'!$K$3:$L$16,2,FALSE)))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IF(D180="X",0,IF(E180="X",0,VLOOKUP(E180,'12'!$K$3:$L$16,2,FALSE)))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IF(D181="X",0,IF(E181="X",0,VLOOKUP(E181,'12'!$K$3:$L$16,2,FALSE)))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IF(D182="X",0,IF(E182="X",0,VLOOKUP(E182,'12'!$K$3:$L$16,2,FALSE)))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IF(D183="X",0,IF(E183="X",0,VLOOKUP(E183,'12'!$K$3:$L$16,2,FALSE)))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IF(D184="X",0,IF(E184="X",0,VLOOKUP(E184,'12'!$K$3:$L$16,2,FALSE)))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IF(D185="X",0,IF(E185="X",0,VLOOKUP(E185,'12'!$K$3:$L$16,2,FALSE)))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IF(D186="X",0,IF(E186="X",0,VLOOKUP(E186,'12'!$K$3:$L$16,2,FALSE)))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IF(D187="X",0,IF(E187="X",0,VLOOKUP(E187,'12'!$K$3:$L$16,2,FALSE)))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IF(D188="X",0,IF(E188="X",0,VLOOKUP(E188,'12'!$K$3:$L$16,2,FALSE)))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IF(D189="X",0,IF(E189="X",0,VLOOKUP(E189,'12'!$K$3:$L$16,2,FALSE)))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IF(D190="X",0,IF(E190="X",0,VLOOKUP(E190,'12'!$K$3:$L$16,2,FALSE)))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IF(D191="X",0,IF(E191="X",0,VLOOKUP(E191,'12'!$K$3:$L$16,2,FALSE)))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IF(D192="X",0,IF(E192="X",0,VLOOKUP(E192,'12'!$K$3:$L$16,2,FALSE)))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IF(D193="X",0,IF(E193="X",0,VLOOKUP(E193,'12'!$K$3:$L$16,2,FALSE)))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IF(D194="X",0,IF(E194="X",0,VLOOKUP(E194,'12'!$K$3:$L$16,2,FALSE)))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IF(D195="X",0,IF(E195="X",0,VLOOKUP(E195,'12'!$K$3:$L$16,2,FALSE)))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IF(D196="X",0,IF(E196="X",0,VLOOKUP(E196,'12'!$K$3:$L$16,2,FALSE)))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IF(D197="X",0,IF(E197="X",0,VLOOKUP(E197,'12'!$K$3:$L$16,2,FALSE)))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IF(D198="X",0,IF(E198="X",0,VLOOKUP(E198,'12'!$K$3:$L$16,2,FALSE)))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IF(D199="X",0,IF(E199="X",0,VLOOKUP(E199,'12'!$K$3:$L$16,2,FALSE)))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IF(D200="X",0,IF(E200="X",0,VLOOKUP(E200,'12'!$K$3:$L$16,2,FALSE)))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IF(D201="X",0,IF(E201="X",0,VLOOKUP(E201,'12'!$K$3:$L$16,2,FALSE)))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IF(D202="X",0,IF(E202="X",0,VLOOKUP(E202,'12'!$K$3:$L$16,2,FALSE)))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IF(D203="X",0,IF(E203="X",0,VLOOKUP(E203,'12'!$K$3:$L$16,2,FALSE)))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IF(D204="X",0,IF(E204="X",0,VLOOKUP(E204,'12'!$K$3:$L$16,2,FALSE)))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IF(D205="X",0,IF(E205="X",0,VLOOKUP(E205,'12'!$K$3:$L$16,2,FALSE)))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IF(D206="X",0,IF(E206="X",0,VLOOKUP(E206,'12'!$K$3:$L$16,2,FALSE)))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IF(D207="X",0,IF(E207="X",0,VLOOKUP(E207,'12'!$K$3:$L$16,2,FALSE)))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IF(D208="X",0,IF(E208="X",0,VLOOKUP(E208,'12'!$K$3:$L$16,2,FALSE)))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IF(D209="X",0,IF(E209="X",0,VLOOKUP(E209,'12'!$K$3:$L$16,2,FALSE)))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IF(D210="X",0,IF(E210="X",0,VLOOKUP(E210,'12'!$K$3:$L$16,2,FALSE)))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IF(D211="X",0,IF(E211="X",0,VLOOKUP(E211,'12'!$K$3:$L$16,2,FALSE)))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IF(D212="X",0,IF(E212="X",0,VLOOKUP(E212,'12'!$K$3:$L$16,2,FALSE)))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IF(D213="X",0,IF(E213="X",0,VLOOKUP(E213,'12'!$K$3:$L$16,2,FALSE)))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IF(D214="X",0,IF(E214="X",0,VLOOKUP(E214,'12'!$K$3:$L$16,2,FALSE)))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IF(D215="X",0,IF(E215="X",0,VLOOKUP(E215,'12'!$K$3:$L$16,2,FALSE)))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IF(D216="X",0,IF(E216="X",0,VLOOKUP(E216,'12'!$K$3:$L$16,2,FALSE)))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IF(D217="X",0,IF(E217="X",0,VLOOKUP(E217,'12'!$K$3:$L$16,2,FALSE)))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IF(D218="X",0,IF(E218="X",0,VLOOKUP(E218,'12'!$K$3:$L$16,2,FALSE)))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IF(D219="X",0,IF(E219="X",0,VLOOKUP(E219,'12'!$K$3:$L$16,2,FALSE)))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IF(D220="X",0,IF(E220="X",0,VLOOKUP(E220,'12'!$K$3:$L$16,2,FALSE)))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IF(D221="X",0,IF(E221="X",0,VLOOKUP(E221,'12'!$K$3:$L$16,2,FALSE)))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IF(D222="X",0,IF(E222="X",0,VLOOKUP(E222,'12'!$K$3:$L$16,2,FALSE)))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IF(D223="X",0,IF(E223="X",0,VLOOKUP(E223,'12'!$K$3:$L$16,2,FALSE)))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IF(D224="X",0,IF(E224="X",0,VLOOKUP(E224,'12'!$K$3:$L$16,2,FALSE)))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IF(D225="X",0,IF(E225="X",0,VLOOKUP(E225,'12'!$K$3:$L$16,2,FALSE)))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IF(D226="X",0,IF(E226="X",0,VLOOKUP(E226,'12'!$K$3:$L$16,2,FALSE)))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IF(D227="X",0,IF(E227="X",0,VLOOKUP(E227,'12'!$K$3:$L$16,2,FALSE)))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IF(D228="X",0,IF(E228="X",0,VLOOKUP(E228,'12'!$K$3:$L$16,2,FALSE)))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IF(D229="X",0,IF(E229="X",0,VLOOKUP(E229,'12'!$K$3:$L$16,2,FALSE)))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IF(D230="X",0,IF(E230="X",0,VLOOKUP(E230,'12'!$K$3:$L$16,2,FALSE)))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IF(D231="X",0,IF(E231="X",0,VLOOKUP(E231,'12'!$K$3:$L$16,2,FALSE)))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IF(D232="X",0,IF(E232="X",0,VLOOKUP(E232,'12'!$K$3:$L$16,2,FALSE)))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IF(D233="X",0,IF(E233="X",0,VLOOKUP(E233,'12'!$K$3:$L$16,2,FALSE)))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IF(D234="X",0,IF(E234="X",0,VLOOKUP(E234,'12'!$K$3:$L$16,2,FALSE)))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IF(D235="X",0,IF(E235="X",0,VLOOKUP(E235,'12'!$K$3:$L$16,2,FALSE)))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IF(D236="X",0,IF(E236="X",0,VLOOKUP(E236,'12'!$K$3:$L$16,2,FALSE)))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IF(D237="X",0,IF(E237="X",0,VLOOKUP(E237,'12'!$K$3:$L$16,2,FALSE)))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IF(D238="X",0,IF(E238="X",0,VLOOKUP(E238,'12'!$K$3:$L$16,2,FALSE)))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IF(D239="X",0,IF(E239="X",0,VLOOKUP(E239,'12'!$K$3:$L$16,2,FALSE)))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IF(D240="X",0,IF(E240="X",0,VLOOKUP(E240,'12'!$K$3:$L$16,2,FALSE)))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IF(D241="X",0,IF(E241="X",0,VLOOKUP(E241,'12'!$K$3:$L$16,2,FALSE)))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IF(D242="X",0,IF(E242="X",0,VLOOKUP(E242,'12'!$K$3:$L$16,2,FALSE)))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IF(D243="X",0,IF(E243="X",0,VLOOKUP(E243,'12'!$K$3:$L$16,2,FALSE)))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IF(D244="X",0,IF(E244="X",0,VLOOKUP(E244,'12'!$K$3:$L$16,2,FALSE)))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IF(D245="X",0,IF(E245="X",0,VLOOKUP(E245,'12'!$K$3:$L$16,2,FALSE)))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IF(D246="X",0,IF(E246="X",0,VLOOKUP(E246,'12'!$K$3:$L$16,2,FALSE)))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IF(D247="X",0,IF(E247="X",0,VLOOKUP(E247,'12'!$K$3:$L$16,2,FALSE)))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IF(D248="X",0,IF(E248="X",0,VLOOKUP(E248,'12'!$K$3:$L$16,2,FALSE)))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IF(D249="X",0,IF(E249="X",0,VLOOKUP(E249,'12'!$K$3:$L$16,2,FALSE)))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IF(D250="X",0,IF(E250="X",0,VLOOKUP(E250,'12'!$K$3:$L$16,2,FALSE)))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IF(D251="X",0,IF(E251="X",0,VLOOKUP(E251,'12'!$K$3:$L$16,2,FALSE)))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IF(D252="X",0,IF(E252="X",0,VLOOKUP(E252,'12'!$K$3:$L$16,2,FALSE)))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IF(D253="X",0,IF(E253="X",0,VLOOKUP(E253,'12'!$K$3:$L$16,2,FALSE)))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IF(D254="X",0,IF(E254="X",0,VLOOKUP(E254,'12'!$K$3:$L$16,2,FALSE)))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IF(D255="X",0,IF(E255="X",0,VLOOKUP(E255,'12'!$K$3:$L$16,2,FALSE)))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IF(D256="X",0,IF(E256="X",0,VLOOKUP(E256,'12'!$K$3:$L$16,2,FALSE)))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IF(D257="X",0,IF(E257="X",0,VLOOKUP(E257,'12'!$K$3:$L$16,2,FALSE)))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IF(D258="X",0,IF(E258="X",0,VLOOKUP(E258,'12'!$K$3:$L$16,2,FALSE)))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IF(D259="X",0,IF(E259="X",0,VLOOKUP(E259,'12'!$K$3:$L$16,2,FALSE)))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IF(D260="X",0,IF(E260="X",0,VLOOKUP(E260,'12'!$K$3:$L$16,2,FALSE)))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IF(D261="X",0,IF(E261="X",0,VLOOKUP(E261,'12'!$K$3:$L$16,2,FALSE)))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IF(D262="X",0,IF(E262="X",0,VLOOKUP(E262,'12'!$K$3:$L$16,2,FALSE)))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IF(D263="X",0,IF(E263="X",0,VLOOKUP(E263,'12'!$K$3:$L$16,2,FALSE)))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IF(D264="X",0,IF(E264="X",0,VLOOKUP(E264,'12'!$K$3:$L$16,2,FALSE)))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IF(D265="X",0,IF(E265="X",0,VLOOKUP(E265,'12'!$K$3:$L$16,2,FALSE)))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IF(D266="X",0,IF(E266="X",0,VLOOKUP(E266,'12'!$K$3:$L$16,2,FALSE)))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IF(D267="X",0,IF(E267="X",0,VLOOKUP(E267,'12'!$K$3:$L$16,2,FALSE)))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IF(D268="X",0,IF(E268="X",0,VLOOKUP(E268,'12'!$K$3:$L$16,2,FALSE)))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IF(D269="X",0,IF(E269="X",0,VLOOKUP(E269,'12'!$K$3:$L$16,2,FALSE)))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IF(D270="X",0,IF(E270="X",0,VLOOKUP(E270,'12'!$K$3:$L$16,2,FALSE)))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IF(D271="X",0,IF(E271="X",0,VLOOKUP(E271,'12'!$K$3:$L$16,2,FALSE)))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IF(D272="X",0,IF(E272="X",0,VLOOKUP(E272,'12'!$K$3:$L$16,2,FALSE)))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IF(D273="X",0,IF(E273="X",0,VLOOKUP(E273,'12'!$K$3:$L$16,2,FALSE)))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IF(D274="X",0,IF(E274="X",0,VLOOKUP(E274,'12'!$K$3:$L$16,2,FALSE)))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IF(D275="X",0,IF(E275="X",0,VLOOKUP(E275,'12'!$K$3:$L$16,2,FALSE)))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IF(D276="X",0,IF(E276="X",0,VLOOKUP(E276,'12'!$K$3:$L$16,2,FALSE)))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IF(D277="X",0,IF(E277="X",0,VLOOKUP(E277,'12'!$K$3:$L$16,2,FALSE)))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IF(D278="X",0,IF(E278="X",0,VLOOKUP(E278,'12'!$K$3:$L$16,2,FALSE)))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IF(D279="X",0,IF(E279="X",0,VLOOKUP(E279,'12'!$K$3:$L$16,2,FALSE)))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IF(D280="X",0,IF(E280="X",0,VLOOKUP(E280,'12'!$K$3:$L$16,2,FALSE)))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IF(D281="X",0,IF(E281="X",0,VLOOKUP(E281,'12'!$K$3:$L$16,2,FALSE)))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IF(D282="X",0,IF(E282="X",0,VLOOKUP(E282,'12'!$K$3:$L$16,2,FALSE)))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IF(D283="X",0,IF(E283="X",0,VLOOKUP(E283,'12'!$K$3:$L$16,2,FALSE)))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IF(D284="X",0,IF(E284="X",0,VLOOKUP(E284,'12'!$K$3:$L$16,2,FALSE)))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IF(D285="X",0,IF(E285="X",0,VLOOKUP(E285,'12'!$K$3:$L$16,2,FALSE)))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IF(D286="X",0,IF(E286="X",0,VLOOKUP(E286,'12'!$K$3:$L$16,2,FALSE)))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IF(D287="X",0,IF(E287="X",0,VLOOKUP(E287,'12'!$K$3:$L$16,2,FALSE)))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IF(D288="X",0,IF(E288="X",0,VLOOKUP(E288,'12'!$K$3:$L$16,2,FALSE)))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IF(D289="X",0,IF(E289="X",0,VLOOKUP(E289,'12'!$K$3:$L$16,2,FALSE)))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IF(D290="X",0,IF(E290="X",0,VLOOKUP(E290,'12'!$K$3:$L$16,2,FALSE)))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IF(D291="X",0,IF(E291="X",0,VLOOKUP(E291,'12'!$K$3:$L$16,2,FALSE)))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IF(D292="X",0,IF(E292="X",0,VLOOKUP(E292,'12'!$K$3:$L$16,2,FALSE)))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IF(D293="X",0,IF(E293="X",0,VLOOKUP(E293,'12'!$K$3:$L$16,2,FALSE)))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IF(D294="X",0,IF(E294="X",0,VLOOKUP(E294,'12'!$K$3:$L$16,2,FALSE)))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IF(D295="X",0,IF(E295="X",0,VLOOKUP(E295,'12'!$K$3:$L$16,2,FALSE)))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IF(D296="X",0,IF(E296="X",0,VLOOKUP(E296,'12'!$K$3:$L$16,2,FALSE)))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IF(D297="X",0,IF(E297="X",0,VLOOKUP(E297,'12'!$K$3:$L$16,2,FALSE)))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IF(D298="X",0,IF(E298="X",0,VLOOKUP(E298,'12'!$K$3:$L$16,2,FALSE)))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IF(D299="X",0,IF(E299="X",0,VLOOKUP(E299,'12'!$K$3:$L$16,2,FALSE)))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IF(D300="X",0,IF(E300="X",0,VLOOKUP(E300,'12'!$K$3:$L$16,2,FALSE)))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IF(D301="X",0,IF(E301="X",0,VLOOKUP(E301,'12'!$K$3:$L$16,2,FALSE)))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IF(D302="X",0,IF(E302="X",0,VLOOKUP(E302,'12'!$K$3:$L$16,2,FALSE)))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IF(D303="X",0,IF(E303="X",0,VLOOKUP(E303,'12'!$K$3:$L$16,2,FALSE)))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IF(D304="X",0,IF(E304="X",0,VLOOKUP(E304,'12'!$K$3:$L$16,2,FALSE)))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IF(D305="X",0,IF(E305="X",0,VLOOKUP(E305,'12'!$K$3:$L$16,2,FALSE)))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IF(D306="X",0,IF(E306="X",0,VLOOKUP(E306,'12'!$K$3:$L$16,2,FALSE)))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IF(D307="X",0,IF(E307="X",0,VLOOKUP(E307,'12'!$K$3:$L$16,2,FALSE)))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IF(D308="X",0,IF(E308="X",0,VLOOKUP(E308,'12'!$K$3:$L$16,2,FALSE)))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IF(D309="X",0,IF(E309="X",0,VLOOKUP(E309,'12'!$K$3:$L$16,2,FALSE)))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IF(D310="X",0,IF(E310="X",0,VLOOKUP(E310,'12'!$K$3:$L$16,2,FALSE)))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IF(D311="X",0,IF(E311="X",0,VLOOKUP(E311,'12'!$K$3:$L$16,2,FALSE)))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IF(D312="X",0,IF(E312="X",0,VLOOKUP(E312,'12'!$K$3:$L$16,2,FALSE)))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IF(D313="X",0,IF(E313="X",0,VLOOKUP(E313,'12'!$K$3:$L$16,2,FALSE)))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IF(D314="X",0,IF(E314="X",0,VLOOKUP(E314,'12'!$K$3:$L$16,2,FALSE)))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IF(D315="X",0,IF(E315="X",0,VLOOKUP(E315,'12'!$K$3:$L$16,2,FALSE)))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IF(D316="X",0,IF(E316="X",0,VLOOKUP(E316,'12'!$K$3:$L$16,2,FALSE)))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IF(D317="X",0,IF(E317="X",0,VLOOKUP(E317,'12'!$K$3:$L$16,2,FALSE)))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IF(D318="X",0,IF(E318="X",0,VLOOKUP(E318,'12'!$K$3:$L$16,2,FALSE)))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IF(D319="X",0,IF(E319="X",0,VLOOKUP(E319,'12'!$K$3:$L$16,2,FALSE)))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IF(D320="X",0,IF(E320="X",0,VLOOKUP(E320,'12'!$K$3:$L$16,2,FALSE)))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IF(D321="X",0,IF(E321="X",0,VLOOKUP(E321,'12'!$K$3:$L$16,2,FALSE)))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IF(D322="X",0,IF(E322="X",0,VLOOKUP(E322,'12'!$K$3:$L$16,2,FALSE)))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IF(D323="X",0,IF(E323="X",0,VLOOKUP(E323,'12'!$K$3:$L$16,2,FALSE)))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IF(D324="X",0,IF(E324="X",0,VLOOKUP(E324,'12'!$K$3:$L$16,2,FALSE)))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IF(D325="X",0,IF(E325="X",0,VLOOKUP(E325,'12'!$K$3:$L$16,2,FALSE)))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IF(D326="X",0,IF(E326="X",0,VLOOKUP(E326,'12'!$K$3:$L$16,2,FALSE)))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IF(D327="X",0,IF(E327="X",0,VLOOKUP(E327,'12'!$K$3:$L$16,2,FALSE)))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IF(D328="X",0,IF(E328="X",0,VLOOKUP(E328,'12'!$K$3:$L$16,2,FALSE)))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IF(D329="X",0,IF(E329="X",0,VLOOKUP(E329,'12'!$K$3:$L$16,2,FALSE)))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IF(D330="X",0,IF(E330="X",0,VLOOKUP(E330,'12'!$K$3:$L$16,2,FALSE)))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IF(D331="X",0,IF(E331="X",0,VLOOKUP(E331,'12'!$K$3:$L$16,2,FALSE)))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IF(D332="X",0,IF(E332="X",0,VLOOKUP(E332,'12'!$K$3:$L$16,2,FALSE)))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IF(D333="X",0,IF(E333="X",0,VLOOKUP(E333,'12'!$K$3:$L$16,2,FALSE)))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IF(D334="X",0,IF(E334="X",0,VLOOKUP(E334,'12'!$K$3:$L$16,2,FALSE)))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IF(D335="X",0,IF(E335="X",0,VLOOKUP(E335,'12'!$K$3:$L$16,2,FALSE)))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IF(D336="X",0,IF(E336="X",0,VLOOKUP(E336,'12'!$K$3:$L$16,2,FALSE)))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IF(D337="X",0,IF(E337="X",0,VLOOKUP(E337,'12'!$K$3:$L$16,2,FALSE)))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IF(D338="X",0,IF(E338="X",0,VLOOKUP(E338,'12'!$K$3:$L$16,2,FALSE)))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IF(D339="X",0,IF(E339="X",0,VLOOKUP(E339,'12'!$K$3:$L$16,2,FALSE)))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IF(D340="X",0,IF(E340="X",0,VLOOKUP(E340,'12'!$K$3:$L$16,2,FALSE)))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IF(D341="X",0,IF(E341="X",0,VLOOKUP(E341,'12'!$K$3:$L$16,2,FALSE)))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IF(D342="X",0,IF(E342="X",0,VLOOKUP(E342,'12'!$K$3:$L$16,2,FALSE)))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IF(D343="X",0,IF(E343="X",0,VLOOKUP(E343,'12'!$K$3:$L$16,2,FALSE)))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IF(D344="X",0,IF(E344="X",0,VLOOKUP(E344,'12'!$K$3:$L$16,2,FALSE)))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IF(D345="X",0,IF(E345="X",0,VLOOKUP(E345,'12'!$K$3:$L$16,2,FALSE)))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IF(D346="X",0,IF(E346="X",0,VLOOKUP(E346,'12'!$K$3:$L$16,2,FALSE)))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IF(D347="X",0,IF(E347="X",0,VLOOKUP(E347,'12'!$K$3:$L$16,2,FALSE)))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IF(D348="X",0,IF(E348="X",0,VLOOKUP(E348,'12'!$K$3:$L$16,2,FALSE)))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IF(D349="X",0,IF(E349="X",0,VLOOKUP(E349,'12'!$K$3:$L$16,2,FALSE)))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IF(D350="X",0,IF(E350="X",0,VLOOKUP(E350,'12'!$K$3:$L$16,2,FALSE)))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IF(D351="X",0,IF(E351="X",0,VLOOKUP(E351,'12'!$K$3:$L$16,2,FALSE)))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IF(D352="X",0,IF(E352="X",0,VLOOKUP(E352,'12'!$K$3:$L$16,2,FALSE)))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IF(D353="X",0,IF(E353="X",0,VLOOKUP(E353,'12'!$K$3:$L$16,2,FALSE)))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IF(D354="X",0,IF(E354="X",0,VLOOKUP(E354,'12'!$K$3:$L$16,2,FALSE)))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IF(D355="X",0,IF(E355="X",0,VLOOKUP(E355,'12'!$K$3:$L$16,2,FALSE)))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IF(D356="X",0,IF(E356="X",0,VLOOKUP(E356,'12'!$K$3:$L$16,2,FALSE)))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IF(D357="X",0,IF(E357="X",0,VLOOKUP(E357,'12'!$K$3:$L$16,2,FALSE)))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IF(D358="X",0,IF(E358="X",0,VLOOKUP(E358,'12'!$K$3:$L$16,2,FALSE)))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IF(D359="X",0,IF(E359="X",0,VLOOKUP(E359,'12'!$K$3:$L$16,2,FALSE)))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IF(D360="X",0,IF(E360="X",0,VLOOKUP(E360,'12'!$K$3:$L$16,2,FALSE)))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IF(D361="X",0,IF(E361="X",0,VLOOKUP(E361,'12'!$K$3:$L$16,2,FALSE)))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IF(D362="X",0,IF(E362="X",0,VLOOKUP(E362,'12'!$K$3:$L$16,2,FALSE)))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IF(D363="X",0,IF(E363="X",0,VLOOKUP(E363,'12'!$K$3:$L$16,2,FALSE)))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IF(D364="X",0,IF(E364="X",0,VLOOKUP(E364,'12'!$K$3:$L$16,2,FALSE)))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IF(D365="X",0,IF(E365="X",0,VLOOKUP(E365,'12'!$K$3:$L$16,2,FALSE)))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IF(D366="X",0,IF(E366="X",0,VLOOKUP(E366,'12'!$K$3:$L$16,2,FALSE)))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IF(D367="X",0,IF(E367="X",0,VLOOKUP(E367,'12'!$K$3:$L$16,2,FALSE)))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IF(D368="X",0,IF(E368="X",0,VLOOKUP(E368,'12'!$K$3:$L$16,2,FALSE)))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IF(D369="X",0,IF(E369="X",0,VLOOKUP(E369,'12'!$K$3:$L$16,2,FALSE)))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IF(D370="X",0,IF(E370="X",0,VLOOKUP(E370,'12'!$K$3:$L$16,2,FALSE)))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IF(D371="X",0,IF(E371="X",0,VLOOKUP(E371,'12'!$K$3:$L$16,2,FALSE)))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IF(D372="X",0,IF(E372="X",0,VLOOKUP(E372,'12'!$K$3:$L$16,2,FALSE)))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IF(D373="X",0,IF(E373="X",0,VLOOKUP(E373,'12'!$K$3:$L$16,2,FALSE)))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IF(D374="X",0,IF(E374="X",0,VLOOKUP(E374,'12'!$K$3:$L$16,2,FALSE)))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IF(D375="X",0,IF(E375="X",0,VLOOKUP(E375,'12'!$K$3:$L$16,2,FALSE)))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IF(D376="X",0,IF(E376="X",0,VLOOKUP(E376,'12'!$K$3:$L$16,2,FALSE)))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IF(D377="X",0,IF(E377="X",0,VLOOKUP(E377,'12'!$K$3:$L$16,2,FALSE)))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IF(D378="X",0,IF(E378="X",0,VLOOKUP(E378,'12'!$K$3:$L$16,2,FALSE)))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IF(D379="X",0,IF(E379="X",0,VLOOKUP(E379,'12'!$K$3:$L$16,2,FALSE)))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IF(D380="X",0,IF(E380="X",0,VLOOKUP(E380,'12'!$K$3:$L$16,2,FALSE)))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IF(D381="X",0,IF(E381="X",0,VLOOKUP(E381,'12'!$K$3:$L$16,2,FALSE)))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IF(D382="X",0,IF(E382="X",0,VLOOKUP(E382,'12'!$K$3:$L$16,2,FALSE)))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IF(D383="X",0,IF(E383="X",0,VLOOKUP(E383,'12'!$K$3:$L$16,2,FALSE)))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IF(D384="X",0,IF(E384="X",0,VLOOKUP(E384,'12'!$K$3:$L$16,2,FALSE)))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IF(D385="X",0,IF(E385="X",0,VLOOKUP(E385,'12'!$K$3:$L$16,2,FALSE)))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IF(D386="X",0,IF(E386="X",0,VLOOKUP(E386,'12'!$K$3:$L$16,2,FALSE)))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IF(D387="X",0,IF(E387="X",0,VLOOKUP(E387,'12'!$K$3:$L$16,2,FALSE)))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IF(D388="X",0,IF(E388="X",0,VLOOKUP(E388,'12'!$K$3:$L$16,2,FALSE)))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IF(D389="X",0,IF(E389="X",0,VLOOKUP(E389,'12'!$K$3:$L$16,2,FALSE)))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IF(D390="X",0,IF(E390="X",0,VLOOKUP(E390,'12'!$K$3:$L$16,2,FALSE)))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IF(D391="X",0,IF(E391="X",0,VLOOKUP(E391,'12'!$K$3:$L$16,2,FALSE)))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IF(D392="X",0,IF(E392="X",0,VLOOKUP(E392,'12'!$K$3:$L$16,2,FALSE)))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IF(D393="X",0,IF(E393="X",0,VLOOKUP(E393,'12'!$K$3:$L$16,2,FALSE)))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IF(D394="X",0,IF(E394="X",0,VLOOKUP(E394,'12'!$K$3:$L$16,2,FALSE)))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IF(D395="X",0,IF(E395="X",0,VLOOKUP(E395,'12'!$K$3:$L$16,2,FALSE)))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IF(D396="X",0,IF(E396="X",0,VLOOKUP(E396,'12'!$K$3:$L$16,2,FALSE)))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IF(D397="X",0,IF(E397="X",0,VLOOKUP(E397,'12'!$K$3:$L$16,2,FALSE)))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IF(D398="X",0,IF(E398="X",0,VLOOKUP(E398,'12'!$K$3:$L$16,2,FALSE)))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IF(D399="X",0,IF(E399="X",0,VLOOKUP(E399,'12'!$K$3:$L$16,2,FALSE)))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IF(D400="X",0,IF(E400="X",0,VLOOKUP(E400,'12'!$K$3:$L$16,2,FALSE)))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IF(D401="X",0,IF(E401="X",0,VLOOKUP(E401,'12'!$K$3:$L$16,2,FALSE)))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IF(D402="X",0,IF(E402="X",0,VLOOKUP(E402,'12'!$K$3:$L$16,2,FALSE)))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IF(D403="X",0,IF(E403="X",0,VLOOKUP(E403,'12'!$K$3:$L$16,2,FALSE)))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IF(D404="X",0,IF(E404="X",0,VLOOKUP(E404,'12'!$K$3:$L$16,2,FALSE)))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IF(D405="X",0,IF(E405="X",0,VLOOKUP(E405,'12'!$K$3:$L$16,2,FALSE)))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IF(D406="X",0,IF(E406="X",0,VLOOKUP(E406,'12'!$K$3:$L$16,2,FALSE)))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IF(D407="X",0,IF(E407="X",0,VLOOKUP(E407,'12'!$K$3:$L$16,2,FALSE)))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IF(D408="X",0,IF(E408="X",0,VLOOKUP(E408,'12'!$K$3:$L$16,2,FALSE)))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IF(D409="X",0,IF(E409="X",0,VLOOKUP(E409,'12'!$K$3:$L$16,2,FALSE)))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IF(D410="X",0,IF(E410="X",0,VLOOKUP(E410,'12'!$K$3:$L$16,2,FALSE)))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IF(D411="X",0,IF(E411="X",0,VLOOKUP(E411,'12'!$K$3:$L$16,2,FALSE)))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IF(D412="X",0,IF(E412="X",0,VLOOKUP(E412,'12'!$K$3:$L$16,2,FALSE)))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IF(D413="X",0,IF(E413="X",0,VLOOKUP(E413,'12'!$K$3:$L$16,2,FALSE)))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IF(D414="X",0,IF(E414="X",0,VLOOKUP(E414,'12'!$K$3:$L$16,2,FALSE)))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IF(D415="X",0,IF(E415="X",0,VLOOKUP(E415,'12'!$K$3:$L$16,2,FALSE)))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IF(D416="X",0,IF(E416="X",0,VLOOKUP(E416,'12'!$K$3:$L$16,2,FALSE)))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IF(D417="X",0,IF(E417="X",0,VLOOKUP(E417,'12'!$K$3:$L$16,2,FALSE)))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IF(D418="X",0,IF(E418="X",0,VLOOKUP(E418,'12'!$K$3:$L$16,2,FALSE)))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IF(D419="X",0,IF(E419="X",0,VLOOKUP(E419,'12'!$K$3:$L$16,2,FALSE)))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IF(D420="X",0,IF(E420="X",0,VLOOKUP(E420,'12'!$K$3:$L$16,2,FALSE)))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IF(D421="X",0,IF(E421="X",0,VLOOKUP(E421,'12'!$K$3:$L$16,2,FALSE)))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IF(D422="X",0,IF(E422="X",0,VLOOKUP(E422,'12'!$K$3:$L$16,2,FALSE)))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IF(D423="X",0,IF(E423="X",0,VLOOKUP(E423,'12'!$K$3:$L$16,2,FALSE)))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IF(D424="X",0,IF(E424="X",0,VLOOKUP(E424,'12'!$K$3:$L$16,2,FALSE)))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IF(D425="X",0,IF(E425="X",0,VLOOKUP(E425,'12'!$K$3:$L$16,2,FALSE)))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IF(D426="X",0,IF(E426="X",0,VLOOKUP(E426,'12'!$K$3:$L$16,2,FALSE)))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IF(D427="X",0,IF(E427="X",0,VLOOKUP(E427,'12'!$K$3:$L$16,2,FALSE)))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IF(D428="X",0,IF(E428="X",0,VLOOKUP(E428,'12'!$K$3:$L$16,2,FALSE)))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IF(D429="X",0,IF(E429="X",0,VLOOKUP(E429,'12'!$K$3:$L$16,2,FALSE)))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IF(D430="X",0,IF(E430="X",0,VLOOKUP(E430,'12'!$K$3:$L$16,2,FALSE)))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IF(D431="X",0,IF(E431="X",0,VLOOKUP(E431,'12'!$K$3:$L$16,2,FALSE)))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IF(D432="X",0,IF(E432="X",0,VLOOKUP(E432,'12'!$K$3:$L$16,2,FALSE)))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IF(D433="X",0,IF(E433="X",0,VLOOKUP(E433,'12'!$K$3:$L$16,2,FALSE)))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IF(D434="X",0,IF(E434="X",0,VLOOKUP(E434,'12'!$K$3:$L$16,2,FALSE)))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IF(D435="X",0,IF(E435="X",0,VLOOKUP(E435,'12'!$K$3:$L$16,2,FALSE)))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IF(D436="X",0,IF(E436="X",0,VLOOKUP(E436,'12'!$K$3:$L$16,2,FALSE)))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IF(D437="X",0,IF(E437="X",0,VLOOKUP(E437,'12'!$K$3:$L$16,2,FALSE)))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IF(D438="X",0,IF(E438="X",0,VLOOKUP(E438,'12'!$K$3:$L$16,2,FALSE)))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IF(D439="X",0,IF(E439="X",0,VLOOKUP(E439,'12'!$K$3:$L$16,2,FALSE)))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IF(D440="X",0,IF(E440="X",0,VLOOKUP(E440,'12'!$K$3:$L$16,2,FALSE)))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IF(D441="X",0,IF(E441="X",0,VLOOKUP(E441,'12'!$K$3:$L$16,2,FALSE)))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IF(D442="X",0,IF(E442="X",0,VLOOKUP(E442,'12'!$K$3:$L$16,2,FALSE)))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IF(D443="X",0,IF(E443="X",0,VLOOKUP(E443,'12'!$K$3:$L$16,2,FALSE)))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IF(D444="X",0,IF(E444="X",0,VLOOKUP(E444,'12'!$K$3:$L$16,2,FALSE)))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IF(D445="X",0,IF(E445="X",0,VLOOKUP(E445,'12'!$K$3:$L$16,2,FALSE)))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IF(D446="X",0,IF(E446="X",0,VLOOKUP(E446,'12'!$K$3:$L$16,2,FALSE)))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IF(D447="X",0,IF(E447="X",0,VLOOKUP(E447,'12'!$K$3:$L$16,2,FALSE)))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IF(D448="X",0,IF(E448="X",0,VLOOKUP(E448,'12'!$K$3:$L$16,2,FALSE)))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IF(D449="X",0,IF(E449="X",0,VLOOKUP(E449,'12'!$K$3:$L$16,2,FALSE)))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IF(D450="X",0,IF(E450="X",0,VLOOKUP(E450,'12'!$K$3:$L$16,2,FALSE)))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IF(D451="X",0,IF(E451="X",0,VLOOKUP(E451,'12'!$K$3:$L$16,2,FALSE)))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IF(D452="X",0,IF(E452="X",0,VLOOKUP(E452,'12'!$K$3:$L$16,2,FALSE)))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IF(D453="X",0,IF(E453="X",0,VLOOKUP(E453,'12'!$K$3:$L$16,2,FALSE)))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IF(D454="X",0,IF(E454="X",0,VLOOKUP(E454,'12'!$K$3:$L$16,2,FALSE)))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IF(D455="X",0,IF(E455="X",0,VLOOKUP(E455,'12'!$K$3:$L$16,2,FALSE)))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IF(D456="X",0,IF(E456="X",0,VLOOKUP(E456,'12'!$K$3:$L$16,2,FALSE)))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IF(D457="X",0,IF(E457="X",0,VLOOKUP(E457,'12'!$K$3:$L$16,2,FALSE)))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IF(D458="X",0,IF(E458="X",0,VLOOKUP(E458,'12'!$K$3:$L$16,2,FALSE)))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IF(D459="X",0,IF(E459="X",0,VLOOKUP(E459,'12'!$K$3:$L$16,2,FALSE)))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IF(D460="X",0,IF(E460="X",0,VLOOKUP(E460,'12'!$K$3:$L$16,2,FALSE)))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IF(D461="X",0,IF(E461="X",0,VLOOKUP(E461,'12'!$K$3:$L$16,2,FALSE)))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IF(D462="X",0,IF(E462="X",0,VLOOKUP(E462,'12'!$K$3:$L$16,2,FALSE)))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IF(D463="X",0,IF(E463="X",0,VLOOKUP(E463,'12'!$K$3:$L$16,2,FALSE)))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IF(D464="X",0,IF(E464="X",0,VLOOKUP(E464,'12'!$K$3:$L$16,2,FALSE)))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IF(D465="X",0,IF(E465="X",0,VLOOKUP(E465,'12'!$K$3:$L$16,2,FALSE)))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IF(D466="X",0,IF(E466="X",0,VLOOKUP(E466,'12'!$K$3:$L$16,2,FALSE)))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IF(D467="X",0,IF(E467="X",0,VLOOKUP(E467,'12'!$K$3:$L$16,2,FALSE)))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IF(D468="X",0,IF(E468="X",0,VLOOKUP(E468,'12'!$K$3:$L$16,2,FALSE)))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IF(D469="X",0,IF(E469="X",0,VLOOKUP(E469,'12'!$K$3:$L$16,2,FALSE)))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IF(D470="X",0,IF(E470="X",0,VLOOKUP(E470,'12'!$K$3:$L$16,2,FALSE)))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IF(D471="X",0,IF(E471="X",0,VLOOKUP(E471,'12'!$K$3:$L$16,2,FALSE)))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IF(D472="X",0,IF(E472="X",0,VLOOKUP(E472,'12'!$K$3:$L$16,2,FALSE)))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IF(D473="X",0,IF(E473="X",0,VLOOKUP(E473,'12'!$K$3:$L$16,2,FALSE)))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IF(D474="X",0,IF(E474="X",0,VLOOKUP(E474,'12'!$K$3:$L$16,2,FALSE)))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IF(D475="X",0,IF(E475="X",0,VLOOKUP(E475,'12'!$K$3:$L$16,2,FALSE)))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IF(D476="X",0,IF(E476="X",0,VLOOKUP(E476,'12'!$K$3:$L$16,2,FALSE)))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IF(D477="X",0,IF(E477="X",0,VLOOKUP(E477,'12'!$K$3:$L$16,2,FALSE)))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IF(D478="X",0,IF(E478="X",0,VLOOKUP(E478,'12'!$K$3:$L$16,2,FALSE)))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IF(D479="X",0,IF(E479="X",0,VLOOKUP(E479,'12'!$K$3:$L$16,2,FALSE)))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IF(D480="X",0,IF(E480="X",0,VLOOKUP(E480,'12'!$K$3:$L$16,2,FALSE)))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IF(D481="X",0,IF(E481="X",0,VLOOKUP(E481,'12'!$K$3:$L$16,2,FALSE)))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IF(D482="X",0,IF(E482="X",0,VLOOKUP(E482,'12'!$K$3:$L$16,2,FALSE)))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IF(D483="X",0,IF(E483="X",0,VLOOKUP(E483,'12'!$K$3:$L$16,2,FALSE)))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IF(D484="X",0,IF(E484="X",0,VLOOKUP(E484,'12'!$K$3:$L$16,2,FALSE)))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IF(D485="X",0,IF(E485="X",0,VLOOKUP(E485,'12'!$K$3:$L$16,2,FALSE)))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IF(D486="X",0,IF(E486="X",0,VLOOKUP(E486,'12'!$K$3:$L$16,2,FALSE)))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IF(D487="X",0,IF(E487="X",0,VLOOKUP(E487,'12'!$K$3:$L$16,2,FALSE)))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IF(D488="X",0,IF(E488="X",0,VLOOKUP(E488,'12'!$K$3:$L$16,2,FALSE)))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IF(D489="X",0,IF(E489="X",0,VLOOKUP(E489,'12'!$K$3:$L$16,2,FALSE)))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IF(D490="X",0,IF(E490="X",0,VLOOKUP(E490,'12'!$K$3:$L$16,2,FALSE)))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IF(D491="X",0,IF(E491="X",0,VLOOKUP(E491,'12'!$K$3:$L$16,2,FALSE)))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IF(D492="X",0,IF(E492="X",0,VLOOKUP(E492,'12'!$K$3:$L$16,2,FALSE)))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IF(D493="X",0,IF(E493="X",0,VLOOKUP(E493,'12'!$K$3:$L$16,2,FALSE)))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IF(D494="X",0,IF(E494="X",0,VLOOKUP(E494,'12'!$K$3:$L$16,2,FALSE)))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IF('12'!K3="", "Vrije categorie",'12'!K3)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IF('12'!K4="", "Vrije categorie",'12'!K4)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IF('12'!K5="", "Vrije categorie",'12'!K5)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IF('12'!K6="", "Vrije categorie",'12'!K6)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IF('12'!K7="", "Vrije categorie",'12'!K7)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IF('12'!K8="", "Vrije categorie",'12'!K8)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IF('12'!K9="", "Vrije categorie",'12'!K9)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IF('12'!K10="", "Vrije categorie",'12'!K10)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IF('12'!K11="", "Vrije categorie",'12'!K11)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IF('12'!K12="", "Vrije categorie",'12'!K12)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IF('12'!K13="", "Vrije categorie",'12'!K13)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IF('12'!K14="", "Vrije categorie",'12'!K14)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IF('12'!K15="", "Vrije categorie",'12'!K15)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1S/u9w7EY1tRZKKmNckgQ5VEV2Ze4NziiOy6FZ5f3k0lsLdeh/6tW+Gx9SPxydK/oa/t286oGa0xRnpTbN3zHA==" saltValue="LKvwgY59iYBK/gisW2dwM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13,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'13a'!P499/M3</f>
        <v>#N/A</v>
      </c>
    </row>
    <row r="4" spans="1:14">
      <c r="A4" s="26" t="s">
        <v>80</v>
      </c>
      <c r="B4" s="217" t="str">
        <f>VLOOKUP(H5,Kwaliteitsinspecties!A5:E54,3)</f>
        <v>Complex 13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'13a'!P500/M4</f>
        <v>#N/A</v>
      </c>
    </row>
    <row r="5" spans="1:14">
      <c r="A5" s="27" t="s">
        <v>81</v>
      </c>
      <c r="B5" s="218" t="str">
        <f>VLOOKUP(H5,Kwaliteitsinspecties!A5:E54,4)</f>
        <v>Complex 13</v>
      </c>
      <c r="C5" s="218"/>
      <c r="D5" s="218"/>
      <c r="E5" s="218"/>
      <c r="F5" s="214" t="s">
        <v>83</v>
      </c>
      <c r="G5" s="214"/>
      <c r="H5" s="23">
        <v>13</v>
      </c>
      <c r="K5" s="44" t="s">
        <v>56</v>
      </c>
      <c r="L5" s="56"/>
      <c r="M5" s="115"/>
      <c r="N5" s="97" t="e">
        <f>'13a'!P501/M5</f>
        <v>#N/A</v>
      </c>
    </row>
    <row r="6" spans="1:14">
      <c r="A6" s="28" t="s">
        <v>82</v>
      </c>
      <c r="B6" s="219" t="str">
        <f>VLOOKUP(H5,Kwaliteitsinspecties!A5:E54,5)</f>
        <v>Complex 13</v>
      </c>
      <c r="C6" s="219"/>
      <c r="D6" s="219"/>
      <c r="E6" s="219"/>
      <c r="F6" s="215" t="s">
        <v>84</v>
      </c>
      <c r="G6" s="215"/>
      <c r="H6" s="24" t="str">
        <f>CONCATENATE(H5,"a")</f>
        <v>13a</v>
      </c>
      <c r="K6" s="44" t="s">
        <v>57</v>
      </c>
      <c r="L6" s="56"/>
      <c r="M6" s="115"/>
      <c r="N6" s="97" t="e">
        <f>'13a'!P502/M6</f>
        <v>#N/A</v>
      </c>
    </row>
    <row r="7" spans="1:14">
      <c r="K7" s="44" t="s">
        <v>53</v>
      </c>
      <c r="L7" s="56"/>
      <c r="M7" s="115"/>
      <c r="N7" s="97" t="e">
        <f>'13a'!P503/M7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'13a'!P504/M8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'13a'!P505/M9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'13a'!P506/M10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'13a'!P507/M11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'13a'!P508/M12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'13a'!N512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'13a'!P509/M13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'13a'!P512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'13a'!G512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'13a'!F512-E27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'13a'!S495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'13a'!R495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'13a'!T495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'13a'!U495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'13a'!V495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'13a'!W495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'13a'!N505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6oRAr3UJ0daGYO0JyHWBILpiq0OXUKlwIevvx218EKRAumm6r3RIzIdUziWkzhSqbbvjf+ZnkPvfw1Gpq7PEtA==" saltValue="4QyocxjBpXfcy0XkpL/Cp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D78" sqref="D78"/>
    </sheetView>
  </sheetViews>
  <sheetFormatPr defaultRowHeight="14.4"/>
  <cols>
    <col min="3" max="3" width="27.6640625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16</v>
      </c>
      <c r="C2" t="s">
        <v>17</v>
      </c>
      <c r="D2" t="s">
        <v>18</v>
      </c>
      <c r="E2" t="s">
        <v>26</v>
      </c>
    </row>
    <row r="3" spans="1:15">
      <c r="A3" s="8"/>
      <c r="B3" s="8"/>
      <c r="C3" s="62"/>
      <c r="D3" s="8" t="s">
        <v>237</v>
      </c>
      <c r="E3" s="8" t="s">
        <v>238</v>
      </c>
      <c r="F3" s="8"/>
      <c r="G3" s="8"/>
      <c r="H3" s="8"/>
      <c r="I3" s="8"/>
      <c r="J3" s="8"/>
      <c r="L3" t="s">
        <v>269</v>
      </c>
    </row>
    <row r="4" spans="1:15" ht="28.8">
      <c r="A4" s="6"/>
      <c r="B4" s="6" t="s">
        <v>19</v>
      </c>
      <c r="C4" s="6" t="s">
        <v>20</v>
      </c>
      <c r="D4" s="6" t="s">
        <v>21</v>
      </c>
      <c r="E4" s="6" t="s">
        <v>22</v>
      </c>
      <c r="F4" s="9" t="s">
        <v>189</v>
      </c>
      <c r="G4" s="9" t="s">
        <v>23</v>
      </c>
      <c r="H4" s="6" t="s">
        <v>24</v>
      </c>
      <c r="I4" s="6" t="s">
        <v>25</v>
      </c>
      <c r="J4" s="6" t="s">
        <v>268</v>
      </c>
      <c r="L4" s="41" t="s">
        <v>62</v>
      </c>
      <c r="M4" s="41" t="s">
        <v>71</v>
      </c>
    </row>
    <row r="5" spans="1:15">
      <c r="A5">
        <v>1</v>
      </c>
      <c r="B5" t="str">
        <f>CONCATENATE(A5,"a")</f>
        <v>1a</v>
      </c>
      <c r="C5" t="s">
        <v>272</v>
      </c>
      <c r="D5" t="s">
        <v>273</v>
      </c>
      <c r="E5" t="s">
        <v>270</v>
      </c>
      <c r="F5" s="92">
        <f>'1a'!$N$512</f>
        <v>2382.5500000000002</v>
      </c>
      <c r="G5" s="92">
        <f>'1'!$G$17</f>
        <v>2259.6999999999998</v>
      </c>
      <c r="H5" s="85" cm="1">
        <f t="array" ref="H5">_xlfn.IFS(F5=0,0,F5&lt;750,$M$5,F5&lt;1000,$M$6,F5&lt;1500,$M$7,F5&lt;2000,$M$8,F5&lt;3000,$M$9,F5&lt;5000,$M$10,F5&lt;10000,$M$11,F5&gt;=10000,$M$12)</f>
        <v>255</v>
      </c>
      <c r="I5">
        <v>3</v>
      </c>
      <c r="J5" s="85">
        <f>H5*I5</f>
        <v>765</v>
      </c>
      <c r="L5" s="21" t="s">
        <v>73</v>
      </c>
      <c r="M5" s="48">
        <v>105</v>
      </c>
    </row>
    <row r="6" spans="1:15">
      <c r="A6">
        <v>2</v>
      </c>
      <c r="B6" t="str">
        <f t="shared" ref="B6:B54" si="0">CONCATENATE(A6,"a")</f>
        <v>2a</v>
      </c>
      <c r="C6" t="s">
        <v>274</v>
      </c>
      <c r="D6" t="s">
        <v>275</v>
      </c>
      <c r="E6" t="s">
        <v>276</v>
      </c>
      <c r="F6" s="92">
        <f>'2a'!$O$512</f>
        <v>503.29999999999995</v>
      </c>
      <c r="G6" s="92">
        <f>'2'!$G$17</f>
        <v>488.20000000000005</v>
      </c>
      <c r="H6" s="85" cm="1">
        <f t="array" ref="H6">_xlfn.IFS(F6=0,0,F6&lt;750,$M$5,F6&lt;1000,$M$6,F6&lt;1500,$M$7,F6&lt;2000,$M$8,F6&lt;3000,$M$9,F6&lt;5000,$M$10,F6&lt;10000,$M$11,F6&gt;=10000,$M$12)</f>
        <v>105</v>
      </c>
      <c r="I6">
        <v>3</v>
      </c>
      <c r="J6" s="85">
        <f t="shared" ref="J6:J54" si="1">H6*I6</f>
        <v>315</v>
      </c>
      <c r="L6" s="21" t="s">
        <v>74</v>
      </c>
      <c r="M6" s="48">
        <v>130</v>
      </c>
    </row>
    <row r="7" spans="1:15">
      <c r="A7">
        <v>3</v>
      </c>
      <c r="B7" t="str">
        <f t="shared" si="0"/>
        <v>3a</v>
      </c>
      <c r="C7" t="s">
        <v>277</v>
      </c>
      <c r="D7" t="s">
        <v>278</v>
      </c>
      <c r="E7" t="s">
        <v>270</v>
      </c>
      <c r="F7" s="92">
        <f>'3a'!$N$509</f>
        <v>716.16</v>
      </c>
      <c r="G7" s="92">
        <f>'3'!$G$17</f>
        <v>538.04000000000008</v>
      </c>
      <c r="H7" s="85" cm="1">
        <f t="array" ref="H7">_xlfn.IFS(F7=0,0,F7&lt;750,$M$5,F7&lt;1000,$M$6,F7&lt;1500,$M$7,F7&lt;2000,$M$8,F7&lt;3000,$M$9,F7&lt;5000,$M$10,F7&lt;10000,$M$11,F7&gt;=10000,$M$12)</f>
        <v>105</v>
      </c>
      <c r="I7">
        <v>2</v>
      </c>
      <c r="J7" s="85">
        <f t="shared" si="1"/>
        <v>210</v>
      </c>
      <c r="L7" s="21" t="s">
        <v>75</v>
      </c>
      <c r="M7" s="48">
        <v>155</v>
      </c>
    </row>
    <row r="8" spans="1:15" hidden="1">
      <c r="A8">
        <v>4</v>
      </c>
      <c r="B8" t="str">
        <f t="shared" si="0"/>
        <v>4a</v>
      </c>
      <c r="C8" t="s">
        <v>108</v>
      </c>
      <c r="D8" t="s">
        <v>108</v>
      </c>
      <c r="E8" t="s">
        <v>108</v>
      </c>
      <c r="F8" s="92">
        <f>'4a'!$N$512</f>
        <v>0</v>
      </c>
      <c r="G8" s="92" t="e">
        <f>'4'!$G$17</f>
        <v>#N/A</v>
      </c>
      <c r="H8" s="85" cm="1">
        <f t="array" ref="H8">_xlfn.IFS(F8=0,0,F8&lt;750,$M$5,F8&lt;1000,$M$6,F8&lt;1500,$M$7,F8&lt;2000,$M$8,F8&lt;3000,$M$9,F8&lt;5000,$M$10,F8&lt;10000,$M$11,F8&gt;=10000,$M$12)</f>
        <v>0</v>
      </c>
      <c r="J8" s="85">
        <f t="shared" si="1"/>
        <v>0</v>
      </c>
      <c r="L8" s="21" t="s">
        <v>76</v>
      </c>
      <c r="M8" s="48">
        <v>210</v>
      </c>
    </row>
    <row r="9" spans="1:15" hidden="1">
      <c r="A9">
        <v>5</v>
      </c>
      <c r="B9" t="str">
        <f t="shared" si="0"/>
        <v>5a</v>
      </c>
      <c r="C9" t="s">
        <v>109</v>
      </c>
      <c r="D9" t="s">
        <v>109</v>
      </c>
      <c r="E9" t="s">
        <v>109</v>
      </c>
      <c r="F9" s="92">
        <f>'5a'!$N$512</f>
        <v>0</v>
      </c>
      <c r="G9" s="92" t="e">
        <f>'5'!$G$17</f>
        <v>#N/A</v>
      </c>
      <c r="H9" s="85" cm="1">
        <f t="array" ref="H9">_xlfn.IFS(F9=0,0,F9&lt;750,$M$5,F9&lt;1000,$M$6,F9&lt;1500,$M$7,F9&lt;2000,$M$8,F9&lt;3000,$M$9,F9&lt;5000,$M$10,F9&lt;10000,$M$11,F9&gt;=10000,$M$12)</f>
        <v>0</v>
      </c>
      <c r="J9" s="85">
        <f t="shared" si="1"/>
        <v>0</v>
      </c>
      <c r="L9" s="21" t="s">
        <v>77</v>
      </c>
      <c r="M9" s="48">
        <v>255</v>
      </c>
    </row>
    <row r="10" spans="1:15" hidden="1">
      <c r="A10">
        <v>6</v>
      </c>
      <c r="B10" t="str">
        <f t="shared" si="0"/>
        <v>6a</v>
      </c>
      <c r="C10" t="s">
        <v>110</v>
      </c>
      <c r="D10" t="s">
        <v>110</v>
      </c>
      <c r="E10" t="s">
        <v>110</v>
      </c>
      <c r="F10" s="92">
        <f>'6a'!$N$512</f>
        <v>0</v>
      </c>
      <c r="G10" s="92" t="e">
        <f>'6'!$G$17</f>
        <v>#N/A</v>
      </c>
      <c r="H10" s="85" cm="1">
        <f t="array" ref="H10">_xlfn.IFS(F10=0,0,F10&lt;750,$M$5,F10&lt;1000,$M$6,F10&lt;1500,$M$7,F10&lt;2000,$M$8,F10&lt;3000,$M$9,F10&lt;5000,$M$10,F10&lt;10000,$M$11,F10&gt;=10000,$M$12)</f>
        <v>0</v>
      </c>
      <c r="J10" s="85">
        <f t="shared" si="1"/>
        <v>0</v>
      </c>
      <c r="L10" s="21" t="s">
        <v>78</v>
      </c>
      <c r="M10" s="48">
        <v>360</v>
      </c>
    </row>
    <row r="11" spans="1:15" hidden="1">
      <c r="A11">
        <v>7</v>
      </c>
      <c r="B11" t="str">
        <f t="shared" si="0"/>
        <v>7a</v>
      </c>
      <c r="C11" t="s">
        <v>111</v>
      </c>
      <c r="D11" t="s">
        <v>111</v>
      </c>
      <c r="E11" t="s">
        <v>111</v>
      </c>
      <c r="F11" s="92">
        <f>'7a'!$N$512</f>
        <v>0</v>
      </c>
      <c r="G11" s="92" t="e">
        <f>'7'!$G$17</f>
        <v>#N/A</v>
      </c>
      <c r="H11" s="85" cm="1">
        <f t="array" ref="H11">_xlfn.IFS(F11=0,0,F11&lt;750,$M$5,F11&lt;1000,$M$6,F11&lt;1500,$M$7,F11&lt;2000,$M$8,F11&lt;3000,$M$9,F11&lt;5000,$M$10,F11&lt;10000,$M$11,F11&gt;=10000,$M$12)</f>
        <v>0</v>
      </c>
      <c r="J11" s="85">
        <f t="shared" si="1"/>
        <v>0</v>
      </c>
      <c r="L11" s="21" t="s">
        <v>79</v>
      </c>
      <c r="M11" s="48">
        <v>435</v>
      </c>
    </row>
    <row r="12" spans="1:15" hidden="1">
      <c r="A12">
        <v>8</v>
      </c>
      <c r="B12" t="str">
        <f t="shared" si="0"/>
        <v>8a</v>
      </c>
      <c r="C12" t="s">
        <v>112</v>
      </c>
      <c r="D12" t="s">
        <v>112</v>
      </c>
      <c r="E12" t="s">
        <v>112</v>
      </c>
      <c r="F12" s="92">
        <f>'8a'!$N$512</f>
        <v>0</v>
      </c>
      <c r="G12" s="92" t="e">
        <f>'8'!$G$17</f>
        <v>#N/A</v>
      </c>
      <c r="H12" s="85" cm="1">
        <f t="array" ref="H12">_xlfn.IFS(F12=0,0,F12&lt;750,$M$5,F12&lt;1000,$M$6,F12&lt;1500,$M$7,F12&lt;2000,$M$8,F12&lt;3000,$M$9,F12&lt;5000,$M$10,F12&lt;10000,$M$11,F12&gt;=10000,$M$12)</f>
        <v>0</v>
      </c>
      <c r="J12" s="85">
        <f t="shared" si="1"/>
        <v>0</v>
      </c>
      <c r="L12" s="21" t="s">
        <v>107</v>
      </c>
      <c r="M12" s="21" t="s">
        <v>72</v>
      </c>
    </row>
    <row r="13" spans="1:15" hidden="1">
      <c r="A13">
        <v>9</v>
      </c>
      <c r="B13" t="str">
        <f t="shared" si="0"/>
        <v>9a</v>
      </c>
      <c r="C13" t="s">
        <v>113</v>
      </c>
      <c r="D13" t="s">
        <v>113</v>
      </c>
      <c r="E13" t="s">
        <v>113</v>
      </c>
      <c r="F13" s="92">
        <f>'9a'!$N$512</f>
        <v>0</v>
      </c>
      <c r="G13" s="92" t="e">
        <f>'9'!$G$17</f>
        <v>#N/A</v>
      </c>
      <c r="H13" s="85" cm="1">
        <f t="array" ref="H13">_xlfn.IFS(F13=0,0,F13&lt;750,$M$5,F13&lt;1000,$M$6,F13&lt;1500,$M$7,F13&lt;2000,$M$8,F13&lt;3000,$M$9,F13&lt;5000,$M$10,F13&lt;10000,$M$11,F13&gt;=10000,$M$12)</f>
        <v>0</v>
      </c>
      <c r="J13" s="85">
        <f t="shared" si="1"/>
        <v>0</v>
      </c>
    </row>
    <row r="14" spans="1:15" hidden="1">
      <c r="A14">
        <v>10</v>
      </c>
      <c r="B14" t="str">
        <f t="shared" si="0"/>
        <v>10a</v>
      </c>
      <c r="C14" t="s">
        <v>114</v>
      </c>
      <c r="D14" t="s">
        <v>114</v>
      </c>
      <c r="E14" t="s">
        <v>114</v>
      </c>
      <c r="F14" s="92">
        <f>'10a'!$N$512</f>
        <v>0</v>
      </c>
      <c r="G14" s="92" t="e">
        <f>'10'!$G$17</f>
        <v>#N/A</v>
      </c>
      <c r="H14" s="85" cm="1">
        <f t="array" ref="H14">_xlfn.IFS(F14=0,0,F14&lt;750,$M$5,F14&lt;1000,$M$6,F14&lt;1500,$M$7,F14&lt;2000,$M$8,F14&lt;3000,$M$9,F14&lt;5000,$M$10,F14&lt;10000,$M$11,F14&gt;=10000,$M$12)</f>
        <v>0</v>
      </c>
      <c r="J14" s="85">
        <f t="shared" si="1"/>
        <v>0</v>
      </c>
    </row>
    <row r="15" spans="1:15" hidden="1">
      <c r="A15">
        <v>11</v>
      </c>
      <c r="B15" t="str">
        <f t="shared" si="0"/>
        <v>11a</v>
      </c>
      <c r="C15" t="s">
        <v>115</v>
      </c>
      <c r="D15" t="s">
        <v>115</v>
      </c>
      <c r="E15" t="s">
        <v>115</v>
      </c>
      <c r="F15" s="92">
        <f>'11a'!$N$512</f>
        <v>0</v>
      </c>
      <c r="G15" s="92" t="e">
        <f>'11'!$G$17</f>
        <v>#N/A</v>
      </c>
      <c r="H15" s="85" cm="1">
        <f t="array" ref="H15">_xlfn.IFS(F15=0,0,F15&lt;750,$M$5,F15&lt;1000,$M$6,F15&lt;1500,$M$7,F15&lt;2000,$M$8,F15&lt;3000,$M$9,F15&lt;5000,$M$10,F15&lt;10000,$M$11,F15&gt;=10000,$M$12)</f>
        <v>0</v>
      </c>
      <c r="J15" s="85">
        <f t="shared" si="1"/>
        <v>0</v>
      </c>
    </row>
    <row r="16" spans="1:15" hidden="1">
      <c r="A16">
        <v>12</v>
      </c>
      <c r="B16" t="str">
        <f t="shared" si="0"/>
        <v>12a</v>
      </c>
      <c r="C16" t="s">
        <v>116</v>
      </c>
      <c r="D16" t="s">
        <v>116</v>
      </c>
      <c r="E16" t="s">
        <v>116</v>
      </c>
      <c r="F16" s="92">
        <f>'12a'!$N$512</f>
        <v>0</v>
      </c>
      <c r="G16" s="92" t="e">
        <f>'12'!$G$17</f>
        <v>#N/A</v>
      </c>
      <c r="H16" s="85" cm="1">
        <f t="array" ref="H16">_xlfn.IFS(F16=0,0,F16&lt;750,$M$5,F16&lt;1000,$M$6,F16&lt;1500,$M$7,F16&lt;2000,$M$8,F16&lt;3000,$M$9,F16&lt;5000,$M$10,F16&lt;10000,$M$11,F16&gt;=10000,$M$12)</f>
        <v>0</v>
      </c>
      <c r="J16" s="85">
        <f t="shared" si="1"/>
        <v>0</v>
      </c>
    </row>
    <row r="17" spans="1:10" hidden="1">
      <c r="A17">
        <v>13</v>
      </c>
      <c r="B17" t="str">
        <f t="shared" si="0"/>
        <v>13a</v>
      </c>
      <c r="C17" t="s">
        <v>117</v>
      </c>
      <c r="D17" t="s">
        <v>117</v>
      </c>
      <c r="E17" t="s">
        <v>117</v>
      </c>
      <c r="F17" s="92">
        <f>'13a'!$N$512</f>
        <v>0</v>
      </c>
      <c r="G17" s="92" t="e">
        <f>'13'!$G$17</f>
        <v>#N/A</v>
      </c>
      <c r="H17" s="85" cm="1">
        <f t="array" ref="H17">_xlfn.IFS(F17=0,0,F17&lt;750,$M$5,F17&lt;1000,$M$6,F17&lt;1500,$M$7,F17&lt;2000,$M$8,F17&lt;3000,$M$9,F17&lt;5000,$M$10,F17&lt;10000,$M$11,F17&gt;=10000,$M$12)</f>
        <v>0</v>
      </c>
      <c r="J17" s="85">
        <f t="shared" si="1"/>
        <v>0</v>
      </c>
    </row>
    <row r="18" spans="1:10" hidden="1">
      <c r="A18">
        <v>14</v>
      </c>
      <c r="B18" t="str">
        <f t="shared" si="0"/>
        <v>14a</v>
      </c>
      <c r="C18" t="s">
        <v>118</v>
      </c>
      <c r="D18" t="s">
        <v>118</v>
      </c>
      <c r="E18" t="s">
        <v>118</v>
      </c>
      <c r="F18" s="92">
        <f>'14a'!$N$512</f>
        <v>0</v>
      </c>
      <c r="G18" s="92" t="e">
        <f>'14'!$G$17</f>
        <v>#N/A</v>
      </c>
      <c r="H18" s="85" cm="1">
        <f t="array" ref="H18">_xlfn.IFS(F18=0,0,F18&lt;750,$M$5,F18&lt;1000,$M$6,F18&lt;1500,$M$7,F18&lt;2000,$M$8,F18&lt;3000,$M$9,F18&lt;5000,$M$10,F18&lt;10000,$M$11,F18&gt;=10000,$M$12)</f>
        <v>0</v>
      </c>
      <c r="J18" s="85">
        <f t="shared" si="1"/>
        <v>0</v>
      </c>
    </row>
    <row r="19" spans="1:10" hidden="1">
      <c r="A19">
        <v>15</v>
      </c>
      <c r="B19" t="str">
        <f t="shared" si="0"/>
        <v>15a</v>
      </c>
      <c r="C19" t="s">
        <v>119</v>
      </c>
      <c r="D19" t="s">
        <v>119</v>
      </c>
      <c r="E19" t="s">
        <v>119</v>
      </c>
      <c r="F19" s="92">
        <f>'15a'!$N$512</f>
        <v>0</v>
      </c>
      <c r="G19" s="92" t="e">
        <f>'15'!$G$17</f>
        <v>#N/A</v>
      </c>
      <c r="H19" s="85" cm="1">
        <f t="array" ref="H19">_xlfn.IFS(F19=0,0,F19&lt;750,$M$5,F19&lt;1000,$M$6,F19&lt;1500,$M$7,F19&lt;2000,$M$8,F19&lt;3000,$M$9,F19&lt;5000,$M$10,F19&lt;10000,$M$11,F19&gt;=10000,$M$12)</f>
        <v>0</v>
      </c>
      <c r="J19" s="85">
        <f t="shared" si="1"/>
        <v>0</v>
      </c>
    </row>
    <row r="20" spans="1:10" hidden="1">
      <c r="A20">
        <v>16</v>
      </c>
      <c r="B20" t="str">
        <f t="shared" si="0"/>
        <v>16a</v>
      </c>
      <c r="C20" t="s">
        <v>120</v>
      </c>
      <c r="D20" t="s">
        <v>120</v>
      </c>
      <c r="E20" t="s">
        <v>120</v>
      </c>
      <c r="F20" s="92">
        <f>'16a'!$N$512</f>
        <v>0</v>
      </c>
      <c r="G20" s="92" t="e">
        <f>'16'!$G$17</f>
        <v>#N/A</v>
      </c>
      <c r="H20" s="85" cm="1">
        <f t="array" ref="H20">_xlfn.IFS(F20=0,0,F20&lt;750,$M$5,F20&lt;1000,$M$6,F20&lt;1500,$M$7,F20&lt;2000,$M$8,F20&lt;3000,$M$9,F20&lt;5000,$M$10,F20&lt;10000,$M$11,F20&gt;=10000,$M$12)</f>
        <v>0</v>
      </c>
      <c r="J20" s="85">
        <f t="shared" si="1"/>
        <v>0</v>
      </c>
    </row>
    <row r="21" spans="1:10" hidden="1">
      <c r="A21">
        <v>17</v>
      </c>
      <c r="B21" t="str">
        <f t="shared" si="0"/>
        <v>17a</v>
      </c>
      <c r="C21" t="s">
        <v>121</v>
      </c>
      <c r="D21" t="s">
        <v>121</v>
      </c>
      <c r="E21" t="s">
        <v>121</v>
      </c>
      <c r="F21" s="92">
        <f>'17a'!$N$512</f>
        <v>0</v>
      </c>
      <c r="G21" s="92" t="e">
        <f>'17'!$G$17</f>
        <v>#N/A</v>
      </c>
      <c r="H21" s="85" cm="1">
        <f t="array" ref="H21">_xlfn.IFS(F21=0,0,F21&lt;750,$M$5,F21&lt;1000,$M$6,F21&lt;1500,$M$7,F21&lt;2000,$M$8,F21&lt;3000,$M$9,F21&lt;5000,$M$10,F21&lt;10000,$M$11,F21&gt;=10000,$M$12)</f>
        <v>0</v>
      </c>
      <c r="J21" s="85">
        <f t="shared" si="1"/>
        <v>0</v>
      </c>
    </row>
    <row r="22" spans="1:10" hidden="1">
      <c r="A22">
        <v>18</v>
      </c>
      <c r="B22" t="str">
        <f t="shared" si="0"/>
        <v>18a</v>
      </c>
      <c r="C22" t="s">
        <v>122</v>
      </c>
      <c r="D22" t="s">
        <v>122</v>
      </c>
      <c r="E22" t="s">
        <v>122</v>
      </c>
      <c r="F22" s="92">
        <f>'18a'!$N$512</f>
        <v>0</v>
      </c>
      <c r="G22" s="92" t="e">
        <f>'18'!$G$17</f>
        <v>#N/A</v>
      </c>
      <c r="H22" s="85" cm="1">
        <f t="array" ref="H22">_xlfn.IFS(F22=0,0,F22&lt;750,$M$5,F22&lt;1000,$M$6,F22&lt;1500,$M$7,F22&lt;2000,$M$8,F22&lt;3000,$M$9,F22&lt;5000,$M$10,F22&lt;10000,$M$11,F22&gt;=10000,$M$12)</f>
        <v>0</v>
      </c>
      <c r="J22" s="85">
        <f t="shared" si="1"/>
        <v>0</v>
      </c>
    </row>
    <row r="23" spans="1:10" hidden="1">
      <c r="A23">
        <v>19</v>
      </c>
      <c r="B23" t="str">
        <f t="shared" si="0"/>
        <v>19a</v>
      </c>
      <c r="C23" t="s">
        <v>123</v>
      </c>
      <c r="D23" t="s">
        <v>123</v>
      </c>
      <c r="E23" t="s">
        <v>123</v>
      </c>
      <c r="F23" s="92">
        <f>'19a'!$N$512</f>
        <v>0</v>
      </c>
      <c r="G23" s="92" t="e">
        <f>'19'!$G$17</f>
        <v>#N/A</v>
      </c>
      <c r="H23" s="85" cm="1">
        <f t="array" ref="H23">_xlfn.IFS(F23=0,0,F23&lt;750,$M$5,F23&lt;1000,$M$6,F23&lt;1500,$M$7,F23&lt;2000,$M$8,F23&lt;3000,$M$9,F23&lt;5000,$M$10,F23&lt;10000,$M$11,F23&gt;=10000,$M$12)</f>
        <v>0</v>
      </c>
      <c r="J23" s="85">
        <f t="shared" si="1"/>
        <v>0</v>
      </c>
    </row>
    <row r="24" spans="1:10" hidden="1">
      <c r="A24">
        <v>20</v>
      </c>
      <c r="B24" t="str">
        <f t="shared" si="0"/>
        <v>20a</v>
      </c>
      <c r="C24" t="s">
        <v>124</v>
      </c>
      <c r="D24" t="s">
        <v>124</v>
      </c>
      <c r="E24" t="s">
        <v>124</v>
      </c>
      <c r="F24" s="92">
        <f>'20a'!$N$512</f>
        <v>0</v>
      </c>
      <c r="G24" s="92" t="e">
        <f>'20'!$G$17</f>
        <v>#N/A</v>
      </c>
      <c r="H24" s="85" cm="1">
        <f t="array" ref="H24">_xlfn.IFS(F24=0,0,F24&lt;750,$M$5,F24&lt;1000,$M$6,F24&lt;1500,$M$7,F24&lt;2000,$M$8,F24&lt;3000,$M$9,F24&lt;5000,$M$10,F24&lt;10000,$M$11,F24&gt;=10000,$M$12)</f>
        <v>0</v>
      </c>
      <c r="J24" s="85">
        <f t="shared" si="1"/>
        <v>0</v>
      </c>
    </row>
    <row r="25" spans="1:10" hidden="1">
      <c r="A25">
        <v>21</v>
      </c>
      <c r="B25" t="str">
        <f t="shared" si="0"/>
        <v>21a</v>
      </c>
      <c r="C25" t="s">
        <v>125</v>
      </c>
      <c r="D25" t="s">
        <v>125</v>
      </c>
      <c r="E25" t="s">
        <v>125</v>
      </c>
      <c r="F25" s="92">
        <f>'21a'!$N$512</f>
        <v>0</v>
      </c>
      <c r="G25" s="92" t="e">
        <f>'21'!$G$17</f>
        <v>#N/A</v>
      </c>
      <c r="H25" s="85" cm="1">
        <f t="array" ref="H25">_xlfn.IFS(F25=0,0,F25&lt;750,$M$5,F25&lt;1000,$M$6,F25&lt;1500,$M$7,F25&lt;2000,$M$8,F25&lt;3000,$M$9,F25&lt;5000,$M$10,F25&lt;10000,$M$11,F25&gt;=10000,$M$12)</f>
        <v>0</v>
      </c>
      <c r="J25" s="85">
        <f t="shared" si="1"/>
        <v>0</v>
      </c>
    </row>
    <row r="26" spans="1:10" hidden="1">
      <c r="A26">
        <v>22</v>
      </c>
      <c r="B26" t="str">
        <f t="shared" si="0"/>
        <v>22a</v>
      </c>
      <c r="C26" t="s">
        <v>126</v>
      </c>
      <c r="D26" t="s">
        <v>126</v>
      </c>
      <c r="E26" t="s">
        <v>126</v>
      </c>
      <c r="F26" s="92">
        <f>'22a'!$N$512</f>
        <v>0</v>
      </c>
      <c r="G26" s="92" t="e">
        <f>'22'!$G$17</f>
        <v>#N/A</v>
      </c>
      <c r="H26" s="85" cm="1">
        <f t="array" ref="H26">_xlfn.IFS(F26=0,0,F26&lt;750,$M$5,F26&lt;1000,$M$6,F26&lt;1500,$M$7,F26&lt;2000,$M$8,F26&lt;3000,$M$9,F26&lt;5000,$M$10,F26&lt;10000,$M$11,F26&gt;=10000,$M$12)</f>
        <v>0</v>
      </c>
      <c r="J26" s="85">
        <f t="shared" si="1"/>
        <v>0</v>
      </c>
    </row>
    <row r="27" spans="1:10" hidden="1">
      <c r="A27">
        <v>23</v>
      </c>
      <c r="B27" t="str">
        <f t="shared" si="0"/>
        <v>23a</v>
      </c>
      <c r="C27" t="s">
        <v>127</v>
      </c>
      <c r="D27" t="s">
        <v>127</v>
      </c>
      <c r="E27" t="s">
        <v>127</v>
      </c>
      <c r="F27" s="92">
        <f>'23a'!$N$512</f>
        <v>0</v>
      </c>
      <c r="G27" s="92" t="e">
        <f>'23'!$G$17</f>
        <v>#N/A</v>
      </c>
      <c r="H27" s="85" cm="1">
        <f t="array" ref="H27">_xlfn.IFS(F27=0,0,F27&lt;750,$M$5,F27&lt;1000,$M$6,F27&lt;1500,$M$7,F27&lt;2000,$M$8,F27&lt;3000,$M$9,F27&lt;5000,$M$10,F27&lt;10000,$M$11,F27&gt;=10000,$M$12)</f>
        <v>0</v>
      </c>
      <c r="J27" s="85">
        <f t="shared" si="1"/>
        <v>0</v>
      </c>
    </row>
    <row r="28" spans="1:10" hidden="1">
      <c r="A28">
        <v>24</v>
      </c>
      <c r="B28" t="str">
        <f t="shared" si="0"/>
        <v>24a</v>
      </c>
      <c r="C28" t="s">
        <v>128</v>
      </c>
      <c r="D28" t="s">
        <v>128</v>
      </c>
      <c r="E28" t="s">
        <v>128</v>
      </c>
      <c r="F28" s="92">
        <f>'24a'!$N$512</f>
        <v>0</v>
      </c>
      <c r="G28" s="92" t="e">
        <f>'24'!$G$17</f>
        <v>#N/A</v>
      </c>
      <c r="H28" s="85" cm="1">
        <f t="array" ref="H28">_xlfn.IFS(F28=0,0,F28&lt;750,$M$5,F28&lt;1000,$M$6,F28&lt;1500,$M$7,F28&lt;2000,$M$8,F28&lt;3000,$M$9,F28&lt;5000,$M$10,F28&lt;10000,$M$11,F28&gt;=10000,$M$12)</f>
        <v>0</v>
      </c>
      <c r="J28" s="85">
        <f t="shared" si="1"/>
        <v>0</v>
      </c>
    </row>
    <row r="29" spans="1:10" hidden="1">
      <c r="A29">
        <v>25</v>
      </c>
      <c r="B29" t="str">
        <f t="shared" si="0"/>
        <v>25a</v>
      </c>
      <c r="C29" t="s">
        <v>129</v>
      </c>
      <c r="D29" t="s">
        <v>129</v>
      </c>
      <c r="E29" t="s">
        <v>129</v>
      </c>
      <c r="F29" s="92">
        <f>'25a'!$N$512</f>
        <v>0</v>
      </c>
      <c r="G29" s="92" t="e">
        <f>'25'!$G$17</f>
        <v>#N/A</v>
      </c>
      <c r="H29" s="85" cm="1">
        <f t="array" ref="H29">_xlfn.IFS(F29=0,0,F29&lt;750,$M$5,F29&lt;1000,$M$6,F29&lt;1500,$M$7,F29&lt;2000,$M$8,F29&lt;3000,$M$9,F29&lt;5000,$M$10,F29&lt;10000,$M$11,F29&gt;=10000,$M$12)</f>
        <v>0</v>
      </c>
      <c r="J29" s="85">
        <f t="shared" si="1"/>
        <v>0</v>
      </c>
    </row>
    <row r="30" spans="1:10" hidden="1">
      <c r="A30">
        <v>26</v>
      </c>
      <c r="B30" t="str">
        <f>CONCATENATE(A30,"a")</f>
        <v>26a</v>
      </c>
      <c r="C30" t="s">
        <v>130</v>
      </c>
      <c r="D30" t="s">
        <v>130</v>
      </c>
      <c r="E30" t="s">
        <v>130</v>
      </c>
      <c r="F30" s="92">
        <f>'26a'!$N$512</f>
        <v>0</v>
      </c>
      <c r="G30" s="92" t="e">
        <f>'26'!$G$17</f>
        <v>#N/A</v>
      </c>
      <c r="H30" s="85" cm="1">
        <f t="array" ref="H30">_xlfn.IFS(F30=0,0,F30&lt;750,$M$5,F30&lt;1000,$M$6,F30&lt;1500,$M$7,F30&lt;2000,$M$8,F30&lt;3000,$M$9,F30&lt;5000,$M$10,F30&lt;10000,$M$11,F30&gt;=10000,$M$12)</f>
        <v>0</v>
      </c>
      <c r="J30" s="85">
        <f t="shared" si="1"/>
        <v>0</v>
      </c>
    </row>
    <row r="31" spans="1:10" hidden="1">
      <c r="A31">
        <v>27</v>
      </c>
      <c r="B31" t="str">
        <f t="shared" si="0"/>
        <v>27a</v>
      </c>
      <c r="C31" t="s">
        <v>131</v>
      </c>
      <c r="D31" t="s">
        <v>131</v>
      </c>
      <c r="E31" t="s">
        <v>131</v>
      </c>
      <c r="F31" s="92">
        <f>'27a'!$N$512</f>
        <v>0</v>
      </c>
      <c r="G31" s="92" t="e">
        <f>'27'!$G$17</f>
        <v>#N/A</v>
      </c>
      <c r="H31" s="85" cm="1">
        <f t="array" ref="H31">_xlfn.IFS(F31=0,0,F31&lt;750,$M$5,F31&lt;1000,$M$6,F31&lt;1500,$M$7,F31&lt;2000,$M$8,F31&lt;3000,$M$9,F31&lt;5000,$M$10,F31&lt;10000,$M$11,F31&gt;=10000,$M$12)</f>
        <v>0</v>
      </c>
      <c r="J31" s="85">
        <f t="shared" si="1"/>
        <v>0</v>
      </c>
    </row>
    <row r="32" spans="1:10" hidden="1">
      <c r="A32">
        <v>28</v>
      </c>
      <c r="B32" t="str">
        <f t="shared" si="0"/>
        <v>28a</v>
      </c>
      <c r="C32" t="s">
        <v>132</v>
      </c>
      <c r="D32" t="s">
        <v>132</v>
      </c>
      <c r="E32" t="s">
        <v>132</v>
      </c>
      <c r="F32" s="92">
        <f>'28a'!$N$512</f>
        <v>0</v>
      </c>
      <c r="G32" s="92" t="e">
        <f>'28'!$G$17</f>
        <v>#N/A</v>
      </c>
      <c r="H32" s="85" cm="1">
        <f t="array" ref="H32">_xlfn.IFS(F32=0,0,F32&lt;750,$M$5,F32&lt;1000,$M$6,F32&lt;1500,$M$7,F32&lt;2000,$M$8,F32&lt;3000,$M$9,F32&lt;5000,$M$10,F32&lt;10000,$M$11,F32&gt;=10000,$M$12)</f>
        <v>0</v>
      </c>
      <c r="J32" s="85">
        <f t="shared" si="1"/>
        <v>0</v>
      </c>
    </row>
    <row r="33" spans="1:10" hidden="1">
      <c r="A33">
        <v>29</v>
      </c>
      <c r="B33" t="str">
        <f t="shared" si="0"/>
        <v>29a</v>
      </c>
      <c r="C33" t="s">
        <v>133</v>
      </c>
      <c r="D33" t="s">
        <v>133</v>
      </c>
      <c r="E33" t="s">
        <v>133</v>
      </c>
      <c r="F33" s="92">
        <f>'29a'!$N$512</f>
        <v>0</v>
      </c>
      <c r="G33" s="92" t="e">
        <f>'29'!$G$17</f>
        <v>#N/A</v>
      </c>
      <c r="H33" s="85" cm="1">
        <f t="array" ref="H33">_xlfn.IFS(F33=0,0,F33&lt;750,$M$5,F33&lt;1000,$M$6,F33&lt;1500,$M$7,F33&lt;2000,$M$8,F33&lt;3000,$M$9,F33&lt;5000,$M$10,F33&lt;10000,$M$11,F33&gt;=10000,$M$12)</f>
        <v>0</v>
      </c>
      <c r="J33" s="85">
        <f t="shared" si="1"/>
        <v>0</v>
      </c>
    </row>
    <row r="34" spans="1:10" hidden="1">
      <c r="A34">
        <v>30</v>
      </c>
      <c r="B34" t="str">
        <f t="shared" si="0"/>
        <v>30a</v>
      </c>
      <c r="C34" t="s">
        <v>134</v>
      </c>
      <c r="D34" t="s">
        <v>134</v>
      </c>
      <c r="E34" t="s">
        <v>134</v>
      </c>
      <c r="F34" s="92">
        <f>'30a'!$N$512</f>
        <v>0</v>
      </c>
      <c r="G34" s="92" t="e">
        <f>'30'!$G$17</f>
        <v>#N/A</v>
      </c>
      <c r="H34" s="85" cm="1">
        <f t="array" ref="H34">_xlfn.IFS(F34=0,0,F34&lt;750,$M$5,F34&lt;1000,$M$6,F34&lt;1500,$M$7,F34&lt;2000,$M$8,F34&lt;3000,$M$9,F34&lt;5000,$M$10,F34&lt;10000,$M$11,F34&gt;=10000,$M$12)</f>
        <v>0</v>
      </c>
      <c r="J34" s="85">
        <f t="shared" si="1"/>
        <v>0</v>
      </c>
    </row>
    <row r="35" spans="1:10" hidden="1">
      <c r="A35">
        <v>31</v>
      </c>
      <c r="B35" t="str">
        <f t="shared" si="0"/>
        <v>31a</v>
      </c>
      <c r="C35" t="s">
        <v>135</v>
      </c>
      <c r="D35" t="s">
        <v>135</v>
      </c>
      <c r="E35" t="s">
        <v>135</v>
      </c>
      <c r="F35" s="92">
        <f>'31a'!$N$512</f>
        <v>0</v>
      </c>
      <c r="G35" s="92" t="e">
        <f>'31'!$G$17</f>
        <v>#N/A</v>
      </c>
      <c r="H35" s="85" cm="1">
        <f t="array" ref="H35">_xlfn.IFS(F35=0,0,F35&lt;750,$M$5,F35&lt;1000,$M$6,F35&lt;1500,$M$7,F35&lt;2000,$M$8,F35&lt;3000,$M$9,F35&lt;5000,$M$10,F35&lt;10000,$M$11,F35&gt;=10000,$M$12)</f>
        <v>0</v>
      </c>
      <c r="J35" s="85">
        <f t="shared" si="1"/>
        <v>0</v>
      </c>
    </row>
    <row r="36" spans="1:10" hidden="1">
      <c r="A36">
        <v>32</v>
      </c>
      <c r="B36" t="str">
        <f t="shared" si="0"/>
        <v>32a</v>
      </c>
      <c r="C36" t="s">
        <v>136</v>
      </c>
      <c r="D36" t="s">
        <v>136</v>
      </c>
      <c r="E36" t="s">
        <v>136</v>
      </c>
      <c r="F36" s="92">
        <f>'32a'!$N$512</f>
        <v>0</v>
      </c>
      <c r="G36" s="92" t="e">
        <f>'32'!$G$17</f>
        <v>#N/A</v>
      </c>
      <c r="H36" s="85" cm="1">
        <f t="array" ref="H36">_xlfn.IFS(F36=0,0,F36&lt;750,$M$5,F36&lt;1000,$M$6,F36&lt;1500,$M$7,F36&lt;2000,$M$8,F36&lt;3000,$M$9,F36&lt;5000,$M$10,F36&lt;10000,$M$11,F36&gt;=10000,$M$12)</f>
        <v>0</v>
      </c>
      <c r="J36" s="85">
        <f t="shared" si="1"/>
        <v>0</v>
      </c>
    </row>
    <row r="37" spans="1:10" hidden="1">
      <c r="A37">
        <v>33</v>
      </c>
      <c r="B37" t="str">
        <f t="shared" si="0"/>
        <v>33a</v>
      </c>
      <c r="C37" t="s">
        <v>137</v>
      </c>
      <c r="D37" t="s">
        <v>137</v>
      </c>
      <c r="E37" t="s">
        <v>137</v>
      </c>
      <c r="F37" s="92">
        <f>'33a'!$N$512</f>
        <v>0</v>
      </c>
      <c r="G37" s="92" t="e">
        <f>'33'!$G$17</f>
        <v>#N/A</v>
      </c>
      <c r="H37" s="85" cm="1">
        <f t="array" ref="H37">_xlfn.IFS(F37=0,0,F37&lt;750,$M$5,F37&lt;1000,$M$6,F37&lt;1500,$M$7,F37&lt;2000,$M$8,F37&lt;3000,$M$9,F37&lt;5000,$M$10,F37&lt;10000,$M$11,F37&gt;=10000,$M$12)</f>
        <v>0</v>
      </c>
      <c r="J37" s="85">
        <f t="shared" si="1"/>
        <v>0</v>
      </c>
    </row>
    <row r="38" spans="1:10" hidden="1">
      <c r="A38">
        <v>34</v>
      </c>
      <c r="B38" t="str">
        <f t="shared" si="0"/>
        <v>34a</v>
      </c>
      <c r="C38" t="s">
        <v>138</v>
      </c>
      <c r="D38" t="s">
        <v>138</v>
      </c>
      <c r="E38" t="s">
        <v>138</v>
      </c>
      <c r="F38" s="92">
        <f>'34a'!$N$512</f>
        <v>0</v>
      </c>
      <c r="G38" s="92" t="e">
        <f>'34'!$G$17</f>
        <v>#N/A</v>
      </c>
      <c r="H38" s="85" cm="1">
        <f t="array" ref="H38">_xlfn.IFS(F38=0,0,F38&lt;750,$M$5,F38&lt;1000,$M$6,F38&lt;1500,$M$7,F38&lt;2000,$M$8,F38&lt;3000,$M$9,F38&lt;5000,$M$10,F38&lt;10000,$M$11,F38&gt;=10000,$M$12)</f>
        <v>0</v>
      </c>
      <c r="J38" s="85">
        <f t="shared" si="1"/>
        <v>0</v>
      </c>
    </row>
    <row r="39" spans="1:10" hidden="1">
      <c r="A39">
        <v>35</v>
      </c>
      <c r="B39" t="str">
        <f t="shared" si="0"/>
        <v>35a</v>
      </c>
      <c r="C39" t="s">
        <v>139</v>
      </c>
      <c r="D39" t="s">
        <v>139</v>
      </c>
      <c r="E39" t="s">
        <v>139</v>
      </c>
      <c r="F39" s="92">
        <f>'35a'!$N$512</f>
        <v>0</v>
      </c>
      <c r="G39" s="92" t="e">
        <f>'35'!$G$17</f>
        <v>#N/A</v>
      </c>
      <c r="H39" s="85" cm="1">
        <f t="array" ref="H39">_xlfn.IFS(F39=0,0,F39&lt;750,$M$5,F39&lt;1000,$M$6,F39&lt;1500,$M$7,F39&lt;2000,$M$8,F39&lt;3000,$M$9,F39&lt;5000,$M$10,F39&lt;10000,$M$11,F39&gt;=10000,$M$12)</f>
        <v>0</v>
      </c>
      <c r="J39" s="85">
        <f t="shared" si="1"/>
        <v>0</v>
      </c>
    </row>
    <row r="40" spans="1:10" hidden="1">
      <c r="A40">
        <v>36</v>
      </c>
      <c r="B40" t="str">
        <f t="shared" si="0"/>
        <v>36a</v>
      </c>
      <c r="C40" t="s">
        <v>140</v>
      </c>
      <c r="D40" t="s">
        <v>140</v>
      </c>
      <c r="E40" t="s">
        <v>140</v>
      </c>
      <c r="F40" s="92">
        <f>'36a'!$N$512</f>
        <v>0</v>
      </c>
      <c r="G40" s="92" t="e">
        <f>'36'!$G$17</f>
        <v>#N/A</v>
      </c>
      <c r="H40" s="85" cm="1">
        <f t="array" ref="H40">_xlfn.IFS(F40=0,0,F40&lt;750,$M$5,F40&lt;1000,$M$6,F40&lt;1500,$M$7,F40&lt;2000,$M$8,F40&lt;3000,$M$9,F40&lt;5000,$M$10,F40&lt;10000,$M$11,F40&gt;=10000,$M$12)</f>
        <v>0</v>
      </c>
      <c r="J40" s="85">
        <f t="shared" si="1"/>
        <v>0</v>
      </c>
    </row>
    <row r="41" spans="1:10" hidden="1">
      <c r="A41">
        <v>37</v>
      </c>
      <c r="B41" t="str">
        <f t="shared" si="0"/>
        <v>37a</v>
      </c>
      <c r="C41" t="s">
        <v>141</v>
      </c>
      <c r="D41" t="s">
        <v>141</v>
      </c>
      <c r="E41" t="s">
        <v>141</v>
      </c>
      <c r="F41" s="92">
        <f>'37a'!$N$512</f>
        <v>0</v>
      </c>
      <c r="G41" s="92" t="e">
        <f>'37'!$G$17</f>
        <v>#N/A</v>
      </c>
      <c r="H41" s="85" cm="1">
        <f t="array" ref="H41">_xlfn.IFS(F41=0,0,F41&lt;750,$M$5,F41&lt;1000,$M$6,F41&lt;1500,$M$7,F41&lt;2000,$M$8,F41&lt;3000,$M$9,F41&lt;5000,$M$10,F41&lt;10000,$M$11,F41&gt;=10000,$M$12)</f>
        <v>0</v>
      </c>
      <c r="J41" s="85">
        <f t="shared" si="1"/>
        <v>0</v>
      </c>
    </row>
    <row r="42" spans="1:10" hidden="1">
      <c r="A42">
        <v>38</v>
      </c>
      <c r="B42" t="str">
        <f t="shared" si="0"/>
        <v>38a</v>
      </c>
      <c r="C42" t="s">
        <v>142</v>
      </c>
      <c r="D42" t="s">
        <v>142</v>
      </c>
      <c r="E42" t="s">
        <v>142</v>
      </c>
      <c r="F42" s="92">
        <f>'38a'!$N$512</f>
        <v>0</v>
      </c>
      <c r="G42" s="92" t="e">
        <f>'38'!$G$17</f>
        <v>#N/A</v>
      </c>
      <c r="H42" s="85" cm="1">
        <f t="array" ref="H42">_xlfn.IFS(F42=0,0,F42&lt;750,$M$5,F42&lt;1000,$M$6,F42&lt;1500,$M$7,F42&lt;2000,$M$8,F42&lt;3000,$M$9,F42&lt;5000,$M$10,F42&lt;10000,$M$11,F42&gt;=10000,$M$12)</f>
        <v>0</v>
      </c>
      <c r="J42" s="85">
        <f t="shared" si="1"/>
        <v>0</v>
      </c>
    </row>
    <row r="43" spans="1:10" hidden="1">
      <c r="A43">
        <v>39</v>
      </c>
      <c r="B43" t="str">
        <f t="shared" si="0"/>
        <v>39a</v>
      </c>
      <c r="C43" t="s">
        <v>143</v>
      </c>
      <c r="D43" t="s">
        <v>143</v>
      </c>
      <c r="E43" t="s">
        <v>143</v>
      </c>
      <c r="F43" s="92">
        <f>'39a'!$N$512</f>
        <v>0</v>
      </c>
      <c r="G43" s="92" t="e">
        <f>'39'!$G$17</f>
        <v>#N/A</v>
      </c>
      <c r="H43" s="85" cm="1">
        <f t="array" ref="H43">_xlfn.IFS(F43=0,0,F43&lt;750,$M$5,F43&lt;1000,$M$6,F43&lt;1500,$M$7,F43&lt;2000,$M$8,F43&lt;3000,$M$9,F43&lt;5000,$M$10,F43&lt;10000,$M$11,F43&gt;=10000,$M$12)</f>
        <v>0</v>
      </c>
      <c r="J43" s="85">
        <f t="shared" si="1"/>
        <v>0</v>
      </c>
    </row>
    <row r="44" spans="1:10" hidden="1">
      <c r="A44">
        <v>40</v>
      </c>
      <c r="B44" t="str">
        <f t="shared" si="0"/>
        <v>40a</v>
      </c>
      <c r="C44" t="s">
        <v>144</v>
      </c>
      <c r="D44" t="s">
        <v>144</v>
      </c>
      <c r="E44" t="s">
        <v>144</v>
      </c>
      <c r="F44" s="92">
        <f>'40a'!$N$512</f>
        <v>0</v>
      </c>
      <c r="G44" s="92" t="e">
        <f>'40'!$G$17</f>
        <v>#N/A</v>
      </c>
      <c r="H44" s="85" cm="1">
        <f t="array" ref="H44">_xlfn.IFS(F44=0,0,F44&lt;750,$M$5,F44&lt;1000,$M$6,F44&lt;1500,$M$7,F44&lt;2000,$M$8,F44&lt;3000,$M$9,F44&lt;5000,$M$10,F44&lt;10000,$M$11,F44&gt;=10000,$M$12)</f>
        <v>0</v>
      </c>
      <c r="J44" s="85">
        <f t="shared" si="1"/>
        <v>0</v>
      </c>
    </row>
    <row r="45" spans="1:10" hidden="1">
      <c r="A45">
        <v>41</v>
      </c>
      <c r="B45" t="str">
        <f t="shared" si="0"/>
        <v>41a</v>
      </c>
      <c r="C45" t="s">
        <v>145</v>
      </c>
      <c r="D45" t="s">
        <v>145</v>
      </c>
      <c r="E45" t="s">
        <v>145</v>
      </c>
      <c r="F45" s="92">
        <f>'41a'!$N$512</f>
        <v>0</v>
      </c>
      <c r="G45" s="92" t="e">
        <f>'41'!$G$17</f>
        <v>#N/A</v>
      </c>
      <c r="H45" s="85" cm="1">
        <f t="array" ref="H45">_xlfn.IFS(F45=0,0,F45&lt;750,$M$5,F45&lt;1000,$M$6,F45&lt;1500,$M$7,F45&lt;2000,$M$8,F45&lt;3000,$M$9,F45&lt;5000,$M$10,F45&lt;10000,$M$11,F45&gt;=10000,$M$12)</f>
        <v>0</v>
      </c>
      <c r="J45" s="85">
        <f t="shared" si="1"/>
        <v>0</v>
      </c>
    </row>
    <row r="46" spans="1:10" hidden="1">
      <c r="A46">
        <v>42</v>
      </c>
      <c r="B46" t="str">
        <f t="shared" si="0"/>
        <v>42a</v>
      </c>
      <c r="C46" t="s">
        <v>146</v>
      </c>
      <c r="D46" t="s">
        <v>146</v>
      </c>
      <c r="E46" t="s">
        <v>146</v>
      </c>
      <c r="F46" s="92">
        <f>'42a'!$N$512</f>
        <v>0</v>
      </c>
      <c r="G46" s="92" t="e">
        <f>'42'!$G$17</f>
        <v>#N/A</v>
      </c>
      <c r="H46" s="85" cm="1">
        <f t="array" ref="H46">_xlfn.IFS(F46=0,0,F46&lt;750,$M$5,F46&lt;1000,$M$6,F46&lt;1500,$M$7,F46&lt;2000,$M$8,F46&lt;3000,$M$9,F46&lt;5000,$M$10,F46&lt;10000,$M$11,F46&gt;=10000,$M$12)</f>
        <v>0</v>
      </c>
      <c r="J46" s="85">
        <f t="shared" si="1"/>
        <v>0</v>
      </c>
    </row>
    <row r="47" spans="1:10" hidden="1">
      <c r="A47">
        <v>43</v>
      </c>
      <c r="B47" t="str">
        <f t="shared" si="0"/>
        <v>43a</v>
      </c>
      <c r="C47" t="s">
        <v>147</v>
      </c>
      <c r="D47" t="s">
        <v>147</v>
      </c>
      <c r="E47" t="s">
        <v>147</v>
      </c>
      <c r="F47" s="92">
        <f>'43a'!$N$512</f>
        <v>0</v>
      </c>
      <c r="G47" s="92" t="e">
        <f>'43'!$G$17</f>
        <v>#N/A</v>
      </c>
      <c r="H47" s="85" cm="1">
        <f t="array" ref="H47">_xlfn.IFS(F47=0,0,F47&lt;750,$M$5,F47&lt;1000,$M$6,F47&lt;1500,$M$7,F47&lt;2000,$M$8,F47&lt;3000,$M$9,F47&lt;5000,$M$10,F47&lt;10000,$M$11,F47&gt;=10000,$M$12)</f>
        <v>0</v>
      </c>
      <c r="J47" s="85">
        <f t="shared" si="1"/>
        <v>0</v>
      </c>
    </row>
    <row r="48" spans="1:10" hidden="1">
      <c r="A48">
        <v>44</v>
      </c>
      <c r="B48" t="str">
        <f t="shared" si="0"/>
        <v>44a</v>
      </c>
      <c r="C48" t="s">
        <v>148</v>
      </c>
      <c r="D48" t="s">
        <v>148</v>
      </c>
      <c r="E48" t="s">
        <v>148</v>
      </c>
      <c r="F48" s="92">
        <f>'44a'!$N$512</f>
        <v>0</v>
      </c>
      <c r="G48" s="92" t="e">
        <f>'44'!$G$17</f>
        <v>#N/A</v>
      </c>
      <c r="H48" s="85" cm="1">
        <f t="array" ref="H48">_xlfn.IFS(F48=0,0,F48&lt;750,$M$5,F48&lt;1000,$M$6,F48&lt;1500,$M$7,F48&lt;2000,$M$8,F48&lt;3000,$M$9,F48&lt;5000,$M$10,F48&lt;10000,$M$11,F48&gt;=10000,$M$12)</f>
        <v>0</v>
      </c>
      <c r="J48" s="85">
        <f t="shared" si="1"/>
        <v>0</v>
      </c>
    </row>
    <row r="49" spans="1:10" hidden="1">
      <c r="A49">
        <v>45</v>
      </c>
      <c r="B49" t="str">
        <f t="shared" si="0"/>
        <v>45a</v>
      </c>
      <c r="C49" t="s">
        <v>149</v>
      </c>
      <c r="D49" t="s">
        <v>149</v>
      </c>
      <c r="E49" t="s">
        <v>149</v>
      </c>
      <c r="F49" s="92">
        <f>'45a'!$N$512</f>
        <v>0</v>
      </c>
      <c r="G49" s="92" t="e">
        <f>'45'!$G$17</f>
        <v>#N/A</v>
      </c>
      <c r="H49" s="85" cm="1">
        <f t="array" ref="H49">_xlfn.IFS(F49=0,0,F49&lt;750,$M$5,F49&lt;1000,$M$6,F49&lt;1500,$M$7,F49&lt;2000,$M$8,F49&lt;3000,$M$9,F49&lt;5000,$M$10,F49&lt;10000,$M$11,F49&gt;=10000,$M$12)</f>
        <v>0</v>
      </c>
      <c r="J49" s="85">
        <f t="shared" si="1"/>
        <v>0</v>
      </c>
    </row>
    <row r="50" spans="1:10" hidden="1">
      <c r="A50">
        <v>46</v>
      </c>
      <c r="B50" t="str">
        <f t="shared" si="0"/>
        <v>46a</v>
      </c>
      <c r="C50" t="s">
        <v>150</v>
      </c>
      <c r="D50" t="s">
        <v>150</v>
      </c>
      <c r="E50" t="s">
        <v>150</v>
      </c>
      <c r="F50" s="92">
        <f>'46a'!$N$512</f>
        <v>0</v>
      </c>
      <c r="G50" s="92" t="e">
        <f>'46'!$G$17</f>
        <v>#N/A</v>
      </c>
      <c r="H50" s="85" cm="1">
        <f t="array" ref="H50">_xlfn.IFS(F50=0,0,F50&lt;750,$M$5,F50&lt;1000,$M$6,F50&lt;1500,$M$7,F50&lt;2000,$M$8,F50&lt;3000,$M$9,F50&lt;5000,$M$10,F50&lt;10000,$M$11,F50&gt;=10000,$M$12)</f>
        <v>0</v>
      </c>
      <c r="J50" s="85">
        <f t="shared" si="1"/>
        <v>0</v>
      </c>
    </row>
    <row r="51" spans="1:10" hidden="1">
      <c r="A51">
        <v>47</v>
      </c>
      <c r="B51" t="str">
        <f t="shared" si="0"/>
        <v>47a</v>
      </c>
      <c r="C51" t="s">
        <v>151</v>
      </c>
      <c r="D51" t="s">
        <v>151</v>
      </c>
      <c r="E51" t="s">
        <v>151</v>
      </c>
      <c r="F51" s="92">
        <f>'47a'!$N$512</f>
        <v>0</v>
      </c>
      <c r="G51" s="92" t="e">
        <f>'47'!$G$17</f>
        <v>#N/A</v>
      </c>
      <c r="H51" s="85" cm="1">
        <f t="array" ref="H51">_xlfn.IFS(F51=0,0,F51&lt;750,$M$5,F51&lt;1000,$M$6,F51&lt;1500,$M$7,F51&lt;2000,$M$8,F51&lt;3000,$M$9,F51&lt;5000,$M$10,F51&lt;10000,$M$11,F51&gt;=10000,$M$12)</f>
        <v>0</v>
      </c>
      <c r="J51" s="85">
        <f t="shared" si="1"/>
        <v>0</v>
      </c>
    </row>
    <row r="52" spans="1:10" hidden="1">
      <c r="A52">
        <v>48</v>
      </c>
      <c r="B52" t="str">
        <f t="shared" si="0"/>
        <v>48a</v>
      </c>
      <c r="C52" t="s">
        <v>152</v>
      </c>
      <c r="D52" t="s">
        <v>152</v>
      </c>
      <c r="E52" t="s">
        <v>152</v>
      </c>
      <c r="F52" s="92">
        <f>'48a'!$N$512</f>
        <v>0</v>
      </c>
      <c r="G52" s="92" t="e">
        <f>'48'!$G$17</f>
        <v>#N/A</v>
      </c>
      <c r="H52" s="85" cm="1">
        <f t="array" ref="H52">_xlfn.IFS(F52=0,0,F52&lt;750,$M$5,F52&lt;1000,$M$6,F52&lt;1500,$M$7,F52&lt;2000,$M$8,F52&lt;3000,$M$9,F52&lt;5000,$M$10,F52&lt;10000,$M$11,F52&gt;=10000,$M$12)</f>
        <v>0</v>
      </c>
      <c r="J52" s="85">
        <f t="shared" si="1"/>
        <v>0</v>
      </c>
    </row>
    <row r="53" spans="1:10" hidden="1">
      <c r="A53">
        <v>49</v>
      </c>
      <c r="B53" t="str">
        <f t="shared" si="0"/>
        <v>49a</v>
      </c>
      <c r="C53" t="s">
        <v>153</v>
      </c>
      <c r="D53" t="s">
        <v>153</v>
      </c>
      <c r="E53" t="s">
        <v>153</v>
      </c>
      <c r="F53" s="92">
        <f>'49a'!$N$512</f>
        <v>0</v>
      </c>
      <c r="G53" s="92" t="e">
        <f>'49'!$G$17</f>
        <v>#N/A</v>
      </c>
      <c r="H53" s="85" cm="1">
        <f t="array" ref="H53">_xlfn.IFS(F53=0,0,F53&lt;750,$M$5,F53&lt;1000,$M$6,F53&lt;1500,$M$7,F53&lt;2000,$M$8,F53&lt;3000,$M$9,F53&lt;5000,$M$10,F53&lt;10000,$M$11,F53&gt;=10000,$M$12)</f>
        <v>0</v>
      </c>
      <c r="J53" s="85">
        <f t="shared" si="1"/>
        <v>0</v>
      </c>
    </row>
    <row r="54" spans="1:10" hidden="1">
      <c r="A54">
        <v>50</v>
      </c>
      <c r="B54" t="str">
        <f t="shared" si="0"/>
        <v>50a</v>
      </c>
      <c r="C54" t="s">
        <v>154</v>
      </c>
      <c r="D54" t="s">
        <v>154</v>
      </c>
      <c r="E54" t="s">
        <v>154</v>
      </c>
      <c r="F54" s="92">
        <f>'50a'!$N$512</f>
        <v>0</v>
      </c>
      <c r="G54" s="92" t="e">
        <f>'50'!$G$17</f>
        <v>#N/A</v>
      </c>
      <c r="H54" s="85" cm="1">
        <f t="array" ref="H54">_xlfn.IFS(F54=0,0,F54&lt;750,$M$5,F54&lt;1000,$M$6,F54&lt;1500,$M$7,F54&lt;2000,$M$8,F54&lt;3000,$M$9,F54&lt;5000,$M$10,F54&lt;10000,$M$11,F54&gt;=10000,$M$12)</f>
        <v>0</v>
      </c>
      <c r="J54" s="85">
        <f t="shared" si="1"/>
        <v>0</v>
      </c>
    </row>
    <row r="55" spans="1:10" hidden="1">
      <c r="A55">
        <v>51</v>
      </c>
      <c r="B55" t="str">
        <f t="shared" ref="B55" si="2">CONCATENATE(A55,"a")</f>
        <v>51a</v>
      </c>
      <c r="C55" t="s">
        <v>199</v>
      </c>
      <c r="D55" t="s">
        <v>199</v>
      </c>
      <c r="E55" t="s">
        <v>199</v>
      </c>
      <c r="F55" s="92">
        <f>'51a'!$N$512</f>
        <v>0</v>
      </c>
      <c r="G55" s="92" t="e">
        <f>'51'!$G$17</f>
        <v>#N/A</v>
      </c>
      <c r="H55" s="85" cm="1">
        <f t="array" ref="H55">_xlfn.IFS(F55=0,0,F55&lt;750,$M$5,F55&lt;1000,$M$6,F55&lt;1500,$M$7,F55&lt;2000,$M$8,F55&lt;3000,$M$9,F55&lt;5000,$M$10,F55&lt;10000,$M$11,F55&gt;=10000,$M$12)</f>
        <v>0</v>
      </c>
      <c r="J55" s="85">
        <f t="shared" ref="J55" si="3">H55*I55</f>
        <v>0</v>
      </c>
    </row>
  </sheetData>
  <sheetProtection algorithmName="SHA-512" hashValue="0RAH00UqHDRJ8hTtOyqf7O8/YuFg4i1XKNHJ4tzFqqfJRZlZcLZ4Pkx9DXi/C5ksclZXO5LnFelwCCRYOX7DNQ==" saltValue="Fc+L2HpJScGmq2CGaeiq3w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L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6">
      <c r="A1">
        <f>'13'!H5</f>
        <v>13</v>
      </c>
      <c r="B1" s="240" t="s">
        <v>80</v>
      </c>
      <c r="C1" s="241"/>
      <c r="D1" s="242" t="str">
        <f>VLOOKUP(A1,Kwaliteitsinspecties!A5:J54,3)</f>
        <v>Complex 13</v>
      </c>
      <c r="E1" s="243"/>
      <c r="F1" s="243"/>
      <c r="G1" s="243"/>
      <c r="H1" s="243"/>
      <c r="I1" s="243"/>
      <c r="J1" s="244"/>
      <c r="K1" s="52"/>
      <c r="X1" s="254" t="s">
        <v>243</v>
      </c>
      <c r="Y1" s="254"/>
      <c r="Z1" s="254"/>
    </row>
    <row r="2" spans="1:26">
      <c r="B2" s="240" t="s">
        <v>96</v>
      </c>
      <c r="C2" s="241"/>
      <c r="D2" s="242" t="str">
        <f>CONCATENATE(VLOOKUP(A1,Kwaliteitsinspecties!A5:K54,4)," te ",VLOOKUP(A1,Kwaliteitsinspecties!A5:K54,5))</f>
        <v>Complex 13 te Complex 13</v>
      </c>
      <c r="E2" s="243"/>
      <c r="F2" s="243"/>
      <c r="G2" s="243"/>
      <c r="H2" s="243"/>
      <c r="I2" s="243"/>
      <c r="J2" s="244"/>
      <c r="K2" s="52"/>
    </row>
    <row r="3" spans="1:26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6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IF(D4="X",0,IF(E4="X",0,VLOOKUP(E4,'1'!$K$3:$L$16,2,FALSE)))</f>
        <v>#N/A</v>
      </c>
      <c r="P4" s="92" t="e">
        <f t="shared" ref="P4:P67" si="1">N4*O4</f>
        <v>#N/A</v>
      </c>
    </row>
    <row r="5" spans="1:26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IF(D5="X",0,IF(E5="X",0,VLOOKUP(E5,'1'!$K$3:$L$16,2,FALSE)))</f>
        <v>#N/A</v>
      </c>
      <c r="P5" s="92" t="e">
        <f t="shared" si="1"/>
        <v>#N/A</v>
      </c>
    </row>
    <row r="6" spans="1:26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IF(D6="X",0,IF(E6="X",0,VLOOKUP(E6,'1'!$K$3:$L$16,2,FALSE)))</f>
        <v>#N/A</v>
      </c>
      <c r="P6" s="92" t="e">
        <f t="shared" si="1"/>
        <v>#N/A</v>
      </c>
    </row>
    <row r="7" spans="1:26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IF(D7="X",0,IF(E7="X",0,VLOOKUP(E7,'1'!$K$3:$L$16,2,FALSE)))</f>
        <v>#N/A</v>
      </c>
      <c r="P7" s="92" t="e">
        <f t="shared" si="1"/>
        <v>#N/A</v>
      </c>
    </row>
    <row r="8" spans="1:26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IF(D8="X",0,IF(E8="X",0,VLOOKUP(E8,'1'!$K$3:$L$16,2,FALSE)))</f>
        <v>#N/A</v>
      </c>
      <c r="P8" s="92" t="e">
        <f t="shared" si="1"/>
        <v>#N/A</v>
      </c>
    </row>
    <row r="9" spans="1:26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IF(D9="X",0,IF(E9="X",0,VLOOKUP(E9,'1'!$K$3:$L$16,2,FALSE)))</f>
        <v>#N/A</v>
      </c>
      <c r="P9" s="92" t="e">
        <f t="shared" si="1"/>
        <v>#N/A</v>
      </c>
    </row>
    <row r="10" spans="1:26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IF(D10="X",0,IF(E10="X",0,VLOOKUP(E10,'1'!$K$3:$L$16,2,FALSE)))</f>
        <v>#N/A</v>
      </c>
      <c r="P10" s="92" t="e">
        <f t="shared" si="1"/>
        <v>#N/A</v>
      </c>
    </row>
    <row r="11" spans="1:26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IF(D11="X",0,IF(E11="X",0,VLOOKUP(E11,'1'!$K$3:$L$16,2,FALSE)))</f>
        <v>#N/A</v>
      </c>
      <c r="P11" s="92" t="e">
        <f t="shared" si="1"/>
        <v>#N/A</v>
      </c>
    </row>
    <row r="12" spans="1:26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IF(D12="X",0,IF(E12="X",0,VLOOKUP(E12,'1'!$K$3:$L$16,2,FALSE)))</f>
        <v>#N/A</v>
      </c>
      <c r="P12" s="92" t="e">
        <f t="shared" si="1"/>
        <v>#N/A</v>
      </c>
    </row>
    <row r="13" spans="1:26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IF(D13="X",0,IF(E13="X",0,VLOOKUP(E13,'1'!$K$3:$L$16,2,FALSE)))</f>
        <v>#N/A</v>
      </c>
      <c r="P13" s="92" t="e">
        <f t="shared" si="1"/>
        <v>#N/A</v>
      </c>
    </row>
    <row r="14" spans="1:26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IF(D14="X",0,IF(E14="X",0,VLOOKUP(E14,'1'!$K$3:$L$16,2,FALSE)))</f>
        <v>#N/A</v>
      </c>
      <c r="P14" s="92" t="e">
        <f t="shared" si="1"/>
        <v>#N/A</v>
      </c>
    </row>
    <row r="15" spans="1:26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IF(D15="X",0,IF(E15="X",0,VLOOKUP(E15,'1'!$K$3:$L$16,2,FALSE)))</f>
        <v>#N/A</v>
      </c>
      <c r="P15" s="92" t="e">
        <f t="shared" si="1"/>
        <v>#N/A</v>
      </c>
    </row>
    <row r="16" spans="1:26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IF('1'!K3="", "Vrije categorie",'1'!K3)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IF('1'!K4="", "Vrije categorie",'1'!K4)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IF('1'!K5="", "Vrije categorie",'1'!K5)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IF('1'!K6="", "Vrije categorie",'1'!K6)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IF('1'!K7="", "Vrije categorie",'1'!K7)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IF('1'!K8="", "Vrije categorie",'1'!K8)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IF('1'!K9="", "Vrije categorie",'1'!K9)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IF('1'!K10="", "Vrije categorie",'1'!K10)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IF('1'!K11="", "Vrije categorie",'1'!K11)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IF('1'!K12="", "Vrije categorie",'1'!K12)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IF('1'!K13="", "Vrije categorie",'1'!K13)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IF('1'!K14="", "Vrije categorie",'1'!K14)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IF('1'!K15="", "Vrije categorie",'1'!K15)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bwSUI/5d0puz/qXcUzphpzd7t+VNBja3SCcl2Gpf0cur+6DW+i0NYqP2JuHc/MMzwksbYw9W2rCuGtHIK8Q1dw==" saltValue="unSNgIlwLq9vReU2bpiAgg==" spinCount="100000" sheet="1" objects="1" scenarios="1"/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14,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'14a'!P499/M3</f>
        <v>#N/A</v>
      </c>
    </row>
    <row r="4" spans="1:14">
      <c r="A4" s="26" t="s">
        <v>80</v>
      </c>
      <c r="B4" s="217" t="str">
        <f>VLOOKUP(H5,Kwaliteitsinspecties!A5:E54,3)</f>
        <v>Complex 14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'14a'!P500/M4</f>
        <v>#N/A</v>
      </c>
    </row>
    <row r="5" spans="1:14">
      <c r="A5" s="27" t="s">
        <v>81</v>
      </c>
      <c r="B5" s="218" t="str">
        <f>VLOOKUP(H5,Kwaliteitsinspecties!A5:E54,4)</f>
        <v>Complex 14</v>
      </c>
      <c r="C5" s="218"/>
      <c r="D5" s="218"/>
      <c r="E5" s="218"/>
      <c r="F5" s="214" t="s">
        <v>83</v>
      </c>
      <c r="G5" s="214"/>
      <c r="H5" s="23">
        <f>Kwaliteitsinspecties!A18</f>
        <v>14</v>
      </c>
      <c r="K5" s="44" t="s">
        <v>56</v>
      </c>
      <c r="L5" s="56"/>
      <c r="M5" s="115"/>
      <c r="N5" s="97" t="e">
        <f>'14a'!P501/M5</f>
        <v>#N/A</v>
      </c>
    </row>
    <row r="6" spans="1:14">
      <c r="A6" s="28" t="s">
        <v>82</v>
      </c>
      <c r="B6" s="219" t="str">
        <f>VLOOKUP(H5,Kwaliteitsinspecties!A5:E54,5)</f>
        <v>Complex 14</v>
      </c>
      <c r="C6" s="219"/>
      <c r="D6" s="219"/>
      <c r="E6" s="219"/>
      <c r="F6" s="215" t="s">
        <v>84</v>
      </c>
      <c r="G6" s="215"/>
      <c r="H6" s="24" t="str">
        <f>CONCATENATE(H5,"a")</f>
        <v>14a</v>
      </c>
      <c r="K6" s="44" t="s">
        <v>57</v>
      </c>
      <c r="L6" s="56"/>
      <c r="M6" s="115"/>
      <c r="N6" s="97" t="e">
        <f>'14a'!P502/M6</f>
        <v>#N/A</v>
      </c>
    </row>
    <row r="7" spans="1:14">
      <c r="K7" s="44" t="s">
        <v>53</v>
      </c>
      <c r="L7" s="56"/>
      <c r="M7" s="115"/>
      <c r="N7" s="97" t="e">
        <f>'14a'!P503/M7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'14a'!P504/M8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'14a'!P505/M9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'14a'!P506/M10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'14a'!P507/M11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'14a'!P508/M12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'14a'!N512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'14a'!P509/M13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'14a'!P512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'14a'!G512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'14a'!F512-E27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'14a'!S495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'14a'!R495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'14a'!T495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'14a'!U495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'14a'!V495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'14a'!W495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'14a'!N505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2V9PX8IVSCRnsvxaYDWob1/XZe6rdqhycPZBdq0etw9XXGDNoODeQH6tiJdKn4+coiX8U/zpGdZMBJAjqLxOIg==" saltValue="GdT48HL1wGjTtJJsDeT3n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'14'!H5</f>
        <v>14</v>
      </c>
      <c r="B1" s="240" t="s">
        <v>80</v>
      </c>
      <c r="C1" s="241"/>
      <c r="D1" s="242" t="str">
        <f>VLOOKUP(A1,Kwaliteitsinspecties!A5:J54,3)</f>
        <v>Complex 14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14 te Complex 14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IF(D4="X",0,IF(E4="X",0,VLOOKUP(E4,'14'!$K$3:$L$16,2,FALSE)))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IF(D5="X",0,IF(E5="X",0,VLOOKUP(E5,'14'!$K$3:$L$16,2,FALSE)))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IF(D6="X",0,IF(E6="X",0,VLOOKUP(E6,'14'!$K$3:$L$16,2,FALSE)))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IF(D7="X",0,IF(E7="X",0,VLOOKUP(E7,'14'!$K$3:$L$16,2,FALSE)))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IF(D8="X",0,IF(E8="X",0,VLOOKUP(E8,'14'!$K$3:$L$16,2,FALSE)))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IF(D9="X",0,IF(E9="X",0,VLOOKUP(E9,'14'!$K$3:$L$16,2,FALSE)))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IF(D10="X",0,IF(E10="X",0,VLOOKUP(E10,'14'!$K$3:$L$16,2,FALSE)))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IF(D11="X",0,IF(E11="X",0,VLOOKUP(E11,'14'!$K$3:$L$16,2,FALSE)))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IF(D12="X",0,IF(E12="X",0,VLOOKUP(E12,'14'!$K$3:$L$16,2,FALSE)))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IF(D13="X",0,IF(E13="X",0,VLOOKUP(E13,'14'!$K$3:$L$16,2,FALSE)))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IF(D14="X",0,IF(E14="X",0,VLOOKUP(E14,'14'!$K$3:$L$16,2,FALSE)))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IF(D15="X",0,IF(E15="X",0,VLOOKUP(E15,'14'!$K$3:$L$16,2,FALSE)))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IF(D16="X",0,IF(E16="X",0,VLOOKUP(E16,'14'!$K$3:$L$16,2,FALSE)))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IF(D17="X",0,IF(E17="X",0,VLOOKUP(E17,'14'!$K$3:$L$16,2,FALSE)))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IF(D18="X",0,IF(E18="X",0,VLOOKUP(E18,'14'!$K$3:$L$16,2,FALSE)))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IF(D19="X",0,IF(E19="X",0,VLOOKUP(E19,'14'!$K$3:$L$16,2,FALSE)))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IF(D20="X",0,IF(E20="X",0,VLOOKUP(E20,'14'!$K$3:$L$16,2,FALSE)))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IF(D21="X",0,IF(E21="X",0,VLOOKUP(E21,'14'!$K$3:$L$16,2,FALSE)))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IF(D22="X",0,IF(E22="X",0,VLOOKUP(E22,'14'!$K$3:$L$16,2,FALSE)))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IF(D23="X",0,IF(E23="X",0,VLOOKUP(E23,'14'!$K$3:$L$16,2,FALSE)))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IF(D24="X",0,IF(E24="X",0,VLOOKUP(E24,'14'!$K$3:$L$16,2,FALSE)))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IF(D25="X",0,IF(E25="X",0,VLOOKUP(E25,'14'!$K$3:$L$16,2,FALSE)))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IF(D26="X",0,IF(E26="X",0,VLOOKUP(E26,'14'!$K$3:$L$16,2,FALSE)))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IF(D27="X",0,IF(E27="X",0,VLOOKUP(E27,'14'!$K$3:$L$16,2,FALSE)))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IF(D28="X",0,IF(E28="X",0,VLOOKUP(E28,'14'!$K$3:$L$16,2,FALSE)))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IF(D29="X",0,IF(E29="X",0,VLOOKUP(E29,'14'!$K$3:$L$16,2,FALSE)))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IF(D30="X",0,IF(E30="X",0,VLOOKUP(E30,'14'!$K$3:$L$16,2,FALSE)))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IF(D31="X",0,IF(E31="X",0,VLOOKUP(E31,'14'!$K$3:$L$16,2,FALSE)))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IF(D32="X",0,IF(E32="X",0,VLOOKUP(E32,'14'!$K$3:$L$16,2,FALSE)))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IF(D33="X",0,IF(E33="X",0,VLOOKUP(E33,'14'!$K$3:$L$16,2,FALSE)))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IF(D34="X",0,IF(E34="X",0,VLOOKUP(E34,'14'!$K$3:$L$16,2,FALSE)))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IF(D35="X",0,IF(E35="X",0,VLOOKUP(E35,'14'!$K$3:$L$16,2,FALSE)))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IF(D36="X",0,IF(E36="X",0,VLOOKUP(E36,'14'!$K$3:$L$16,2,FALSE)))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IF(D37="X",0,IF(E37="X",0,VLOOKUP(E37,'14'!$K$3:$L$16,2,FALSE)))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IF(D38="X",0,IF(E38="X",0,VLOOKUP(E38,'14'!$K$3:$L$16,2,FALSE)))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IF(D39="X",0,IF(E39="X",0,VLOOKUP(E39,'14'!$K$3:$L$16,2,FALSE)))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IF(D40="X",0,IF(E40="X",0,VLOOKUP(E40,'14'!$K$3:$L$16,2,FALSE)))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IF(D41="X",0,IF(E41="X",0,VLOOKUP(E41,'14'!$K$3:$L$16,2,FALSE)))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IF(D42="X",0,IF(E42="X",0,VLOOKUP(E42,'14'!$K$3:$L$16,2,FALSE)))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IF(D43="X",0,IF(E43="X",0,VLOOKUP(E43,'14'!$K$3:$L$16,2,FALSE)))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IF(D44="X",0,IF(E44="X",0,VLOOKUP(E44,'14'!$K$3:$L$16,2,FALSE)))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IF(D45="X",0,IF(E45="X",0,VLOOKUP(E45,'14'!$K$3:$L$16,2,FALSE)))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IF(D46="X",0,IF(E46="X",0,VLOOKUP(E46,'14'!$K$3:$L$16,2,FALSE)))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IF(D47="X",0,IF(E47="X",0,VLOOKUP(E47,'14'!$K$3:$L$16,2,FALSE)))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IF(D48="X",0,IF(E48="X",0,VLOOKUP(E48,'14'!$K$3:$L$16,2,FALSE)))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IF(D49="X",0,IF(E49="X",0,VLOOKUP(E49,'14'!$K$3:$L$16,2,FALSE)))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IF(D50="X",0,IF(E50="X",0,VLOOKUP(E50,'14'!$K$3:$L$16,2,FALSE)))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IF(D51="X",0,IF(E51="X",0,VLOOKUP(E51,'14'!$K$3:$L$16,2,FALSE)))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IF(D52="X",0,IF(E52="X",0,VLOOKUP(E52,'14'!$K$3:$L$16,2,FALSE)))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IF(D53="X",0,IF(E53="X",0,VLOOKUP(E53,'14'!$K$3:$L$16,2,FALSE)))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IF(D54="X",0,IF(E54="X",0,VLOOKUP(E54,'14'!$K$3:$L$16,2,FALSE)))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IF(D55="X",0,IF(E55="X",0,VLOOKUP(E55,'14'!$K$3:$L$16,2,FALSE)))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IF(D56="X",0,IF(E56="X",0,VLOOKUP(E56,'14'!$K$3:$L$16,2,FALSE)))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IF(D57="X",0,IF(E57="X",0,VLOOKUP(E57,'14'!$K$3:$L$16,2,FALSE)))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IF(D58="X",0,IF(E58="X",0,VLOOKUP(E58,'14'!$K$3:$L$16,2,FALSE)))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IF(D59="X",0,IF(E59="X",0,VLOOKUP(E59,'14'!$K$3:$L$16,2,FALSE)))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IF(D60="X",0,IF(E60="X",0,VLOOKUP(E60,'14'!$K$3:$L$16,2,FALSE)))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IF(D61="X",0,IF(E61="X",0,VLOOKUP(E61,'14'!$K$3:$L$16,2,FALSE)))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IF(D62="X",0,IF(E62="X",0,VLOOKUP(E62,'14'!$K$3:$L$16,2,FALSE)))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IF(D63="X",0,IF(E63="X",0,VLOOKUP(E63,'14'!$K$3:$L$16,2,FALSE)))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IF(D64="X",0,IF(E64="X",0,VLOOKUP(E64,'14'!$K$3:$L$16,2,FALSE)))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IF(D65="X",0,IF(E65="X",0,VLOOKUP(E65,'14'!$K$3:$L$16,2,FALSE)))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IF(D66="X",0,IF(E66="X",0,VLOOKUP(E66,'14'!$K$3:$L$16,2,FALSE)))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IF(D67="X",0,IF(E67="X",0,VLOOKUP(E67,'14'!$K$3:$L$16,2,FALSE)))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IF(D68="X",0,IF(E68="X",0,VLOOKUP(E68,'14'!$K$3:$L$16,2,FALSE)))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IF(D69="X",0,IF(E69="X",0,VLOOKUP(E69,'14'!$K$3:$L$16,2,FALSE)))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IF(D70="X",0,IF(E70="X",0,VLOOKUP(E70,'14'!$K$3:$L$16,2,FALSE)))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IF(D71="X",0,IF(E71="X",0,VLOOKUP(E71,'14'!$K$3:$L$16,2,FALSE)))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IF(D72="X",0,IF(E72="X",0,VLOOKUP(E72,'14'!$K$3:$L$16,2,FALSE)))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IF(D73="X",0,IF(E73="X",0,VLOOKUP(E73,'14'!$K$3:$L$16,2,FALSE)))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IF(D74="X",0,IF(E74="X",0,VLOOKUP(E74,'14'!$K$3:$L$16,2,FALSE)))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IF(D75="X",0,IF(E75="X",0,VLOOKUP(E75,'14'!$K$3:$L$16,2,FALSE)))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IF(D76="X",0,IF(E76="X",0,VLOOKUP(E76,'14'!$K$3:$L$16,2,FALSE)))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IF(D77="X",0,IF(E77="X",0,VLOOKUP(E77,'14'!$K$3:$L$16,2,FALSE)))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IF(D78="X",0,IF(E78="X",0,VLOOKUP(E78,'14'!$K$3:$L$16,2,FALSE)))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IF(D79="X",0,IF(E79="X",0,VLOOKUP(E79,'14'!$K$3:$L$16,2,FALSE)))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IF(D80="X",0,IF(E80="X",0,VLOOKUP(E80,'14'!$K$3:$L$16,2,FALSE)))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IF(D81="X",0,IF(E81="X",0,VLOOKUP(E81,'14'!$K$3:$L$16,2,FALSE)))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IF(D82="X",0,IF(E82="X",0,VLOOKUP(E82,'14'!$K$3:$L$16,2,FALSE)))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IF(D83="X",0,IF(E83="X",0,VLOOKUP(E83,'14'!$K$3:$L$16,2,FALSE)))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IF(D84="X",0,IF(E84="X",0,VLOOKUP(E84,'14'!$K$3:$L$16,2,FALSE)))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IF(D85="X",0,IF(E85="X",0,VLOOKUP(E85,'14'!$K$3:$L$16,2,FALSE)))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IF(D86="X",0,IF(E86="X",0,VLOOKUP(E86,'14'!$K$3:$L$16,2,FALSE)))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IF(D87="X",0,IF(E87="X",0,VLOOKUP(E87,'14'!$K$3:$L$16,2,FALSE)))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IF(D88="X",0,IF(E88="X",0,VLOOKUP(E88,'14'!$K$3:$L$16,2,FALSE)))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IF(D89="X",0,IF(E89="X",0,VLOOKUP(E89,'14'!$K$3:$L$16,2,FALSE)))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IF(D90="X",0,IF(E90="X",0,VLOOKUP(E90,'14'!$K$3:$L$16,2,FALSE)))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IF(D91="X",0,IF(E91="X",0,VLOOKUP(E91,'14'!$K$3:$L$16,2,FALSE)))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IF(D92="X",0,IF(E92="X",0,VLOOKUP(E92,'14'!$K$3:$L$16,2,FALSE)))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IF(D93="X",0,IF(E93="X",0,VLOOKUP(E93,'14'!$K$3:$L$16,2,FALSE)))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IF(D94="X",0,IF(E94="X",0,VLOOKUP(E94,'14'!$K$3:$L$16,2,FALSE)))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IF(D95="X",0,IF(E95="X",0,VLOOKUP(E95,'14'!$K$3:$L$16,2,FALSE)))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IF(D96="X",0,IF(E96="X",0,VLOOKUP(E96,'14'!$K$3:$L$16,2,FALSE)))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IF(D97="X",0,IF(E97="X",0,VLOOKUP(E97,'14'!$K$3:$L$16,2,FALSE)))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IF(D98="X",0,IF(E98="X",0,VLOOKUP(E98,'14'!$K$3:$L$16,2,FALSE)))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IF(D99="X",0,IF(E99="X",0,VLOOKUP(E99,'14'!$K$3:$L$16,2,FALSE)))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IF(D100="X",0,IF(E100="X",0,VLOOKUP(E100,'14'!$K$3:$L$16,2,FALSE)))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IF(D101="X",0,IF(E101="X",0,VLOOKUP(E101,'14'!$K$3:$L$16,2,FALSE)))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IF(D102="X",0,IF(E102="X",0,VLOOKUP(E102,'14'!$K$3:$L$16,2,FALSE)))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IF(D103="X",0,IF(E103="X",0,VLOOKUP(E103,'14'!$K$3:$L$16,2,FALSE)))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IF(D104="X",0,IF(E104="X",0,VLOOKUP(E104,'14'!$K$3:$L$16,2,FALSE)))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IF(D105="X",0,IF(E105="X",0,VLOOKUP(E105,'14'!$K$3:$L$16,2,FALSE)))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IF(D106="X",0,IF(E106="X",0,VLOOKUP(E106,'14'!$K$3:$L$16,2,FALSE)))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IF(D107="X",0,IF(E107="X",0,VLOOKUP(E107,'14'!$K$3:$L$16,2,FALSE)))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IF(D108="X",0,IF(E108="X",0,VLOOKUP(E108,'14'!$K$3:$L$16,2,FALSE)))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IF(D109="X",0,IF(E109="X",0,VLOOKUP(E109,'14'!$K$3:$L$16,2,FALSE)))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IF(D110="X",0,IF(E110="X",0,VLOOKUP(E110,'14'!$K$3:$L$16,2,FALSE)))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IF(D111="X",0,IF(E111="X",0,VLOOKUP(E111,'14'!$K$3:$L$16,2,FALSE)))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IF(D112="X",0,IF(E112="X",0,VLOOKUP(E112,'14'!$K$3:$L$16,2,FALSE)))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IF(D113="X",0,IF(E113="X",0,VLOOKUP(E113,'14'!$K$3:$L$16,2,FALSE)))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IF(D114="X",0,IF(E114="X",0,VLOOKUP(E114,'14'!$K$3:$L$16,2,FALSE)))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IF(D115="X",0,IF(E115="X",0,VLOOKUP(E115,'14'!$K$3:$L$16,2,FALSE)))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IF(D116="X",0,IF(E116="X",0,VLOOKUP(E116,'14'!$K$3:$L$16,2,FALSE)))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IF(D117="X",0,IF(E117="X",0,VLOOKUP(E117,'14'!$K$3:$L$16,2,FALSE)))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IF(D118="X",0,IF(E118="X",0,VLOOKUP(E118,'14'!$K$3:$L$16,2,FALSE)))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IF(D119="X",0,IF(E119="X",0,VLOOKUP(E119,'14'!$K$3:$L$16,2,FALSE)))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IF(D120="X",0,IF(E120="X",0,VLOOKUP(E120,'14'!$K$3:$L$16,2,FALSE)))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IF(D121="X",0,IF(E121="X",0,VLOOKUP(E121,'14'!$K$3:$L$16,2,FALSE)))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IF(D122="X",0,IF(E122="X",0,VLOOKUP(E122,'14'!$K$3:$L$16,2,FALSE)))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IF(D123="X",0,IF(E123="X",0,VLOOKUP(E123,'14'!$K$3:$L$16,2,FALSE)))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IF(D124="X",0,IF(E124="X",0,VLOOKUP(E124,'14'!$K$3:$L$16,2,FALSE)))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IF(D125="X",0,IF(E125="X",0,VLOOKUP(E125,'14'!$K$3:$L$16,2,FALSE)))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IF(D126="X",0,IF(E126="X",0,VLOOKUP(E126,'14'!$K$3:$L$16,2,FALSE)))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IF(D127="X",0,IF(E127="X",0,VLOOKUP(E127,'14'!$K$3:$L$16,2,FALSE)))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IF(D128="X",0,IF(E128="X",0,VLOOKUP(E128,'14'!$K$3:$L$16,2,FALSE)))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IF(D129="X",0,IF(E129="X",0,VLOOKUP(E129,'14'!$K$3:$L$16,2,FALSE)))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IF(D130="X",0,IF(E130="X",0,VLOOKUP(E130,'14'!$K$3:$L$16,2,FALSE)))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IF(D131="X",0,IF(E131="X",0,VLOOKUP(E131,'14'!$K$3:$L$16,2,FALSE)))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IF(D132="X",0,IF(E132="X",0,VLOOKUP(E132,'14'!$K$3:$L$16,2,FALSE)))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IF(D133="X",0,IF(E133="X",0,VLOOKUP(E133,'14'!$K$3:$L$16,2,FALSE)))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IF(D134="X",0,IF(E134="X",0,VLOOKUP(E134,'14'!$K$3:$L$16,2,FALSE)))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IF(D135="X",0,IF(E135="X",0,VLOOKUP(E135,'14'!$K$3:$L$16,2,FALSE)))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IF(D136="X",0,IF(E136="X",0,VLOOKUP(E136,'14'!$K$3:$L$16,2,FALSE)))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IF(D137="X",0,IF(E137="X",0,VLOOKUP(E137,'14'!$K$3:$L$16,2,FALSE)))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IF(D138="X",0,IF(E138="X",0,VLOOKUP(E138,'14'!$K$3:$L$16,2,FALSE)))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IF(D139="X",0,IF(E139="X",0,VLOOKUP(E139,'14'!$K$3:$L$16,2,FALSE)))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IF(D140="X",0,IF(E140="X",0,VLOOKUP(E140,'14'!$K$3:$L$16,2,FALSE)))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IF(D141="X",0,IF(E141="X",0,VLOOKUP(E141,'14'!$K$3:$L$16,2,FALSE)))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IF(D142="X",0,IF(E142="X",0,VLOOKUP(E142,'14'!$K$3:$L$16,2,FALSE)))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IF(D143="X",0,IF(E143="X",0,VLOOKUP(E143,'14'!$K$3:$L$16,2,FALSE)))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IF(D144="X",0,IF(E144="X",0,VLOOKUP(E144,'14'!$K$3:$L$16,2,FALSE)))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IF(D145="X",0,IF(E145="X",0,VLOOKUP(E145,'14'!$K$3:$L$16,2,FALSE)))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IF(D146="X",0,IF(E146="X",0,VLOOKUP(E146,'14'!$K$3:$L$16,2,FALSE)))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IF(D147="X",0,IF(E147="X",0,VLOOKUP(E147,'14'!$K$3:$L$16,2,FALSE)))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IF(D148="X",0,IF(E148="X",0,VLOOKUP(E148,'14'!$K$3:$L$16,2,FALSE)))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IF(D149="X",0,IF(E149="X",0,VLOOKUP(E149,'14'!$K$3:$L$16,2,FALSE)))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IF(D150="X",0,IF(E150="X",0,VLOOKUP(E150,'14'!$K$3:$L$16,2,FALSE)))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IF(D151="X",0,IF(E151="X",0,VLOOKUP(E151,'14'!$K$3:$L$16,2,FALSE)))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IF(D152="X",0,IF(E152="X",0,VLOOKUP(E152,'14'!$K$3:$L$16,2,FALSE)))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IF(D153="X",0,IF(E153="X",0,VLOOKUP(E153,'14'!$K$3:$L$16,2,FALSE)))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IF(D154="X",0,IF(E154="X",0,VLOOKUP(E154,'14'!$K$3:$L$16,2,FALSE)))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IF(D155="X",0,IF(E155="X",0,VLOOKUP(E155,'14'!$K$3:$L$16,2,FALSE)))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IF(D156="X",0,IF(E156="X",0,VLOOKUP(E156,'14'!$K$3:$L$16,2,FALSE)))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IF(D157="X",0,IF(E157="X",0,VLOOKUP(E157,'14'!$K$3:$L$16,2,FALSE)))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IF(D158="X",0,IF(E158="X",0,VLOOKUP(E158,'14'!$K$3:$L$16,2,FALSE)))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IF(D159="X",0,IF(E159="X",0,VLOOKUP(E159,'14'!$K$3:$L$16,2,FALSE)))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IF(D160="X",0,IF(E160="X",0,VLOOKUP(E160,'14'!$K$3:$L$16,2,FALSE)))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IF(D161="X",0,IF(E161="X",0,VLOOKUP(E161,'14'!$K$3:$L$16,2,FALSE)))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IF(D162="X",0,IF(E162="X",0,VLOOKUP(E162,'14'!$K$3:$L$16,2,FALSE)))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IF(D163="X",0,IF(E163="X",0,VLOOKUP(E163,'14'!$K$3:$L$16,2,FALSE)))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IF(D164="X",0,IF(E164="X",0,VLOOKUP(E164,'14'!$K$3:$L$16,2,FALSE)))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IF(D165="X",0,IF(E165="X",0,VLOOKUP(E165,'14'!$K$3:$L$16,2,FALSE)))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IF(D166="X",0,IF(E166="X",0,VLOOKUP(E166,'14'!$K$3:$L$16,2,FALSE)))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IF(D167="X",0,IF(E167="X",0,VLOOKUP(E167,'14'!$K$3:$L$16,2,FALSE)))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IF(D168="X",0,IF(E168="X",0,VLOOKUP(E168,'14'!$K$3:$L$16,2,FALSE)))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IF(D169="X",0,IF(E169="X",0,VLOOKUP(E169,'14'!$K$3:$L$16,2,FALSE)))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IF(D170="X",0,IF(E170="X",0,VLOOKUP(E170,'14'!$K$3:$L$16,2,FALSE)))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IF(D171="X",0,IF(E171="X",0,VLOOKUP(E171,'14'!$K$3:$L$16,2,FALSE)))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IF(D172="X",0,IF(E172="X",0,VLOOKUP(E172,'14'!$K$3:$L$16,2,FALSE)))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IF(D173="X",0,IF(E173="X",0,VLOOKUP(E173,'14'!$K$3:$L$16,2,FALSE)))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IF(D174="X",0,IF(E174="X",0,VLOOKUP(E174,'14'!$K$3:$L$16,2,FALSE)))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IF(D175="X",0,IF(E175="X",0,VLOOKUP(E175,'14'!$K$3:$L$16,2,FALSE)))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IF(D176="X",0,IF(E176="X",0,VLOOKUP(E176,'14'!$K$3:$L$16,2,FALSE)))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IF(D177="X",0,IF(E177="X",0,VLOOKUP(E177,'14'!$K$3:$L$16,2,FALSE)))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IF(D178="X",0,IF(E178="X",0,VLOOKUP(E178,'14'!$K$3:$L$16,2,FALSE)))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IF(D179="X",0,IF(E179="X",0,VLOOKUP(E179,'14'!$K$3:$L$16,2,FALSE)))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IF(D180="X",0,IF(E180="X",0,VLOOKUP(E180,'14'!$K$3:$L$16,2,FALSE)))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IF(D181="X",0,IF(E181="X",0,VLOOKUP(E181,'14'!$K$3:$L$16,2,FALSE)))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IF(D182="X",0,IF(E182="X",0,VLOOKUP(E182,'14'!$K$3:$L$16,2,FALSE)))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IF(D183="X",0,IF(E183="X",0,VLOOKUP(E183,'14'!$K$3:$L$16,2,FALSE)))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IF(D184="X",0,IF(E184="X",0,VLOOKUP(E184,'14'!$K$3:$L$16,2,FALSE)))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IF(D185="X",0,IF(E185="X",0,VLOOKUP(E185,'14'!$K$3:$L$16,2,FALSE)))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IF(D186="X",0,IF(E186="X",0,VLOOKUP(E186,'14'!$K$3:$L$16,2,FALSE)))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IF(D187="X",0,IF(E187="X",0,VLOOKUP(E187,'14'!$K$3:$L$16,2,FALSE)))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IF(D188="X",0,IF(E188="X",0,VLOOKUP(E188,'14'!$K$3:$L$16,2,FALSE)))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IF(D189="X",0,IF(E189="X",0,VLOOKUP(E189,'14'!$K$3:$L$16,2,FALSE)))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IF(D190="X",0,IF(E190="X",0,VLOOKUP(E190,'14'!$K$3:$L$16,2,FALSE)))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IF(D191="X",0,IF(E191="X",0,VLOOKUP(E191,'14'!$K$3:$L$16,2,FALSE)))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IF(D192="X",0,IF(E192="X",0,VLOOKUP(E192,'14'!$K$3:$L$16,2,FALSE)))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IF(D193="X",0,IF(E193="X",0,VLOOKUP(E193,'14'!$K$3:$L$16,2,FALSE)))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IF(D194="X",0,IF(E194="X",0,VLOOKUP(E194,'14'!$K$3:$L$16,2,FALSE)))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IF(D195="X",0,IF(E195="X",0,VLOOKUP(E195,'14'!$K$3:$L$16,2,FALSE)))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IF(D196="X",0,IF(E196="X",0,VLOOKUP(E196,'14'!$K$3:$L$16,2,FALSE)))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IF(D197="X",0,IF(E197="X",0,VLOOKUP(E197,'14'!$K$3:$L$16,2,FALSE)))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IF(D198="X",0,IF(E198="X",0,VLOOKUP(E198,'14'!$K$3:$L$16,2,FALSE)))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IF(D199="X",0,IF(E199="X",0,VLOOKUP(E199,'14'!$K$3:$L$16,2,FALSE)))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IF(D200="X",0,IF(E200="X",0,VLOOKUP(E200,'14'!$K$3:$L$16,2,FALSE)))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IF(D201="X",0,IF(E201="X",0,VLOOKUP(E201,'14'!$K$3:$L$16,2,FALSE)))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IF(D202="X",0,IF(E202="X",0,VLOOKUP(E202,'14'!$K$3:$L$16,2,FALSE)))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IF(D203="X",0,IF(E203="X",0,VLOOKUP(E203,'14'!$K$3:$L$16,2,FALSE)))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IF(D204="X",0,IF(E204="X",0,VLOOKUP(E204,'14'!$K$3:$L$16,2,FALSE)))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IF(D205="X",0,IF(E205="X",0,VLOOKUP(E205,'14'!$K$3:$L$16,2,FALSE)))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IF(D206="X",0,IF(E206="X",0,VLOOKUP(E206,'14'!$K$3:$L$16,2,FALSE)))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IF(D207="X",0,IF(E207="X",0,VLOOKUP(E207,'14'!$K$3:$L$16,2,FALSE)))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IF(D208="X",0,IF(E208="X",0,VLOOKUP(E208,'14'!$K$3:$L$16,2,FALSE)))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IF(D209="X",0,IF(E209="X",0,VLOOKUP(E209,'14'!$K$3:$L$16,2,FALSE)))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IF(D210="X",0,IF(E210="X",0,VLOOKUP(E210,'14'!$K$3:$L$16,2,FALSE)))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IF(D211="X",0,IF(E211="X",0,VLOOKUP(E211,'14'!$K$3:$L$16,2,FALSE)))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IF(D212="X",0,IF(E212="X",0,VLOOKUP(E212,'14'!$K$3:$L$16,2,FALSE)))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IF(D213="X",0,IF(E213="X",0,VLOOKUP(E213,'14'!$K$3:$L$16,2,FALSE)))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IF(D214="X",0,IF(E214="X",0,VLOOKUP(E214,'14'!$K$3:$L$16,2,FALSE)))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IF(D215="X",0,IF(E215="X",0,VLOOKUP(E215,'14'!$K$3:$L$16,2,FALSE)))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IF(D216="X",0,IF(E216="X",0,VLOOKUP(E216,'14'!$K$3:$L$16,2,FALSE)))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IF(D217="X",0,IF(E217="X",0,VLOOKUP(E217,'14'!$K$3:$L$16,2,FALSE)))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IF(D218="X",0,IF(E218="X",0,VLOOKUP(E218,'14'!$K$3:$L$16,2,FALSE)))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IF(D219="X",0,IF(E219="X",0,VLOOKUP(E219,'14'!$K$3:$L$16,2,FALSE)))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IF(D220="X",0,IF(E220="X",0,VLOOKUP(E220,'14'!$K$3:$L$16,2,FALSE)))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IF(D221="X",0,IF(E221="X",0,VLOOKUP(E221,'14'!$K$3:$L$16,2,FALSE)))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IF(D222="X",0,IF(E222="X",0,VLOOKUP(E222,'14'!$K$3:$L$16,2,FALSE)))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IF(D223="X",0,IF(E223="X",0,VLOOKUP(E223,'14'!$K$3:$L$16,2,FALSE)))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IF(D224="X",0,IF(E224="X",0,VLOOKUP(E224,'14'!$K$3:$L$16,2,FALSE)))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IF(D225="X",0,IF(E225="X",0,VLOOKUP(E225,'14'!$K$3:$L$16,2,FALSE)))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IF(D226="X",0,IF(E226="X",0,VLOOKUP(E226,'14'!$K$3:$L$16,2,FALSE)))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IF(D227="X",0,IF(E227="X",0,VLOOKUP(E227,'14'!$K$3:$L$16,2,FALSE)))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IF(D228="X",0,IF(E228="X",0,VLOOKUP(E228,'14'!$K$3:$L$16,2,FALSE)))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IF(D229="X",0,IF(E229="X",0,VLOOKUP(E229,'14'!$K$3:$L$16,2,FALSE)))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IF(D230="X",0,IF(E230="X",0,VLOOKUP(E230,'14'!$K$3:$L$16,2,FALSE)))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IF(D231="X",0,IF(E231="X",0,VLOOKUP(E231,'14'!$K$3:$L$16,2,FALSE)))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IF(D232="X",0,IF(E232="X",0,VLOOKUP(E232,'14'!$K$3:$L$16,2,FALSE)))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IF(D233="X",0,IF(E233="X",0,VLOOKUP(E233,'14'!$K$3:$L$16,2,FALSE)))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IF(D234="X",0,IF(E234="X",0,VLOOKUP(E234,'14'!$K$3:$L$16,2,FALSE)))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IF(D235="X",0,IF(E235="X",0,VLOOKUP(E235,'14'!$K$3:$L$16,2,FALSE)))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IF(D236="X",0,IF(E236="X",0,VLOOKUP(E236,'14'!$K$3:$L$16,2,FALSE)))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IF(D237="X",0,IF(E237="X",0,VLOOKUP(E237,'14'!$K$3:$L$16,2,FALSE)))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IF(D238="X",0,IF(E238="X",0,VLOOKUP(E238,'14'!$K$3:$L$16,2,FALSE)))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IF(D239="X",0,IF(E239="X",0,VLOOKUP(E239,'14'!$K$3:$L$16,2,FALSE)))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IF(D240="X",0,IF(E240="X",0,VLOOKUP(E240,'14'!$K$3:$L$16,2,FALSE)))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IF(D241="X",0,IF(E241="X",0,VLOOKUP(E241,'14'!$K$3:$L$16,2,FALSE)))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IF(D242="X",0,IF(E242="X",0,VLOOKUP(E242,'14'!$K$3:$L$16,2,FALSE)))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IF(D243="X",0,IF(E243="X",0,VLOOKUP(E243,'14'!$K$3:$L$16,2,FALSE)))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IF(D244="X",0,IF(E244="X",0,VLOOKUP(E244,'14'!$K$3:$L$16,2,FALSE)))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IF(D245="X",0,IF(E245="X",0,VLOOKUP(E245,'14'!$K$3:$L$16,2,FALSE)))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IF(D246="X",0,IF(E246="X",0,VLOOKUP(E246,'14'!$K$3:$L$16,2,FALSE)))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IF(D247="X",0,IF(E247="X",0,VLOOKUP(E247,'14'!$K$3:$L$16,2,FALSE)))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IF(D248="X",0,IF(E248="X",0,VLOOKUP(E248,'14'!$K$3:$L$16,2,FALSE)))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IF(D249="X",0,IF(E249="X",0,VLOOKUP(E249,'14'!$K$3:$L$16,2,FALSE)))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IF(D250="X",0,IF(E250="X",0,VLOOKUP(E250,'14'!$K$3:$L$16,2,FALSE)))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IF(D251="X",0,IF(E251="X",0,VLOOKUP(E251,'14'!$K$3:$L$16,2,FALSE)))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IF(D252="X",0,IF(E252="X",0,VLOOKUP(E252,'14'!$K$3:$L$16,2,FALSE)))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IF(D253="X",0,IF(E253="X",0,VLOOKUP(E253,'14'!$K$3:$L$16,2,FALSE)))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IF(D254="X",0,IF(E254="X",0,VLOOKUP(E254,'14'!$K$3:$L$16,2,FALSE)))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IF(D255="X",0,IF(E255="X",0,VLOOKUP(E255,'14'!$K$3:$L$16,2,FALSE)))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IF(D256="X",0,IF(E256="X",0,VLOOKUP(E256,'14'!$K$3:$L$16,2,FALSE)))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IF(D257="X",0,IF(E257="X",0,VLOOKUP(E257,'14'!$K$3:$L$16,2,FALSE)))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IF(D258="X",0,IF(E258="X",0,VLOOKUP(E258,'14'!$K$3:$L$16,2,FALSE)))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IF(D259="X",0,IF(E259="X",0,VLOOKUP(E259,'14'!$K$3:$L$16,2,FALSE)))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IF(D260="X",0,IF(E260="X",0,VLOOKUP(E260,'14'!$K$3:$L$16,2,FALSE)))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IF(D261="X",0,IF(E261="X",0,VLOOKUP(E261,'14'!$K$3:$L$16,2,FALSE)))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IF(D262="X",0,IF(E262="X",0,VLOOKUP(E262,'14'!$K$3:$L$16,2,FALSE)))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IF(D263="X",0,IF(E263="X",0,VLOOKUP(E263,'14'!$K$3:$L$16,2,FALSE)))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IF(D264="X",0,IF(E264="X",0,VLOOKUP(E264,'14'!$K$3:$L$16,2,FALSE)))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IF(D265="X",0,IF(E265="X",0,VLOOKUP(E265,'14'!$K$3:$L$16,2,FALSE)))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IF(D266="X",0,IF(E266="X",0,VLOOKUP(E266,'14'!$K$3:$L$16,2,FALSE)))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IF(D267="X",0,IF(E267="X",0,VLOOKUP(E267,'14'!$K$3:$L$16,2,FALSE)))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IF(D268="X",0,IF(E268="X",0,VLOOKUP(E268,'14'!$K$3:$L$16,2,FALSE)))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IF(D269="X",0,IF(E269="X",0,VLOOKUP(E269,'14'!$K$3:$L$16,2,FALSE)))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IF(D270="X",0,IF(E270="X",0,VLOOKUP(E270,'14'!$K$3:$L$16,2,FALSE)))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IF(D271="X",0,IF(E271="X",0,VLOOKUP(E271,'14'!$K$3:$L$16,2,FALSE)))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IF(D272="X",0,IF(E272="X",0,VLOOKUP(E272,'14'!$K$3:$L$16,2,FALSE)))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IF(D273="X",0,IF(E273="X",0,VLOOKUP(E273,'14'!$K$3:$L$16,2,FALSE)))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IF(D274="X",0,IF(E274="X",0,VLOOKUP(E274,'14'!$K$3:$L$16,2,FALSE)))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IF(D275="X",0,IF(E275="X",0,VLOOKUP(E275,'14'!$K$3:$L$16,2,FALSE)))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IF(D276="X",0,IF(E276="X",0,VLOOKUP(E276,'14'!$K$3:$L$16,2,FALSE)))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IF(D277="X",0,IF(E277="X",0,VLOOKUP(E277,'14'!$K$3:$L$16,2,FALSE)))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IF(D278="X",0,IF(E278="X",0,VLOOKUP(E278,'14'!$K$3:$L$16,2,FALSE)))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IF(D279="X",0,IF(E279="X",0,VLOOKUP(E279,'14'!$K$3:$L$16,2,FALSE)))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IF(D280="X",0,IF(E280="X",0,VLOOKUP(E280,'14'!$K$3:$L$16,2,FALSE)))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IF(D281="X",0,IF(E281="X",0,VLOOKUP(E281,'14'!$K$3:$L$16,2,FALSE)))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IF(D282="X",0,IF(E282="X",0,VLOOKUP(E282,'14'!$K$3:$L$16,2,FALSE)))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IF(D283="X",0,IF(E283="X",0,VLOOKUP(E283,'14'!$K$3:$L$16,2,FALSE)))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IF(D284="X",0,IF(E284="X",0,VLOOKUP(E284,'14'!$K$3:$L$16,2,FALSE)))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IF(D285="X",0,IF(E285="X",0,VLOOKUP(E285,'14'!$K$3:$L$16,2,FALSE)))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IF(D286="X",0,IF(E286="X",0,VLOOKUP(E286,'14'!$K$3:$L$16,2,FALSE)))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IF(D287="X",0,IF(E287="X",0,VLOOKUP(E287,'14'!$K$3:$L$16,2,FALSE)))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IF(D288="X",0,IF(E288="X",0,VLOOKUP(E288,'14'!$K$3:$L$16,2,FALSE)))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IF(D289="X",0,IF(E289="X",0,VLOOKUP(E289,'14'!$K$3:$L$16,2,FALSE)))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IF(D290="X",0,IF(E290="X",0,VLOOKUP(E290,'14'!$K$3:$L$16,2,FALSE)))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IF(D291="X",0,IF(E291="X",0,VLOOKUP(E291,'14'!$K$3:$L$16,2,FALSE)))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IF(D292="X",0,IF(E292="X",0,VLOOKUP(E292,'14'!$K$3:$L$16,2,FALSE)))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IF(D293="X",0,IF(E293="X",0,VLOOKUP(E293,'14'!$K$3:$L$16,2,FALSE)))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IF(D294="X",0,IF(E294="X",0,VLOOKUP(E294,'14'!$K$3:$L$16,2,FALSE)))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IF(D295="X",0,IF(E295="X",0,VLOOKUP(E295,'14'!$K$3:$L$16,2,FALSE)))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IF(D296="X",0,IF(E296="X",0,VLOOKUP(E296,'14'!$K$3:$L$16,2,FALSE)))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IF(D297="X",0,IF(E297="X",0,VLOOKUP(E297,'14'!$K$3:$L$16,2,FALSE)))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IF(D298="X",0,IF(E298="X",0,VLOOKUP(E298,'14'!$K$3:$L$16,2,FALSE)))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IF(D299="X",0,IF(E299="X",0,VLOOKUP(E299,'14'!$K$3:$L$16,2,FALSE)))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IF(D300="X",0,IF(E300="X",0,VLOOKUP(E300,'14'!$K$3:$L$16,2,FALSE)))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IF(D301="X",0,IF(E301="X",0,VLOOKUP(E301,'14'!$K$3:$L$16,2,FALSE)))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IF(D302="X",0,IF(E302="X",0,VLOOKUP(E302,'14'!$K$3:$L$16,2,FALSE)))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IF(D303="X",0,IF(E303="X",0,VLOOKUP(E303,'14'!$K$3:$L$16,2,FALSE)))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IF(D304="X",0,IF(E304="X",0,VLOOKUP(E304,'14'!$K$3:$L$16,2,FALSE)))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IF(D305="X",0,IF(E305="X",0,VLOOKUP(E305,'14'!$K$3:$L$16,2,FALSE)))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IF(D306="X",0,IF(E306="X",0,VLOOKUP(E306,'14'!$K$3:$L$16,2,FALSE)))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IF(D307="X",0,IF(E307="X",0,VLOOKUP(E307,'14'!$K$3:$L$16,2,FALSE)))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IF(D308="X",0,IF(E308="X",0,VLOOKUP(E308,'14'!$K$3:$L$16,2,FALSE)))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IF(D309="X",0,IF(E309="X",0,VLOOKUP(E309,'14'!$K$3:$L$16,2,FALSE)))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IF(D310="X",0,IF(E310="X",0,VLOOKUP(E310,'14'!$K$3:$L$16,2,FALSE)))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IF(D311="X",0,IF(E311="X",0,VLOOKUP(E311,'14'!$K$3:$L$16,2,FALSE)))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IF(D312="X",0,IF(E312="X",0,VLOOKUP(E312,'14'!$K$3:$L$16,2,FALSE)))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IF(D313="X",0,IF(E313="X",0,VLOOKUP(E313,'14'!$K$3:$L$16,2,FALSE)))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IF(D314="X",0,IF(E314="X",0,VLOOKUP(E314,'14'!$K$3:$L$16,2,FALSE)))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IF(D315="X",0,IF(E315="X",0,VLOOKUP(E315,'14'!$K$3:$L$16,2,FALSE)))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IF(D316="X",0,IF(E316="X",0,VLOOKUP(E316,'14'!$K$3:$L$16,2,FALSE)))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IF(D317="X",0,IF(E317="X",0,VLOOKUP(E317,'14'!$K$3:$L$16,2,FALSE)))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IF(D318="X",0,IF(E318="X",0,VLOOKUP(E318,'14'!$K$3:$L$16,2,FALSE)))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IF(D319="X",0,IF(E319="X",0,VLOOKUP(E319,'14'!$K$3:$L$16,2,FALSE)))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IF(D320="X",0,IF(E320="X",0,VLOOKUP(E320,'14'!$K$3:$L$16,2,FALSE)))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IF(D321="X",0,IF(E321="X",0,VLOOKUP(E321,'14'!$K$3:$L$16,2,FALSE)))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IF(D322="X",0,IF(E322="X",0,VLOOKUP(E322,'14'!$K$3:$L$16,2,FALSE)))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IF(D323="X",0,IF(E323="X",0,VLOOKUP(E323,'14'!$K$3:$L$16,2,FALSE)))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IF(D324="X",0,IF(E324="X",0,VLOOKUP(E324,'14'!$K$3:$L$16,2,FALSE)))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IF(D325="X",0,IF(E325="X",0,VLOOKUP(E325,'14'!$K$3:$L$16,2,FALSE)))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IF(D326="X",0,IF(E326="X",0,VLOOKUP(E326,'14'!$K$3:$L$16,2,FALSE)))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IF(D327="X",0,IF(E327="X",0,VLOOKUP(E327,'14'!$K$3:$L$16,2,FALSE)))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IF(D328="X",0,IF(E328="X",0,VLOOKUP(E328,'14'!$K$3:$L$16,2,FALSE)))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IF(D329="X",0,IF(E329="X",0,VLOOKUP(E329,'14'!$K$3:$L$16,2,FALSE)))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IF(D330="X",0,IF(E330="X",0,VLOOKUP(E330,'14'!$K$3:$L$16,2,FALSE)))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IF(D331="X",0,IF(E331="X",0,VLOOKUP(E331,'14'!$K$3:$L$16,2,FALSE)))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IF(D332="X",0,IF(E332="X",0,VLOOKUP(E332,'14'!$K$3:$L$16,2,FALSE)))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IF(D333="X",0,IF(E333="X",0,VLOOKUP(E333,'14'!$K$3:$L$16,2,FALSE)))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IF(D334="X",0,IF(E334="X",0,VLOOKUP(E334,'14'!$K$3:$L$16,2,FALSE)))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IF(D335="X",0,IF(E335="X",0,VLOOKUP(E335,'14'!$K$3:$L$16,2,FALSE)))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IF(D336="X",0,IF(E336="X",0,VLOOKUP(E336,'14'!$K$3:$L$16,2,FALSE)))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IF(D337="X",0,IF(E337="X",0,VLOOKUP(E337,'14'!$K$3:$L$16,2,FALSE)))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IF(D338="X",0,IF(E338="X",0,VLOOKUP(E338,'14'!$K$3:$L$16,2,FALSE)))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IF(D339="X",0,IF(E339="X",0,VLOOKUP(E339,'14'!$K$3:$L$16,2,FALSE)))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IF(D340="X",0,IF(E340="X",0,VLOOKUP(E340,'14'!$K$3:$L$16,2,FALSE)))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IF(D341="X",0,IF(E341="X",0,VLOOKUP(E341,'14'!$K$3:$L$16,2,FALSE)))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IF(D342="X",0,IF(E342="X",0,VLOOKUP(E342,'14'!$K$3:$L$16,2,FALSE)))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IF(D343="X",0,IF(E343="X",0,VLOOKUP(E343,'14'!$K$3:$L$16,2,FALSE)))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IF(D344="X",0,IF(E344="X",0,VLOOKUP(E344,'14'!$K$3:$L$16,2,FALSE)))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IF(D345="X",0,IF(E345="X",0,VLOOKUP(E345,'14'!$K$3:$L$16,2,FALSE)))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IF(D346="X",0,IF(E346="X",0,VLOOKUP(E346,'14'!$K$3:$L$16,2,FALSE)))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IF(D347="X",0,IF(E347="X",0,VLOOKUP(E347,'14'!$K$3:$L$16,2,FALSE)))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IF(D348="X",0,IF(E348="X",0,VLOOKUP(E348,'14'!$K$3:$L$16,2,FALSE)))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IF(D349="X",0,IF(E349="X",0,VLOOKUP(E349,'14'!$K$3:$L$16,2,FALSE)))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IF(D350="X",0,IF(E350="X",0,VLOOKUP(E350,'14'!$K$3:$L$16,2,FALSE)))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IF(D351="X",0,IF(E351="X",0,VLOOKUP(E351,'14'!$K$3:$L$16,2,FALSE)))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IF(D352="X",0,IF(E352="X",0,VLOOKUP(E352,'14'!$K$3:$L$16,2,FALSE)))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IF(D353="X",0,IF(E353="X",0,VLOOKUP(E353,'14'!$K$3:$L$16,2,FALSE)))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IF(D354="X",0,IF(E354="X",0,VLOOKUP(E354,'14'!$K$3:$L$16,2,FALSE)))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IF(D355="X",0,IF(E355="X",0,VLOOKUP(E355,'14'!$K$3:$L$16,2,FALSE)))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IF(D356="X",0,IF(E356="X",0,VLOOKUP(E356,'14'!$K$3:$L$16,2,FALSE)))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IF(D357="X",0,IF(E357="X",0,VLOOKUP(E357,'14'!$K$3:$L$16,2,FALSE)))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IF(D358="X",0,IF(E358="X",0,VLOOKUP(E358,'14'!$K$3:$L$16,2,FALSE)))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IF(D359="X",0,IF(E359="X",0,VLOOKUP(E359,'14'!$K$3:$L$16,2,FALSE)))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IF(D360="X",0,IF(E360="X",0,VLOOKUP(E360,'14'!$K$3:$L$16,2,FALSE)))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IF(D361="X",0,IF(E361="X",0,VLOOKUP(E361,'14'!$K$3:$L$16,2,FALSE)))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IF(D362="X",0,IF(E362="X",0,VLOOKUP(E362,'14'!$K$3:$L$16,2,FALSE)))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IF(D363="X",0,IF(E363="X",0,VLOOKUP(E363,'14'!$K$3:$L$16,2,FALSE)))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IF(D364="X",0,IF(E364="X",0,VLOOKUP(E364,'14'!$K$3:$L$16,2,FALSE)))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IF(D365="X",0,IF(E365="X",0,VLOOKUP(E365,'14'!$K$3:$L$16,2,FALSE)))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IF(D366="X",0,IF(E366="X",0,VLOOKUP(E366,'14'!$K$3:$L$16,2,FALSE)))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IF(D367="X",0,IF(E367="X",0,VLOOKUP(E367,'14'!$K$3:$L$16,2,FALSE)))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IF(D368="X",0,IF(E368="X",0,VLOOKUP(E368,'14'!$K$3:$L$16,2,FALSE)))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IF(D369="X",0,IF(E369="X",0,VLOOKUP(E369,'14'!$K$3:$L$16,2,FALSE)))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IF(D370="X",0,IF(E370="X",0,VLOOKUP(E370,'14'!$K$3:$L$16,2,FALSE)))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IF(D371="X",0,IF(E371="X",0,VLOOKUP(E371,'14'!$K$3:$L$16,2,FALSE)))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IF(D372="X",0,IF(E372="X",0,VLOOKUP(E372,'14'!$K$3:$L$16,2,FALSE)))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IF(D373="X",0,IF(E373="X",0,VLOOKUP(E373,'14'!$K$3:$L$16,2,FALSE)))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IF(D374="X",0,IF(E374="X",0,VLOOKUP(E374,'14'!$K$3:$L$16,2,FALSE)))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IF(D375="X",0,IF(E375="X",0,VLOOKUP(E375,'14'!$K$3:$L$16,2,FALSE)))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IF(D376="X",0,IF(E376="X",0,VLOOKUP(E376,'14'!$K$3:$L$16,2,FALSE)))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IF(D377="X",0,IF(E377="X",0,VLOOKUP(E377,'14'!$K$3:$L$16,2,FALSE)))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IF(D378="X",0,IF(E378="X",0,VLOOKUP(E378,'14'!$K$3:$L$16,2,FALSE)))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IF(D379="X",0,IF(E379="X",0,VLOOKUP(E379,'14'!$K$3:$L$16,2,FALSE)))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IF(D380="X",0,IF(E380="X",0,VLOOKUP(E380,'14'!$K$3:$L$16,2,FALSE)))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IF(D381="X",0,IF(E381="X",0,VLOOKUP(E381,'14'!$K$3:$L$16,2,FALSE)))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IF(D382="X",0,IF(E382="X",0,VLOOKUP(E382,'14'!$K$3:$L$16,2,FALSE)))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IF(D383="X",0,IF(E383="X",0,VLOOKUP(E383,'14'!$K$3:$L$16,2,FALSE)))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IF(D384="X",0,IF(E384="X",0,VLOOKUP(E384,'14'!$K$3:$L$16,2,FALSE)))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IF(D385="X",0,IF(E385="X",0,VLOOKUP(E385,'14'!$K$3:$L$16,2,FALSE)))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IF(D386="X",0,IF(E386="X",0,VLOOKUP(E386,'14'!$K$3:$L$16,2,FALSE)))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IF(D387="X",0,IF(E387="X",0,VLOOKUP(E387,'14'!$K$3:$L$16,2,FALSE)))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IF(D388="X",0,IF(E388="X",0,VLOOKUP(E388,'14'!$K$3:$L$16,2,FALSE)))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IF(D389="X",0,IF(E389="X",0,VLOOKUP(E389,'14'!$K$3:$L$16,2,FALSE)))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IF(D390="X",0,IF(E390="X",0,VLOOKUP(E390,'14'!$K$3:$L$16,2,FALSE)))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IF(D391="X",0,IF(E391="X",0,VLOOKUP(E391,'14'!$K$3:$L$16,2,FALSE)))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IF(D392="X",0,IF(E392="X",0,VLOOKUP(E392,'14'!$K$3:$L$16,2,FALSE)))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IF(D393="X",0,IF(E393="X",0,VLOOKUP(E393,'14'!$K$3:$L$16,2,FALSE)))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IF(D394="X",0,IF(E394="X",0,VLOOKUP(E394,'14'!$K$3:$L$16,2,FALSE)))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IF(D395="X",0,IF(E395="X",0,VLOOKUP(E395,'14'!$K$3:$L$16,2,FALSE)))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IF(D396="X",0,IF(E396="X",0,VLOOKUP(E396,'14'!$K$3:$L$16,2,FALSE)))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IF(D397="X",0,IF(E397="X",0,VLOOKUP(E397,'14'!$K$3:$L$16,2,FALSE)))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IF(D398="X",0,IF(E398="X",0,VLOOKUP(E398,'14'!$K$3:$L$16,2,FALSE)))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IF(D399="X",0,IF(E399="X",0,VLOOKUP(E399,'14'!$K$3:$L$16,2,FALSE)))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IF(D400="X",0,IF(E400="X",0,VLOOKUP(E400,'14'!$K$3:$L$16,2,FALSE)))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IF(D401="X",0,IF(E401="X",0,VLOOKUP(E401,'14'!$K$3:$L$16,2,FALSE)))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IF(D402="X",0,IF(E402="X",0,VLOOKUP(E402,'14'!$K$3:$L$16,2,FALSE)))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IF(D403="X",0,IF(E403="X",0,VLOOKUP(E403,'14'!$K$3:$L$16,2,FALSE)))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IF(D404="X",0,IF(E404="X",0,VLOOKUP(E404,'14'!$K$3:$L$16,2,FALSE)))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IF(D405="X",0,IF(E405="X",0,VLOOKUP(E405,'14'!$K$3:$L$16,2,FALSE)))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IF(D406="X",0,IF(E406="X",0,VLOOKUP(E406,'14'!$K$3:$L$16,2,FALSE)))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IF(D407="X",0,IF(E407="X",0,VLOOKUP(E407,'14'!$K$3:$L$16,2,FALSE)))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IF(D408="X",0,IF(E408="X",0,VLOOKUP(E408,'14'!$K$3:$L$16,2,FALSE)))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IF(D409="X",0,IF(E409="X",0,VLOOKUP(E409,'14'!$K$3:$L$16,2,FALSE)))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IF(D410="X",0,IF(E410="X",0,VLOOKUP(E410,'14'!$K$3:$L$16,2,FALSE)))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IF(D411="X",0,IF(E411="X",0,VLOOKUP(E411,'14'!$K$3:$L$16,2,FALSE)))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IF(D412="X",0,IF(E412="X",0,VLOOKUP(E412,'14'!$K$3:$L$16,2,FALSE)))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IF(D413="X",0,IF(E413="X",0,VLOOKUP(E413,'14'!$K$3:$L$16,2,FALSE)))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IF(D414="X",0,IF(E414="X",0,VLOOKUP(E414,'14'!$K$3:$L$16,2,FALSE)))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IF(D415="X",0,IF(E415="X",0,VLOOKUP(E415,'14'!$K$3:$L$16,2,FALSE)))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IF(D416="X",0,IF(E416="X",0,VLOOKUP(E416,'14'!$K$3:$L$16,2,FALSE)))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IF(D417="X",0,IF(E417="X",0,VLOOKUP(E417,'14'!$K$3:$L$16,2,FALSE)))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IF(D418="X",0,IF(E418="X",0,VLOOKUP(E418,'14'!$K$3:$L$16,2,FALSE)))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IF(D419="X",0,IF(E419="X",0,VLOOKUP(E419,'14'!$K$3:$L$16,2,FALSE)))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IF(D420="X",0,IF(E420="X",0,VLOOKUP(E420,'14'!$K$3:$L$16,2,FALSE)))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IF(D421="X",0,IF(E421="X",0,VLOOKUP(E421,'14'!$K$3:$L$16,2,FALSE)))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IF(D422="X",0,IF(E422="X",0,VLOOKUP(E422,'14'!$K$3:$L$16,2,FALSE)))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IF(D423="X",0,IF(E423="X",0,VLOOKUP(E423,'14'!$K$3:$L$16,2,FALSE)))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IF(D424="X",0,IF(E424="X",0,VLOOKUP(E424,'14'!$K$3:$L$16,2,FALSE)))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IF(D425="X",0,IF(E425="X",0,VLOOKUP(E425,'14'!$K$3:$L$16,2,FALSE)))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IF(D426="X",0,IF(E426="X",0,VLOOKUP(E426,'14'!$K$3:$L$16,2,FALSE)))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IF(D427="X",0,IF(E427="X",0,VLOOKUP(E427,'14'!$K$3:$L$16,2,FALSE)))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IF(D428="X",0,IF(E428="X",0,VLOOKUP(E428,'14'!$K$3:$L$16,2,FALSE)))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IF(D429="X",0,IF(E429="X",0,VLOOKUP(E429,'14'!$K$3:$L$16,2,FALSE)))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IF(D430="X",0,IF(E430="X",0,VLOOKUP(E430,'14'!$K$3:$L$16,2,FALSE)))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IF(D431="X",0,IF(E431="X",0,VLOOKUP(E431,'14'!$K$3:$L$16,2,FALSE)))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IF(D432="X",0,IF(E432="X",0,VLOOKUP(E432,'14'!$K$3:$L$16,2,FALSE)))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IF(D433="X",0,IF(E433="X",0,VLOOKUP(E433,'14'!$K$3:$L$16,2,FALSE)))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IF(D434="X",0,IF(E434="X",0,VLOOKUP(E434,'14'!$K$3:$L$16,2,FALSE)))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IF(D435="X",0,IF(E435="X",0,VLOOKUP(E435,'14'!$K$3:$L$16,2,FALSE)))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IF(D436="X",0,IF(E436="X",0,VLOOKUP(E436,'14'!$K$3:$L$16,2,FALSE)))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IF(D437="X",0,IF(E437="X",0,VLOOKUP(E437,'14'!$K$3:$L$16,2,FALSE)))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IF(D438="X",0,IF(E438="X",0,VLOOKUP(E438,'14'!$K$3:$L$16,2,FALSE)))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IF(D439="X",0,IF(E439="X",0,VLOOKUP(E439,'14'!$K$3:$L$16,2,FALSE)))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IF(D440="X",0,IF(E440="X",0,VLOOKUP(E440,'14'!$K$3:$L$16,2,FALSE)))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IF(D441="X",0,IF(E441="X",0,VLOOKUP(E441,'14'!$K$3:$L$16,2,FALSE)))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IF(D442="X",0,IF(E442="X",0,VLOOKUP(E442,'14'!$K$3:$L$16,2,FALSE)))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IF(D443="X",0,IF(E443="X",0,VLOOKUP(E443,'14'!$K$3:$L$16,2,FALSE)))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IF(D444="X",0,IF(E444="X",0,VLOOKUP(E444,'14'!$K$3:$L$16,2,FALSE)))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IF(D445="X",0,IF(E445="X",0,VLOOKUP(E445,'14'!$K$3:$L$16,2,FALSE)))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IF(D446="X",0,IF(E446="X",0,VLOOKUP(E446,'14'!$K$3:$L$16,2,FALSE)))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IF(D447="X",0,IF(E447="X",0,VLOOKUP(E447,'14'!$K$3:$L$16,2,FALSE)))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IF(D448="X",0,IF(E448="X",0,VLOOKUP(E448,'14'!$K$3:$L$16,2,FALSE)))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IF(D449="X",0,IF(E449="X",0,VLOOKUP(E449,'14'!$K$3:$L$16,2,FALSE)))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IF(D450="X",0,IF(E450="X",0,VLOOKUP(E450,'14'!$K$3:$L$16,2,FALSE)))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IF(D451="X",0,IF(E451="X",0,VLOOKUP(E451,'14'!$K$3:$L$16,2,FALSE)))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IF(D452="X",0,IF(E452="X",0,VLOOKUP(E452,'14'!$K$3:$L$16,2,FALSE)))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IF(D453="X",0,IF(E453="X",0,VLOOKUP(E453,'14'!$K$3:$L$16,2,FALSE)))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IF(D454="X",0,IF(E454="X",0,VLOOKUP(E454,'14'!$K$3:$L$16,2,FALSE)))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IF(D455="X",0,IF(E455="X",0,VLOOKUP(E455,'14'!$K$3:$L$16,2,FALSE)))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IF(D456="X",0,IF(E456="X",0,VLOOKUP(E456,'14'!$K$3:$L$16,2,FALSE)))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IF(D457="X",0,IF(E457="X",0,VLOOKUP(E457,'14'!$K$3:$L$16,2,FALSE)))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IF(D458="X",0,IF(E458="X",0,VLOOKUP(E458,'14'!$K$3:$L$16,2,FALSE)))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IF(D459="X",0,IF(E459="X",0,VLOOKUP(E459,'14'!$K$3:$L$16,2,FALSE)))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IF(D460="X",0,IF(E460="X",0,VLOOKUP(E460,'14'!$K$3:$L$16,2,FALSE)))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IF(D461="X",0,IF(E461="X",0,VLOOKUP(E461,'14'!$K$3:$L$16,2,FALSE)))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IF(D462="X",0,IF(E462="X",0,VLOOKUP(E462,'14'!$K$3:$L$16,2,FALSE)))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IF(D463="X",0,IF(E463="X",0,VLOOKUP(E463,'14'!$K$3:$L$16,2,FALSE)))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IF(D464="X",0,IF(E464="X",0,VLOOKUP(E464,'14'!$K$3:$L$16,2,FALSE)))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IF(D465="X",0,IF(E465="X",0,VLOOKUP(E465,'14'!$K$3:$L$16,2,FALSE)))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IF(D466="X",0,IF(E466="X",0,VLOOKUP(E466,'14'!$K$3:$L$16,2,FALSE)))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IF(D467="X",0,IF(E467="X",0,VLOOKUP(E467,'14'!$K$3:$L$16,2,FALSE)))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IF(D468="X",0,IF(E468="X",0,VLOOKUP(E468,'14'!$K$3:$L$16,2,FALSE)))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IF(D469="X",0,IF(E469="X",0,VLOOKUP(E469,'14'!$K$3:$L$16,2,FALSE)))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IF(D470="X",0,IF(E470="X",0,VLOOKUP(E470,'14'!$K$3:$L$16,2,FALSE)))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IF(D471="X",0,IF(E471="X",0,VLOOKUP(E471,'14'!$K$3:$L$16,2,FALSE)))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IF(D472="X",0,IF(E472="X",0,VLOOKUP(E472,'14'!$K$3:$L$16,2,FALSE)))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IF(D473="X",0,IF(E473="X",0,VLOOKUP(E473,'14'!$K$3:$L$16,2,FALSE)))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IF(D474="X",0,IF(E474="X",0,VLOOKUP(E474,'14'!$K$3:$L$16,2,FALSE)))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IF(D475="X",0,IF(E475="X",0,VLOOKUP(E475,'14'!$K$3:$L$16,2,FALSE)))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IF(D476="X",0,IF(E476="X",0,VLOOKUP(E476,'14'!$K$3:$L$16,2,FALSE)))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IF(D477="X",0,IF(E477="X",0,VLOOKUP(E477,'14'!$K$3:$L$16,2,FALSE)))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IF(D478="X",0,IF(E478="X",0,VLOOKUP(E478,'14'!$K$3:$L$16,2,FALSE)))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IF(D479="X",0,IF(E479="X",0,VLOOKUP(E479,'14'!$K$3:$L$16,2,FALSE)))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IF(D480="X",0,IF(E480="X",0,VLOOKUP(E480,'14'!$K$3:$L$16,2,FALSE)))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IF(D481="X",0,IF(E481="X",0,VLOOKUP(E481,'14'!$K$3:$L$16,2,FALSE)))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IF(D482="X",0,IF(E482="X",0,VLOOKUP(E482,'14'!$K$3:$L$16,2,FALSE)))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IF(D483="X",0,IF(E483="X",0,VLOOKUP(E483,'14'!$K$3:$L$16,2,FALSE)))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IF(D484="X",0,IF(E484="X",0,VLOOKUP(E484,'14'!$K$3:$L$16,2,FALSE)))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IF(D485="X",0,IF(E485="X",0,VLOOKUP(E485,'14'!$K$3:$L$16,2,FALSE)))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IF(D486="X",0,IF(E486="X",0,VLOOKUP(E486,'14'!$K$3:$L$16,2,FALSE)))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IF(D487="X",0,IF(E487="X",0,VLOOKUP(E487,'14'!$K$3:$L$16,2,FALSE)))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IF(D488="X",0,IF(E488="X",0,VLOOKUP(E488,'14'!$K$3:$L$16,2,FALSE)))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IF(D489="X",0,IF(E489="X",0,VLOOKUP(E489,'14'!$K$3:$L$16,2,FALSE)))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IF(D490="X",0,IF(E490="X",0,VLOOKUP(E490,'14'!$K$3:$L$16,2,FALSE)))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IF(D491="X",0,IF(E491="X",0,VLOOKUP(E491,'14'!$K$3:$L$16,2,FALSE)))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IF(D492="X",0,IF(E492="X",0,VLOOKUP(E492,'14'!$K$3:$L$16,2,FALSE)))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IF(D493="X",0,IF(E493="X",0,VLOOKUP(E493,'14'!$K$3:$L$16,2,FALSE)))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IF(D494="X",0,IF(E494="X",0,VLOOKUP(E494,'14'!$K$3:$L$16,2,FALSE)))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IF('14'!K3="", "Vrije categorie",'14'!K3)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IF('14'!K4="", "Vrije categorie",'14'!K4)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IF('14'!K5="", "Vrije categorie",'14'!K5)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IF('14'!K6="", "Vrije categorie",'14'!K6)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IF('14'!K7="", "Vrije categorie",'14'!K7)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IF('14'!K8="", "Vrije categorie",'14'!K8)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IF('14'!K9="", "Vrije categorie",'14'!K9)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IF('14'!K10="", "Vrije categorie",'14'!K10)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IF('14'!K11="", "Vrije categorie",'14'!K11)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IF('14'!K12="", "Vrije categorie",'14'!K12)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IF('14'!K13="", "Vrije categorie",'14'!K13)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IF('14'!K14="", "Vrije categorie",'14'!K14)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IF('14'!K15="", "Vrije categorie",'14'!K15)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EG+TtmfQiHeIyfZUf3z0+fQwClOG/5UWtsM+wJgZrASwpZZqu1kdoA+d8N90Nh8ZFWbNf0YsDRsFUru8+1+/kA==" saltValue="flyapHJGunw4eJoKQy6g8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15,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'15a'!P499/M3</f>
        <v>#N/A</v>
      </c>
    </row>
    <row r="4" spans="1:14">
      <c r="A4" s="26" t="s">
        <v>80</v>
      </c>
      <c r="B4" s="217" t="str">
        <f>VLOOKUP(H5,Kwaliteitsinspecties!A5:E54,3)</f>
        <v>Complex 15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'15a'!P500/M4</f>
        <v>#N/A</v>
      </c>
    </row>
    <row r="5" spans="1:14">
      <c r="A5" s="27" t="s">
        <v>81</v>
      </c>
      <c r="B5" s="218" t="str">
        <f>VLOOKUP(H5,Kwaliteitsinspecties!A5:E54,4)</f>
        <v>Complex 15</v>
      </c>
      <c r="C5" s="218"/>
      <c r="D5" s="218"/>
      <c r="E5" s="218"/>
      <c r="F5" s="214" t="s">
        <v>83</v>
      </c>
      <c r="G5" s="214"/>
      <c r="H5" s="23">
        <f>Kwaliteitsinspecties!A19</f>
        <v>15</v>
      </c>
      <c r="K5" s="44" t="s">
        <v>56</v>
      </c>
      <c r="L5" s="56"/>
      <c r="M5" s="115"/>
      <c r="N5" s="97" t="e">
        <f>'15a'!P501/M5</f>
        <v>#N/A</v>
      </c>
    </row>
    <row r="6" spans="1:14">
      <c r="A6" s="28" t="s">
        <v>82</v>
      </c>
      <c r="B6" s="219" t="str">
        <f>VLOOKUP(H5,Kwaliteitsinspecties!A5:E54,5)</f>
        <v>Complex 15</v>
      </c>
      <c r="C6" s="219"/>
      <c r="D6" s="219"/>
      <c r="E6" s="219"/>
      <c r="F6" s="215" t="s">
        <v>84</v>
      </c>
      <c r="G6" s="215"/>
      <c r="H6" s="24" t="str">
        <f>CONCATENATE(H5,"a")</f>
        <v>15a</v>
      </c>
      <c r="K6" s="44" t="s">
        <v>57</v>
      </c>
      <c r="L6" s="56"/>
      <c r="M6" s="115"/>
      <c r="N6" s="97" t="e">
        <f>'15a'!P502/M6</f>
        <v>#N/A</v>
      </c>
    </row>
    <row r="7" spans="1:14">
      <c r="K7" s="44" t="s">
        <v>53</v>
      </c>
      <c r="L7" s="56"/>
      <c r="M7" s="115"/>
      <c r="N7" s="97" t="e">
        <f>'15a'!P503/M7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'15a'!P504/M8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'15a'!P505/M9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'15a'!P506/M10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'15a'!P507/M11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'15a'!P508/M12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'15a'!N512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'15a'!P509/M13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'15a'!P512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'15a'!G512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'15a'!F512-E27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'15a'!S495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'15a'!R495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'15a'!T495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'15a'!U495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'15a'!V495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'15a'!W495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'15a'!N505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xQI/Gm8/bYr3TChJZAOaoVzEgGV7jtrfGWuFo1qBGhU6Of5Gmj0/i1JF2NleLVx5hGyJ7eDQUqo8Tlaq5LH+lg==" saltValue="rV05EKEWwhCKDbySoaSeM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'15'!H5</f>
        <v>15</v>
      </c>
      <c r="B1" s="240" t="s">
        <v>80</v>
      </c>
      <c r="C1" s="241"/>
      <c r="D1" s="242" t="str">
        <f>VLOOKUP(A1,Kwaliteitsinspecties!A5:J54,3)</f>
        <v>Complex 15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15 te Complex 15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IF(D4="X",0,IF(E4="X",0,VLOOKUP(E4,'15'!$K$3:$L$16,2,FALSE)))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IF(D5="X",0,IF(E5="X",0,VLOOKUP(E5,'15'!$K$3:$L$16,2,FALSE)))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IF(D6="X",0,IF(E6="X",0,VLOOKUP(E6,'15'!$K$3:$L$16,2,FALSE)))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IF(D7="X",0,IF(E7="X",0,VLOOKUP(E7,'15'!$K$3:$L$16,2,FALSE)))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IF(D8="X",0,IF(E8="X",0,VLOOKUP(E8,'15'!$K$3:$L$16,2,FALSE)))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IF(D9="X",0,IF(E9="X",0,VLOOKUP(E9,'15'!$K$3:$L$16,2,FALSE)))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IF(D10="X",0,IF(E10="X",0,VLOOKUP(E10,'15'!$K$3:$L$16,2,FALSE)))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IF(D11="X",0,IF(E11="X",0,VLOOKUP(E11,'15'!$K$3:$L$16,2,FALSE)))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IF(D12="X",0,IF(E12="X",0,VLOOKUP(E12,'15'!$K$3:$L$16,2,FALSE)))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IF(D13="X",0,IF(E13="X",0,VLOOKUP(E13,'15'!$K$3:$L$16,2,FALSE)))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IF(D14="X",0,IF(E14="X",0,VLOOKUP(E14,'15'!$K$3:$L$16,2,FALSE)))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IF(D15="X",0,IF(E15="X",0,VLOOKUP(E15,'15'!$K$3:$L$16,2,FALSE)))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IF(D16="X",0,IF(E16="X",0,VLOOKUP(E16,'15'!$K$3:$L$16,2,FALSE)))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IF(D17="X",0,IF(E17="X",0,VLOOKUP(E17,'15'!$K$3:$L$16,2,FALSE)))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IF(D18="X",0,IF(E18="X",0,VLOOKUP(E18,'15'!$K$3:$L$16,2,FALSE)))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IF(D19="X",0,IF(E19="X",0,VLOOKUP(E19,'15'!$K$3:$L$16,2,FALSE)))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IF(D20="X",0,IF(E20="X",0,VLOOKUP(E20,'15'!$K$3:$L$16,2,FALSE)))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IF(D21="X",0,IF(E21="X",0,VLOOKUP(E21,'15'!$K$3:$L$16,2,FALSE)))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IF(D22="X",0,IF(E22="X",0,VLOOKUP(E22,'15'!$K$3:$L$16,2,FALSE)))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IF(D23="X",0,IF(E23="X",0,VLOOKUP(E23,'15'!$K$3:$L$16,2,FALSE)))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IF(D24="X",0,IF(E24="X",0,VLOOKUP(E24,'15'!$K$3:$L$16,2,FALSE)))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IF(D25="X",0,IF(E25="X",0,VLOOKUP(E25,'15'!$K$3:$L$16,2,FALSE)))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IF(D26="X",0,IF(E26="X",0,VLOOKUP(E26,'15'!$K$3:$L$16,2,FALSE)))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IF(D27="X",0,IF(E27="X",0,VLOOKUP(E27,'15'!$K$3:$L$16,2,FALSE)))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IF(D28="X",0,IF(E28="X",0,VLOOKUP(E28,'15'!$K$3:$L$16,2,FALSE)))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IF(D29="X",0,IF(E29="X",0,VLOOKUP(E29,'15'!$K$3:$L$16,2,FALSE)))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IF(D30="X",0,IF(E30="X",0,VLOOKUP(E30,'15'!$K$3:$L$16,2,FALSE)))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IF(D31="X",0,IF(E31="X",0,VLOOKUP(E31,'15'!$K$3:$L$16,2,FALSE)))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IF(D32="X",0,IF(E32="X",0,VLOOKUP(E32,'15'!$K$3:$L$16,2,FALSE)))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IF(D33="X",0,IF(E33="X",0,VLOOKUP(E33,'15'!$K$3:$L$16,2,FALSE)))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IF(D34="X",0,IF(E34="X",0,VLOOKUP(E34,'15'!$K$3:$L$16,2,FALSE)))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IF(D35="X",0,IF(E35="X",0,VLOOKUP(E35,'15'!$K$3:$L$16,2,FALSE)))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IF(D36="X",0,IF(E36="X",0,VLOOKUP(E36,'15'!$K$3:$L$16,2,FALSE)))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IF(D37="X",0,IF(E37="X",0,VLOOKUP(E37,'15'!$K$3:$L$16,2,FALSE)))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IF(D38="X",0,IF(E38="X",0,VLOOKUP(E38,'15'!$K$3:$L$16,2,FALSE)))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IF(D39="X",0,IF(E39="X",0,VLOOKUP(E39,'15'!$K$3:$L$16,2,FALSE)))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IF(D40="X",0,IF(E40="X",0,VLOOKUP(E40,'15'!$K$3:$L$16,2,FALSE)))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IF(D41="X",0,IF(E41="X",0,VLOOKUP(E41,'15'!$K$3:$L$16,2,FALSE)))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IF(D42="X",0,IF(E42="X",0,VLOOKUP(E42,'15'!$K$3:$L$16,2,FALSE)))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IF(D43="X",0,IF(E43="X",0,VLOOKUP(E43,'15'!$K$3:$L$16,2,FALSE)))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IF(D44="X",0,IF(E44="X",0,VLOOKUP(E44,'15'!$K$3:$L$16,2,FALSE)))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IF(D45="X",0,IF(E45="X",0,VLOOKUP(E45,'15'!$K$3:$L$16,2,FALSE)))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IF(D46="X",0,IF(E46="X",0,VLOOKUP(E46,'15'!$K$3:$L$16,2,FALSE)))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IF(D47="X",0,IF(E47="X",0,VLOOKUP(E47,'15'!$K$3:$L$16,2,FALSE)))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IF(D48="X",0,IF(E48="X",0,VLOOKUP(E48,'15'!$K$3:$L$16,2,FALSE)))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IF(D49="X",0,IF(E49="X",0,VLOOKUP(E49,'15'!$K$3:$L$16,2,FALSE)))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IF(D50="X",0,IF(E50="X",0,VLOOKUP(E50,'15'!$K$3:$L$16,2,FALSE)))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IF(D51="X",0,IF(E51="X",0,VLOOKUP(E51,'15'!$K$3:$L$16,2,FALSE)))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IF(D52="X",0,IF(E52="X",0,VLOOKUP(E52,'15'!$K$3:$L$16,2,FALSE)))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IF(D53="X",0,IF(E53="X",0,VLOOKUP(E53,'15'!$K$3:$L$16,2,FALSE)))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IF(D54="X",0,IF(E54="X",0,VLOOKUP(E54,'15'!$K$3:$L$16,2,FALSE)))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IF(D55="X",0,IF(E55="X",0,VLOOKUP(E55,'15'!$K$3:$L$16,2,FALSE)))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IF(D56="X",0,IF(E56="X",0,VLOOKUP(E56,'15'!$K$3:$L$16,2,FALSE)))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IF(D57="X",0,IF(E57="X",0,VLOOKUP(E57,'15'!$K$3:$L$16,2,FALSE)))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IF(D58="X",0,IF(E58="X",0,VLOOKUP(E58,'15'!$K$3:$L$16,2,FALSE)))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IF(D59="X",0,IF(E59="X",0,VLOOKUP(E59,'15'!$K$3:$L$16,2,FALSE)))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IF(D60="X",0,IF(E60="X",0,VLOOKUP(E60,'15'!$K$3:$L$16,2,FALSE)))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IF(D61="X",0,IF(E61="X",0,VLOOKUP(E61,'15'!$K$3:$L$16,2,FALSE)))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IF(D62="X",0,IF(E62="X",0,VLOOKUP(E62,'15'!$K$3:$L$16,2,FALSE)))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IF(D63="X",0,IF(E63="X",0,VLOOKUP(E63,'15'!$K$3:$L$16,2,FALSE)))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IF(D64="X",0,IF(E64="X",0,VLOOKUP(E64,'15'!$K$3:$L$16,2,FALSE)))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IF(D65="X",0,IF(E65="X",0,VLOOKUP(E65,'15'!$K$3:$L$16,2,FALSE)))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IF(D66="X",0,IF(E66="X",0,VLOOKUP(E66,'15'!$K$3:$L$16,2,FALSE)))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IF(D67="X",0,IF(E67="X",0,VLOOKUP(E67,'15'!$K$3:$L$16,2,FALSE)))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IF(D68="X",0,IF(E68="X",0,VLOOKUP(E68,'15'!$K$3:$L$16,2,FALSE)))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IF(D69="X",0,IF(E69="X",0,VLOOKUP(E69,'15'!$K$3:$L$16,2,FALSE)))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IF(D70="X",0,IF(E70="X",0,VLOOKUP(E70,'15'!$K$3:$L$16,2,FALSE)))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IF(D71="X",0,IF(E71="X",0,VLOOKUP(E71,'15'!$K$3:$L$16,2,FALSE)))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IF(D72="X",0,IF(E72="X",0,VLOOKUP(E72,'15'!$K$3:$L$16,2,FALSE)))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IF(D73="X",0,IF(E73="X",0,VLOOKUP(E73,'15'!$K$3:$L$16,2,FALSE)))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IF(D74="X",0,IF(E74="X",0,VLOOKUP(E74,'15'!$K$3:$L$16,2,FALSE)))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IF(D75="X",0,IF(E75="X",0,VLOOKUP(E75,'15'!$K$3:$L$16,2,FALSE)))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IF(D76="X",0,IF(E76="X",0,VLOOKUP(E76,'15'!$K$3:$L$16,2,FALSE)))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IF(D77="X",0,IF(E77="X",0,VLOOKUP(E77,'15'!$K$3:$L$16,2,FALSE)))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IF(D78="X",0,IF(E78="X",0,VLOOKUP(E78,'15'!$K$3:$L$16,2,FALSE)))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IF(D79="X",0,IF(E79="X",0,VLOOKUP(E79,'15'!$K$3:$L$16,2,FALSE)))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IF(D80="X",0,IF(E80="X",0,VLOOKUP(E80,'15'!$K$3:$L$16,2,FALSE)))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IF(D81="X",0,IF(E81="X",0,VLOOKUP(E81,'15'!$K$3:$L$16,2,FALSE)))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IF(D82="X",0,IF(E82="X",0,VLOOKUP(E82,'15'!$K$3:$L$16,2,FALSE)))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IF(D83="X",0,IF(E83="X",0,VLOOKUP(E83,'15'!$K$3:$L$16,2,FALSE)))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IF(D84="X",0,IF(E84="X",0,VLOOKUP(E84,'15'!$K$3:$L$16,2,FALSE)))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IF(D85="X",0,IF(E85="X",0,VLOOKUP(E85,'15'!$K$3:$L$16,2,FALSE)))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IF(D86="X",0,IF(E86="X",0,VLOOKUP(E86,'15'!$K$3:$L$16,2,FALSE)))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IF(D87="X",0,IF(E87="X",0,VLOOKUP(E87,'15'!$K$3:$L$16,2,FALSE)))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IF(D88="X",0,IF(E88="X",0,VLOOKUP(E88,'15'!$K$3:$L$16,2,FALSE)))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IF(D89="X",0,IF(E89="X",0,VLOOKUP(E89,'15'!$K$3:$L$16,2,FALSE)))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IF(D90="X",0,IF(E90="X",0,VLOOKUP(E90,'15'!$K$3:$L$16,2,FALSE)))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IF(D91="X",0,IF(E91="X",0,VLOOKUP(E91,'15'!$K$3:$L$16,2,FALSE)))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IF(D92="X",0,IF(E92="X",0,VLOOKUP(E92,'15'!$K$3:$L$16,2,FALSE)))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IF(D93="X",0,IF(E93="X",0,VLOOKUP(E93,'15'!$K$3:$L$16,2,FALSE)))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IF(D94="X",0,IF(E94="X",0,VLOOKUP(E94,'15'!$K$3:$L$16,2,FALSE)))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IF(D95="X",0,IF(E95="X",0,VLOOKUP(E95,'15'!$K$3:$L$16,2,FALSE)))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IF(D96="X",0,IF(E96="X",0,VLOOKUP(E96,'15'!$K$3:$L$16,2,FALSE)))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IF(D97="X",0,IF(E97="X",0,VLOOKUP(E97,'15'!$K$3:$L$16,2,FALSE)))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IF(D98="X",0,IF(E98="X",0,VLOOKUP(E98,'15'!$K$3:$L$16,2,FALSE)))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IF(D99="X",0,IF(E99="X",0,VLOOKUP(E99,'15'!$K$3:$L$16,2,FALSE)))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IF(D100="X",0,IF(E100="X",0,VLOOKUP(E100,'15'!$K$3:$L$16,2,FALSE)))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IF(D101="X",0,IF(E101="X",0,VLOOKUP(E101,'15'!$K$3:$L$16,2,FALSE)))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IF(D102="X",0,IF(E102="X",0,VLOOKUP(E102,'15'!$K$3:$L$16,2,FALSE)))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IF(D103="X",0,IF(E103="X",0,VLOOKUP(E103,'15'!$K$3:$L$16,2,FALSE)))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IF(D104="X",0,IF(E104="X",0,VLOOKUP(E104,'15'!$K$3:$L$16,2,FALSE)))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IF(D105="X",0,IF(E105="X",0,VLOOKUP(E105,'15'!$K$3:$L$16,2,FALSE)))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IF(D106="X",0,IF(E106="X",0,VLOOKUP(E106,'15'!$K$3:$L$16,2,FALSE)))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IF(D107="X",0,IF(E107="X",0,VLOOKUP(E107,'15'!$K$3:$L$16,2,FALSE)))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IF(D108="X",0,IF(E108="X",0,VLOOKUP(E108,'15'!$K$3:$L$16,2,FALSE)))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IF(D109="X",0,IF(E109="X",0,VLOOKUP(E109,'15'!$K$3:$L$16,2,FALSE)))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IF(D110="X",0,IF(E110="X",0,VLOOKUP(E110,'15'!$K$3:$L$16,2,FALSE)))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IF(D111="X",0,IF(E111="X",0,VLOOKUP(E111,'15'!$K$3:$L$16,2,FALSE)))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IF(D112="X",0,IF(E112="X",0,VLOOKUP(E112,'15'!$K$3:$L$16,2,FALSE)))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IF(D113="X",0,IF(E113="X",0,VLOOKUP(E113,'15'!$K$3:$L$16,2,FALSE)))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IF(D114="X",0,IF(E114="X",0,VLOOKUP(E114,'15'!$K$3:$L$16,2,FALSE)))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IF(D115="X",0,IF(E115="X",0,VLOOKUP(E115,'15'!$K$3:$L$16,2,FALSE)))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IF(D116="X",0,IF(E116="X",0,VLOOKUP(E116,'15'!$K$3:$L$16,2,FALSE)))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IF(D117="X",0,IF(E117="X",0,VLOOKUP(E117,'15'!$K$3:$L$16,2,FALSE)))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IF(D118="X",0,IF(E118="X",0,VLOOKUP(E118,'15'!$K$3:$L$16,2,FALSE)))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IF(D119="X",0,IF(E119="X",0,VLOOKUP(E119,'15'!$K$3:$L$16,2,FALSE)))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IF(D120="X",0,IF(E120="X",0,VLOOKUP(E120,'15'!$K$3:$L$16,2,FALSE)))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IF(D121="X",0,IF(E121="X",0,VLOOKUP(E121,'15'!$K$3:$L$16,2,FALSE)))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IF(D122="X",0,IF(E122="X",0,VLOOKUP(E122,'15'!$K$3:$L$16,2,FALSE)))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IF(D123="X",0,IF(E123="X",0,VLOOKUP(E123,'15'!$K$3:$L$16,2,FALSE)))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IF(D124="X",0,IF(E124="X",0,VLOOKUP(E124,'15'!$K$3:$L$16,2,FALSE)))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IF(D125="X",0,IF(E125="X",0,VLOOKUP(E125,'15'!$K$3:$L$16,2,FALSE)))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IF(D126="X",0,IF(E126="X",0,VLOOKUP(E126,'15'!$K$3:$L$16,2,FALSE)))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IF(D127="X",0,IF(E127="X",0,VLOOKUP(E127,'15'!$K$3:$L$16,2,FALSE)))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IF(D128="X",0,IF(E128="X",0,VLOOKUP(E128,'15'!$K$3:$L$16,2,FALSE)))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IF(D129="X",0,IF(E129="X",0,VLOOKUP(E129,'15'!$K$3:$L$16,2,FALSE)))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IF(D130="X",0,IF(E130="X",0,VLOOKUP(E130,'15'!$K$3:$L$16,2,FALSE)))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IF(D131="X",0,IF(E131="X",0,VLOOKUP(E131,'15'!$K$3:$L$16,2,FALSE)))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IF(D132="X",0,IF(E132="X",0,VLOOKUP(E132,'15'!$K$3:$L$16,2,FALSE)))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IF(D133="X",0,IF(E133="X",0,VLOOKUP(E133,'15'!$K$3:$L$16,2,FALSE)))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IF(D134="X",0,IF(E134="X",0,VLOOKUP(E134,'15'!$K$3:$L$16,2,FALSE)))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IF(D135="X",0,IF(E135="X",0,VLOOKUP(E135,'15'!$K$3:$L$16,2,FALSE)))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IF(D136="X",0,IF(E136="X",0,VLOOKUP(E136,'15'!$K$3:$L$16,2,FALSE)))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IF(D137="X",0,IF(E137="X",0,VLOOKUP(E137,'15'!$K$3:$L$16,2,FALSE)))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IF(D138="X",0,IF(E138="X",0,VLOOKUP(E138,'15'!$K$3:$L$16,2,FALSE)))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IF(D139="X",0,IF(E139="X",0,VLOOKUP(E139,'15'!$K$3:$L$16,2,FALSE)))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IF(D140="X",0,IF(E140="X",0,VLOOKUP(E140,'15'!$K$3:$L$16,2,FALSE)))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IF(D141="X",0,IF(E141="X",0,VLOOKUP(E141,'15'!$K$3:$L$16,2,FALSE)))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IF(D142="X",0,IF(E142="X",0,VLOOKUP(E142,'15'!$K$3:$L$16,2,FALSE)))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IF(D143="X",0,IF(E143="X",0,VLOOKUP(E143,'15'!$K$3:$L$16,2,FALSE)))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IF(D144="X",0,IF(E144="X",0,VLOOKUP(E144,'15'!$K$3:$L$16,2,FALSE)))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IF(D145="X",0,IF(E145="X",0,VLOOKUP(E145,'15'!$K$3:$L$16,2,FALSE)))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IF(D146="X",0,IF(E146="X",0,VLOOKUP(E146,'15'!$K$3:$L$16,2,FALSE)))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IF(D147="X",0,IF(E147="X",0,VLOOKUP(E147,'15'!$K$3:$L$16,2,FALSE)))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IF(D148="X",0,IF(E148="X",0,VLOOKUP(E148,'15'!$K$3:$L$16,2,FALSE)))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IF(D149="X",0,IF(E149="X",0,VLOOKUP(E149,'15'!$K$3:$L$16,2,FALSE)))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IF(D150="X",0,IF(E150="X",0,VLOOKUP(E150,'15'!$K$3:$L$16,2,FALSE)))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IF(D151="X",0,IF(E151="X",0,VLOOKUP(E151,'15'!$K$3:$L$16,2,FALSE)))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IF(D152="X",0,IF(E152="X",0,VLOOKUP(E152,'15'!$K$3:$L$16,2,FALSE)))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IF(D153="X",0,IF(E153="X",0,VLOOKUP(E153,'15'!$K$3:$L$16,2,FALSE)))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IF(D154="X",0,IF(E154="X",0,VLOOKUP(E154,'15'!$K$3:$L$16,2,FALSE)))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IF(D155="X",0,IF(E155="X",0,VLOOKUP(E155,'15'!$K$3:$L$16,2,FALSE)))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IF(D156="X",0,IF(E156="X",0,VLOOKUP(E156,'15'!$K$3:$L$16,2,FALSE)))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IF(D157="X",0,IF(E157="X",0,VLOOKUP(E157,'15'!$K$3:$L$16,2,FALSE)))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IF(D158="X",0,IF(E158="X",0,VLOOKUP(E158,'15'!$K$3:$L$16,2,FALSE)))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IF(D159="X",0,IF(E159="X",0,VLOOKUP(E159,'15'!$K$3:$L$16,2,FALSE)))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IF(D160="X",0,IF(E160="X",0,VLOOKUP(E160,'15'!$K$3:$L$16,2,FALSE)))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IF(D161="X",0,IF(E161="X",0,VLOOKUP(E161,'15'!$K$3:$L$16,2,FALSE)))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IF(D162="X",0,IF(E162="X",0,VLOOKUP(E162,'15'!$K$3:$L$16,2,FALSE)))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IF(D163="X",0,IF(E163="X",0,VLOOKUP(E163,'15'!$K$3:$L$16,2,FALSE)))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IF(D164="X",0,IF(E164="X",0,VLOOKUP(E164,'15'!$K$3:$L$16,2,FALSE)))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IF(D165="X",0,IF(E165="X",0,VLOOKUP(E165,'15'!$K$3:$L$16,2,FALSE)))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IF(D166="X",0,IF(E166="X",0,VLOOKUP(E166,'15'!$K$3:$L$16,2,FALSE)))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IF(D167="X",0,IF(E167="X",0,VLOOKUP(E167,'15'!$K$3:$L$16,2,FALSE)))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IF(D168="X",0,IF(E168="X",0,VLOOKUP(E168,'15'!$K$3:$L$16,2,FALSE)))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IF(D169="X",0,IF(E169="X",0,VLOOKUP(E169,'15'!$K$3:$L$16,2,FALSE)))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IF(D170="X",0,IF(E170="X",0,VLOOKUP(E170,'15'!$K$3:$L$16,2,FALSE)))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IF(D171="X",0,IF(E171="X",0,VLOOKUP(E171,'15'!$K$3:$L$16,2,FALSE)))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IF(D172="X",0,IF(E172="X",0,VLOOKUP(E172,'15'!$K$3:$L$16,2,FALSE)))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IF(D173="X",0,IF(E173="X",0,VLOOKUP(E173,'15'!$K$3:$L$16,2,FALSE)))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IF(D174="X",0,IF(E174="X",0,VLOOKUP(E174,'15'!$K$3:$L$16,2,FALSE)))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IF(D175="X",0,IF(E175="X",0,VLOOKUP(E175,'15'!$K$3:$L$16,2,FALSE)))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IF(D176="X",0,IF(E176="X",0,VLOOKUP(E176,'15'!$K$3:$L$16,2,FALSE)))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IF(D177="X",0,IF(E177="X",0,VLOOKUP(E177,'15'!$K$3:$L$16,2,FALSE)))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IF(D178="X",0,IF(E178="X",0,VLOOKUP(E178,'15'!$K$3:$L$16,2,FALSE)))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IF(D179="X",0,IF(E179="X",0,VLOOKUP(E179,'15'!$K$3:$L$16,2,FALSE)))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IF(D180="X",0,IF(E180="X",0,VLOOKUP(E180,'15'!$K$3:$L$16,2,FALSE)))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IF(D181="X",0,IF(E181="X",0,VLOOKUP(E181,'15'!$K$3:$L$16,2,FALSE)))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IF(D182="X",0,IF(E182="X",0,VLOOKUP(E182,'15'!$K$3:$L$16,2,FALSE)))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IF(D183="X",0,IF(E183="X",0,VLOOKUP(E183,'15'!$K$3:$L$16,2,FALSE)))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IF(D184="X",0,IF(E184="X",0,VLOOKUP(E184,'15'!$K$3:$L$16,2,FALSE)))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IF(D185="X",0,IF(E185="X",0,VLOOKUP(E185,'15'!$K$3:$L$16,2,FALSE)))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IF(D186="X",0,IF(E186="X",0,VLOOKUP(E186,'15'!$K$3:$L$16,2,FALSE)))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IF(D187="X",0,IF(E187="X",0,VLOOKUP(E187,'15'!$K$3:$L$16,2,FALSE)))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IF(D188="X",0,IF(E188="X",0,VLOOKUP(E188,'15'!$K$3:$L$16,2,FALSE)))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IF(D189="X",0,IF(E189="X",0,VLOOKUP(E189,'15'!$K$3:$L$16,2,FALSE)))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IF(D190="X",0,IF(E190="X",0,VLOOKUP(E190,'15'!$K$3:$L$16,2,FALSE)))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IF(D191="X",0,IF(E191="X",0,VLOOKUP(E191,'15'!$K$3:$L$16,2,FALSE)))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IF(D192="X",0,IF(E192="X",0,VLOOKUP(E192,'15'!$K$3:$L$16,2,FALSE)))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IF(D193="X",0,IF(E193="X",0,VLOOKUP(E193,'15'!$K$3:$L$16,2,FALSE)))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IF(D194="X",0,IF(E194="X",0,VLOOKUP(E194,'15'!$K$3:$L$16,2,FALSE)))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IF(D195="X",0,IF(E195="X",0,VLOOKUP(E195,'15'!$K$3:$L$16,2,FALSE)))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IF(D196="X",0,IF(E196="X",0,VLOOKUP(E196,'15'!$K$3:$L$16,2,FALSE)))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IF(D197="X",0,IF(E197="X",0,VLOOKUP(E197,'15'!$K$3:$L$16,2,FALSE)))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IF(D198="X",0,IF(E198="X",0,VLOOKUP(E198,'15'!$K$3:$L$16,2,FALSE)))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IF(D199="X",0,IF(E199="X",0,VLOOKUP(E199,'15'!$K$3:$L$16,2,FALSE)))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IF(D200="X",0,IF(E200="X",0,VLOOKUP(E200,'15'!$K$3:$L$16,2,FALSE)))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IF(D201="X",0,IF(E201="X",0,VLOOKUP(E201,'15'!$K$3:$L$16,2,FALSE)))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IF(D202="X",0,IF(E202="X",0,VLOOKUP(E202,'15'!$K$3:$L$16,2,FALSE)))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IF(D203="X",0,IF(E203="X",0,VLOOKUP(E203,'15'!$K$3:$L$16,2,FALSE)))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IF(D204="X",0,IF(E204="X",0,VLOOKUP(E204,'15'!$K$3:$L$16,2,FALSE)))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IF(D205="X",0,IF(E205="X",0,VLOOKUP(E205,'15'!$K$3:$L$16,2,FALSE)))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IF(D206="X",0,IF(E206="X",0,VLOOKUP(E206,'15'!$K$3:$L$16,2,FALSE)))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IF(D207="X",0,IF(E207="X",0,VLOOKUP(E207,'15'!$K$3:$L$16,2,FALSE)))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IF(D208="X",0,IF(E208="X",0,VLOOKUP(E208,'15'!$K$3:$L$16,2,FALSE)))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IF(D209="X",0,IF(E209="X",0,VLOOKUP(E209,'15'!$K$3:$L$16,2,FALSE)))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IF(D210="X",0,IF(E210="X",0,VLOOKUP(E210,'15'!$K$3:$L$16,2,FALSE)))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IF(D211="X",0,IF(E211="X",0,VLOOKUP(E211,'15'!$K$3:$L$16,2,FALSE)))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IF(D212="X",0,IF(E212="X",0,VLOOKUP(E212,'15'!$K$3:$L$16,2,FALSE)))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IF(D213="X",0,IF(E213="X",0,VLOOKUP(E213,'15'!$K$3:$L$16,2,FALSE)))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IF(D214="X",0,IF(E214="X",0,VLOOKUP(E214,'15'!$K$3:$L$16,2,FALSE)))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IF(D215="X",0,IF(E215="X",0,VLOOKUP(E215,'15'!$K$3:$L$16,2,FALSE)))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IF(D216="X",0,IF(E216="X",0,VLOOKUP(E216,'15'!$K$3:$L$16,2,FALSE)))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IF(D217="X",0,IF(E217="X",0,VLOOKUP(E217,'15'!$K$3:$L$16,2,FALSE)))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IF(D218="X",0,IF(E218="X",0,VLOOKUP(E218,'15'!$K$3:$L$16,2,FALSE)))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IF(D219="X",0,IF(E219="X",0,VLOOKUP(E219,'15'!$K$3:$L$16,2,FALSE)))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IF(D220="X",0,IF(E220="X",0,VLOOKUP(E220,'15'!$K$3:$L$16,2,FALSE)))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IF(D221="X",0,IF(E221="X",0,VLOOKUP(E221,'15'!$K$3:$L$16,2,FALSE)))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IF(D222="X",0,IF(E222="X",0,VLOOKUP(E222,'15'!$K$3:$L$16,2,FALSE)))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IF(D223="X",0,IF(E223="X",0,VLOOKUP(E223,'15'!$K$3:$L$16,2,FALSE)))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IF(D224="X",0,IF(E224="X",0,VLOOKUP(E224,'15'!$K$3:$L$16,2,FALSE)))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IF(D225="X",0,IF(E225="X",0,VLOOKUP(E225,'15'!$K$3:$L$16,2,FALSE)))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IF(D226="X",0,IF(E226="X",0,VLOOKUP(E226,'15'!$K$3:$L$16,2,FALSE)))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IF(D227="X",0,IF(E227="X",0,VLOOKUP(E227,'15'!$K$3:$L$16,2,FALSE)))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IF(D228="X",0,IF(E228="X",0,VLOOKUP(E228,'15'!$K$3:$L$16,2,FALSE)))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IF(D229="X",0,IF(E229="X",0,VLOOKUP(E229,'15'!$K$3:$L$16,2,FALSE)))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IF(D230="X",0,IF(E230="X",0,VLOOKUP(E230,'15'!$K$3:$L$16,2,FALSE)))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IF(D231="X",0,IF(E231="X",0,VLOOKUP(E231,'15'!$K$3:$L$16,2,FALSE)))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IF(D232="X",0,IF(E232="X",0,VLOOKUP(E232,'15'!$K$3:$L$16,2,FALSE)))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IF(D233="X",0,IF(E233="X",0,VLOOKUP(E233,'15'!$K$3:$L$16,2,FALSE)))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IF(D234="X",0,IF(E234="X",0,VLOOKUP(E234,'15'!$K$3:$L$16,2,FALSE)))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IF(D235="X",0,IF(E235="X",0,VLOOKUP(E235,'15'!$K$3:$L$16,2,FALSE)))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IF(D236="X",0,IF(E236="X",0,VLOOKUP(E236,'15'!$K$3:$L$16,2,FALSE)))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IF(D237="X",0,IF(E237="X",0,VLOOKUP(E237,'15'!$K$3:$L$16,2,FALSE)))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IF(D238="X",0,IF(E238="X",0,VLOOKUP(E238,'15'!$K$3:$L$16,2,FALSE)))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IF(D239="X",0,IF(E239="X",0,VLOOKUP(E239,'15'!$K$3:$L$16,2,FALSE)))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IF(D240="X",0,IF(E240="X",0,VLOOKUP(E240,'15'!$K$3:$L$16,2,FALSE)))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IF(D241="X",0,IF(E241="X",0,VLOOKUP(E241,'15'!$K$3:$L$16,2,FALSE)))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IF(D242="X",0,IF(E242="X",0,VLOOKUP(E242,'15'!$K$3:$L$16,2,FALSE)))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IF(D243="X",0,IF(E243="X",0,VLOOKUP(E243,'15'!$K$3:$L$16,2,FALSE)))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IF(D244="X",0,IF(E244="X",0,VLOOKUP(E244,'15'!$K$3:$L$16,2,FALSE)))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IF(D245="X",0,IF(E245="X",0,VLOOKUP(E245,'15'!$K$3:$L$16,2,FALSE)))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IF(D246="X",0,IF(E246="X",0,VLOOKUP(E246,'15'!$K$3:$L$16,2,FALSE)))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IF(D247="X",0,IF(E247="X",0,VLOOKUP(E247,'15'!$K$3:$L$16,2,FALSE)))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IF(D248="X",0,IF(E248="X",0,VLOOKUP(E248,'15'!$K$3:$L$16,2,FALSE)))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IF(D249="X",0,IF(E249="X",0,VLOOKUP(E249,'15'!$K$3:$L$16,2,FALSE)))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IF(D250="X",0,IF(E250="X",0,VLOOKUP(E250,'15'!$K$3:$L$16,2,FALSE)))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IF(D251="X",0,IF(E251="X",0,VLOOKUP(E251,'15'!$K$3:$L$16,2,FALSE)))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IF(D252="X",0,IF(E252="X",0,VLOOKUP(E252,'15'!$K$3:$L$16,2,FALSE)))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IF(D253="X",0,IF(E253="X",0,VLOOKUP(E253,'15'!$K$3:$L$16,2,FALSE)))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IF(D254="X",0,IF(E254="X",0,VLOOKUP(E254,'15'!$K$3:$L$16,2,FALSE)))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IF(D255="X",0,IF(E255="X",0,VLOOKUP(E255,'15'!$K$3:$L$16,2,FALSE)))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IF(D256="X",0,IF(E256="X",0,VLOOKUP(E256,'15'!$K$3:$L$16,2,FALSE)))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IF(D257="X",0,IF(E257="X",0,VLOOKUP(E257,'15'!$K$3:$L$16,2,FALSE)))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IF(D258="X",0,IF(E258="X",0,VLOOKUP(E258,'15'!$K$3:$L$16,2,FALSE)))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IF(D259="X",0,IF(E259="X",0,VLOOKUP(E259,'15'!$K$3:$L$16,2,FALSE)))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IF(D260="X",0,IF(E260="X",0,VLOOKUP(E260,'15'!$K$3:$L$16,2,FALSE)))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IF(D261="X",0,IF(E261="X",0,VLOOKUP(E261,'15'!$K$3:$L$16,2,FALSE)))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IF(D262="X",0,IF(E262="X",0,VLOOKUP(E262,'15'!$K$3:$L$16,2,FALSE)))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IF(D263="X",0,IF(E263="X",0,VLOOKUP(E263,'15'!$K$3:$L$16,2,FALSE)))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IF(D264="X",0,IF(E264="X",0,VLOOKUP(E264,'15'!$K$3:$L$16,2,FALSE)))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IF(D265="X",0,IF(E265="X",0,VLOOKUP(E265,'15'!$K$3:$L$16,2,FALSE)))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IF(D266="X",0,IF(E266="X",0,VLOOKUP(E266,'15'!$K$3:$L$16,2,FALSE)))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IF(D267="X",0,IF(E267="X",0,VLOOKUP(E267,'15'!$K$3:$L$16,2,FALSE)))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IF(D268="X",0,IF(E268="X",0,VLOOKUP(E268,'15'!$K$3:$L$16,2,FALSE)))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IF(D269="X",0,IF(E269="X",0,VLOOKUP(E269,'15'!$K$3:$L$16,2,FALSE)))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IF(D270="X",0,IF(E270="X",0,VLOOKUP(E270,'15'!$K$3:$L$16,2,FALSE)))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IF(D271="X",0,IF(E271="X",0,VLOOKUP(E271,'15'!$K$3:$L$16,2,FALSE)))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IF(D272="X",0,IF(E272="X",0,VLOOKUP(E272,'15'!$K$3:$L$16,2,FALSE)))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IF(D273="X",0,IF(E273="X",0,VLOOKUP(E273,'15'!$K$3:$L$16,2,FALSE)))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IF(D274="X",0,IF(E274="X",0,VLOOKUP(E274,'15'!$K$3:$L$16,2,FALSE)))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IF(D275="X",0,IF(E275="X",0,VLOOKUP(E275,'15'!$K$3:$L$16,2,FALSE)))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IF(D276="X",0,IF(E276="X",0,VLOOKUP(E276,'15'!$K$3:$L$16,2,FALSE)))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IF(D277="X",0,IF(E277="X",0,VLOOKUP(E277,'15'!$K$3:$L$16,2,FALSE)))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IF(D278="X",0,IF(E278="X",0,VLOOKUP(E278,'15'!$K$3:$L$16,2,FALSE)))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IF(D279="X",0,IF(E279="X",0,VLOOKUP(E279,'15'!$K$3:$L$16,2,FALSE)))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IF(D280="X",0,IF(E280="X",0,VLOOKUP(E280,'15'!$K$3:$L$16,2,FALSE)))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IF(D281="X",0,IF(E281="X",0,VLOOKUP(E281,'15'!$K$3:$L$16,2,FALSE)))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IF(D282="X",0,IF(E282="X",0,VLOOKUP(E282,'15'!$K$3:$L$16,2,FALSE)))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IF(D283="X",0,IF(E283="X",0,VLOOKUP(E283,'15'!$K$3:$L$16,2,FALSE)))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IF(D284="X",0,IF(E284="X",0,VLOOKUP(E284,'15'!$K$3:$L$16,2,FALSE)))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IF(D285="X",0,IF(E285="X",0,VLOOKUP(E285,'15'!$K$3:$L$16,2,FALSE)))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IF(D286="X",0,IF(E286="X",0,VLOOKUP(E286,'15'!$K$3:$L$16,2,FALSE)))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IF(D287="X",0,IF(E287="X",0,VLOOKUP(E287,'15'!$K$3:$L$16,2,FALSE)))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IF(D288="X",0,IF(E288="X",0,VLOOKUP(E288,'15'!$K$3:$L$16,2,FALSE)))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IF(D289="X",0,IF(E289="X",0,VLOOKUP(E289,'15'!$K$3:$L$16,2,FALSE)))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IF(D290="X",0,IF(E290="X",0,VLOOKUP(E290,'15'!$K$3:$L$16,2,FALSE)))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IF(D291="X",0,IF(E291="X",0,VLOOKUP(E291,'15'!$K$3:$L$16,2,FALSE)))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IF(D292="X",0,IF(E292="X",0,VLOOKUP(E292,'15'!$K$3:$L$16,2,FALSE)))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IF(D293="X",0,IF(E293="X",0,VLOOKUP(E293,'15'!$K$3:$L$16,2,FALSE)))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IF(D294="X",0,IF(E294="X",0,VLOOKUP(E294,'15'!$K$3:$L$16,2,FALSE)))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IF(D295="X",0,IF(E295="X",0,VLOOKUP(E295,'15'!$K$3:$L$16,2,FALSE)))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IF(D296="X",0,IF(E296="X",0,VLOOKUP(E296,'15'!$K$3:$L$16,2,FALSE)))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IF(D297="X",0,IF(E297="X",0,VLOOKUP(E297,'15'!$K$3:$L$16,2,FALSE)))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IF(D298="X",0,IF(E298="X",0,VLOOKUP(E298,'15'!$K$3:$L$16,2,FALSE)))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IF(D299="X",0,IF(E299="X",0,VLOOKUP(E299,'15'!$K$3:$L$16,2,FALSE)))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IF(D300="X",0,IF(E300="X",0,VLOOKUP(E300,'15'!$K$3:$L$16,2,FALSE)))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IF(D301="X",0,IF(E301="X",0,VLOOKUP(E301,'15'!$K$3:$L$16,2,FALSE)))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IF(D302="X",0,IF(E302="X",0,VLOOKUP(E302,'15'!$K$3:$L$16,2,FALSE)))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IF(D303="X",0,IF(E303="X",0,VLOOKUP(E303,'15'!$K$3:$L$16,2,FALSE)))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IF(D304="X",0,IF(E304="X",0,VLOOKUP(E304,'15'!$K$3:$L$16,2,FALSE)))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IF(D305="X",0,IF(E305="X",0,VLOOKUP(E305,'15'!$K$3:$L$16,2,FALSE)))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IF(D306="X",0,IF(E306="X",0,VLOOKUP(E306,'15'!$K$3:$L$16,2,FALSE)))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IF(D307="X",0,IF(E307="X",0,VLOOKUP(E307,'15'!$K$3:$L$16,2,FALSE)))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IF(D308="X",0,IF(E308="X",0,VLOOKUP(E308,'15'!$K$3:$L$16,2,FALSE)))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IF(D309="X",0,IF(E309="X",0,VLOOKUP(E309,'15'!$K$3:$L$16,2,FALSE)))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IF(D310="X",0,IF(E310="X",0,VLOOKUP(E310,'15'!$K$3:$L$16,2,FALSE)))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IF(D311="X",0,IF(E311="X",0,VLOOKUP(E311,'15'!$K$3:$L$16,2,FALSE)))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IF(D312="X",0,IF(E312="X",0,VLOOKUP(E312,'15'!$K$3:$L$16,2,FALSE)))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IF(D313="X",0,IF(E313="X",0,VLOOKUP(E313,'15'!$K$3:$L$16,2,FALSE)))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IF(D314="X",0,IF(E314="X",0,VLOOKUP(E314,'15'!$K$3:$L$16,2,FALSE)))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IF(D315="X",0,IF(E315="X",0,VLOOKUP(E315,'15'!$K$3:$L$16,2,FALSE)))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IF(D316="X",0,IF(E316="X",0,VLOOKUP(E316,'15'!$K$3:$L$16,2,FALSE)))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IF(D317="X",0,IF(E317="X",0,VLOOKUP(E317,'15'!$K$3:$L$16,2,FALSE)))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IF(D318="X",0,IF(E318="X",0,VLOOKUP(E318,'15'!$K$3:$L$16,2,FALSE)))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IF(D319="X",0,IF(E319="X",0,VLOOKUP(E319,'15'!$K$3:$L$16,2,FALSE)))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IF(D320="X",0,IF(E320="X",0,VLOOKUP(E320,'15'!$K$3:$L$16,2,FALSE)))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IF(D321="X",0,IF(E321="X",0,VLOOKUP(E321,'15'!$K$3:$L$16,2,FALSE)))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IF(D322="X",0,IF(E322="X",0,VLOOKUP(E322,'15'!$K$3:$L$16,2,FALSE)))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IF(D323="X",0,IF(E323="X",0,VLOOKUP(E323,'15'!$K$3:$L$16,2,FALSE)))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IF(D324="X",0,IF(E324="X",0,VLOOKUP(E324,'15'!$K$3:$L$16,2,FALSE)))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IF(D325="X",0,IF(E325="X",0,VLOOKUP(E325,'15'!$K$3:$L$16,2,FALSE)))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IF(D326="X",0,IF(E326="X",0,VLOOKUP(E326,'15'!$K$3:$L$16,2,FALSE)))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IF(D327="X",0,IF(E327="X",0,VLOOKUP(E327,'15'!$K$3:$L$16,2,FALSE)))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IF(D328="X",0,IF(E328="X",0,VLOOKUP(E328,'15'!$K$3:$L$16,2,FALSE)))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IF(D329="X",0,IF(E329="X",0,VLOOKUP(E329,'15'!$K$3:$L$16,2,FALSE)))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IF(D330="X",0,IF(E330="X",0,VLOOKUP(E330,'15'!$K$3:$L$16,2,FALSE)))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IF(D331="X",0,IF(E331="X",0,VLOOKUP(E331,'15'!$K$3:$L$16,2,FALSE)))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IF(D332="X",0,IF(E332="X",0,VLOOKUP(E332,'15'!$K$3:$L$16,2,FALSE)))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IF(D333="X",0,IF(E333="X",0,VLOOKUP(E333,'15'!$K$3:$L$16,2,FALSE)))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IF(D334="X",0,IF(E334="X",0,VLOOKUP(E334,'15'!$K$3:$L$16,2,FALSE)))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IF(D335="X",0,IF(E335="X",0,VLOOKUP(E335,'15'!$K$3:$L$16,2,FALSE)))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IF(D336="X",0,IF(E336="X",0,VLOOKUP(E336,'15'!$K$3:$L$16,2,FALSE)))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IF(D337="X",0,IF(E337="X",0,VLOOKUP(E337,'15'!$K$3:$L$16,2,FALSE)))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IF(D338="X",0,IF(E338="X",0,VLOOKUP(E338,'15'!$K$3:$L$16,2,FALSE)))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IF(D339="X",0,IF(E339="X",0,VLOOKUP(E339,'15'!$K$3:$L$16,2,FALSE)))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IF(D340="X",0,IF(E340="X",0,VLOOKUP(E340,'15'!$K$3:$L$16,2,FALSE)))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IF(D341="X",0,IF(E341="X",0,VLOOKUP(E341,'15'!$K$3:$L$16,2,FALSE)))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IF(D342="X",0,IF(E342="X",0,VLOOKUP(E342,'15'!$K$3:$L$16,2,FALSE)))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IF(D343="X",0,IF(E343="X",0,VLOOKUP(E343,'15'!$K$3:$L$16,2,FALSE)))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IF(D344="X",0,IF(E344="X",0,VLOOKUP(E344,'15'!$K$3:$L$16,2,FALSE)))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IF(D345="X",0,IF(E345="X",0,VLOOKUP(E345,'15'!$K$3:$L$16,2,FALSE)))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IF(D346="X",0,IF(E346="X",0,VLOOKUP(E346,'15'!$K$3:$L$16,2,FALSE)))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IF(D347="X",0,IF(E347="X",0,VLOOKUP(E347,'15'!$K$3:$L$16,2,FALSE)))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IF(D348="X",0,IF(E348="X",0,VLOOKUP(E348,'15'!$K$3:$L$16,2,FALSE)))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IF(D349="X",0,IF(E349="X",0,VLOOKUP(E349,'15'!$K$3:$L$16,2,FALSE)))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IF(D350="X",0,IF(E350="X",0,VLOOKUP(E350,'15'!$K$3:$L$16,2,FALSE)))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IF(D351="X",0,IF(E351="X",0,VLOOKUP(E351,'15'!$K$3:$L$16,2,FALSE)))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IF(D352="X",0,IF(E352="X",0,VLOOKUP(E352,'15'!$K$3:$L$16,2,FALSE)))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IF(D353="X",0,IF(E353="X",0,VLOOKUP(E353,'15'!$K$3:$L$16,2,FALSE)))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IF(D354="X",0,IF(E354="X",0,VLOOKUP(E354,'15'!$K$3:$L$16,2,FALSE)))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IF(D355="X",0,IF(E355="X",0,VLOOKUP(E355,'15'!$K$3:$L$16,2,FALSE)))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IF(D356="X",0,IF(E356="X",0,VLOOKUP(E356,'15'!$K$3:$L$16,2,FALSE)))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IF(D357="X",0,IF(E357="X",0,VLOOKUP(E357,'15'!$K$3:$L$16,2,FALSE)))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IF(D358="X",0,IF(E358="X",0,VLOOKUP(E358,'15'!$K$3:$L$16,2,FALSE)))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IF(D359="X",0,IF(E359="X",0,VLOOKUP(E359,'15'!$K$3:$L$16,2,FALSE)))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IF(D360="X",0,IF(E360="X",0,VLOOKUP(E360,'15'!$K$3:$L$16,2,FALSE)))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IF(D361="X",0,IF(E361="X",0,VLOOKUP(E361,'15'!$K$3:$L$16,2,FALSE)))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IF(D362="X",0,IF(E362="X",0,VLOOKUP(E362,'15'!$K$3:$L$16,2,FALSE)))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IF(D363="X",0,IF(E363="X",0,VLOOKUP(E363,'15'!$K$3:$L$16,2,FALSE)))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IF(D364="X",0,IF(E364="X",0,VLOOKUP(E364,'15'!$K$3:$L$16,2,FALSE)))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IF(D365="X",0,IF(E365="X",0,VLOOKUP(E365,'15'!$K$3:$L$16,2,FALSE)))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IF(D366="X",0,IF(E366="X",0,VLOOKUP(E366,'15'!$K$3:$L$16,2,FALSE)))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IF(D367="X",0,IF(E367="X",0,VLOOKUP(E367,'15'!$K$3:$L$16,2,FALSE)))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IF(D368="X",0,IF(E368="X",0,VLOOKUP(E368,'15'!$K$3:$L$16,2,FALSE)))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IF(D369="X",0,IF(E369="X",0,VLOOKUP(E369,'15'!$K$3:$L$16,2,FALSE)))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IF(D370="X",0,IF(E370="X",0,VLOOKUP(E370,'15'!$K$3:$L$16,2,FALSE)))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IF(D371="X",0,IF(E371="X",0,VLOOKUP(E371,'15'!$K$3:$L$16,2,FALSE)))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IF(D372="X",0,IF(E372="X",0,VLOOKUP(E372,'15'!$K$3:$L$16,2,FALSE)))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IF(D373="X",0,IF(E373="X",0,VLOOKUP(E373,'15'!$K$3:$L$16,2,FALSE)))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IF(D374="X",0,IF(E374="X",0,VLOOKUP(E374,'15'!$K$3:$L$16,2,FALSE)))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IF(D375="X",0,IF(E375="X",0,VLOOKUP(E375,'15'!$K$3:$L$16,2,FALSE)))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IF(D376="X",0,IF(E376="X",0,VLOOKUP(E376,'15'!$K$3:$L$16,2,FALSE)))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IF(D377="X",0,IF(E377="X",0,VLOOKUP(E377,'15'!$K$3:$L$16,2,FALSE)))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IF(D378="X",0,IF(E378="X",0,VLOOKUP(E378,'15'!$K$3:$L$16,2,FALSE)))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IF(D379="X",0,IF(E379="X",0,VLOOKUP(E379,'15'!$K$3:$L$16,2,FALSE)))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IF(D380="X",0,IF(E380="X",0,VLOOKUP(E380,'15'!$K$3:$L$16,2,FALSE)))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IF(D381="X",0,IF(E381="X",0,VLOOKUP(E381,'15'!$K$3:$L$16,2,FALSE)))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IF(D382="X",0,IF(E382="X",0,VLOOKUP(E382,'15'!$K$3:$L$16,2,FALSE)))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IF(D383="X",0,IF(E383="X",0,VLOOKUP(E383,'15'!$K$3:$L$16,2,FALSE)))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IF(D384="X",0,IF(E384="X",0,VLOOKUP(E384,'15'!$K$3:$L$16,2,FALSE)))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IF(D385="X",0,IF(E385="X",0,VLOOKUP(E385,'15'!$K$3:$L$16,2,FALSE)))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IF(D386="X",0,IF(E386="X",0,VLOOKUP(E386,'15'!$K$3:$L$16,2,FALSE)))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IF(D387="X",0,IF(E387="X",0,VLOOKUP(E387,'15'!$K$3:$L$16,2,FALSE)))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IF(D388="X",0,IF(E388="X",0,VLOOKUP(E388,'15'!$K$3:$L$16,2,FALSE)))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IF(D389="X",0,IF(E389="X",0,VLOOKUP(E389,'15'!$K$3:$L$16,2,FALSE)))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IF(D390="X",0,IF(E390="X",0,VLOOKUP(E390,'15'!$K$3:$L$16,2,FALSE)))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IF(D391="X",0,IF(E391="X",0,VLOOKUP(E391,'15'!$K$3:$L$16,2,FALSE)))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IF(D392="X",0,IF(E392="X",0,VLOOKUP(E392,'15'!$K$3:$L$16,2,FALSE)))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IF(D393="X",0,IF(E393="X",0,VLOOKUP(E393,'15'!$K$3:$L$16,2,FALSE)))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IF(D394="X",0,IF(E394="X",0,VLOOKUP(E394,'15'!$K$3:$L$16,2,FALSE)))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IF(D395="X",0,IF(E395="X",0,VLOOKUP(E395,'15'!$K$3:$L$16,2,FALSE)))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IF(D396="X",0,IF(E396="X",0,VLOOKUP(E396,'15'!$K$3:$L$16,2,FALSE)))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IF(D397="X",0,IF(E397="X",0,VLOOKUP(E397,'15'!$K$3:$L$16,2,FALSE)))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IF(D398="X",0,IF(E398="X",0,VLOOKUP(E398,'15'!$K$3:$L$16,2,FALSE)))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IF(D399="X",0,IF(E399="X",0,VLOOKUP(E399,'15'!$K$3:$L$16,2,FALSE)))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IF(D400="X",0,IF(E400="X",0,VLOOKUP(E400,'15'!$K$3:$L$16,2,FALSE)))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IF(D401="X",0,IF(E401="X",0,VLOOKUP(E401,'15'!$K$3:$L$16,2,FALSE)))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IF(D402="X",0,IF(E402="X",0,VLOOKUP(E402,'15'!$K$3:$L$16,2,FALSE)))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IF(D403="X",0,IF(E403="X",0,VLOOKUP(E403,'15'!$K$3:$L$16,2,FALSE)))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IF(D404="X",0,IF(E404="X",0,VLOOKUP(E404,'15'!$K$3:$L$16,2,FALSE)))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IF(D405="X",0,IF(E405="X",0,VLOOKUP(E405,'15'!$K$3:$L$16,2,FALSE)))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IF(D406="X",0,IF(E406="X",0,VLOOKUP(E406,'15'!$K$3:$L$16,2,FALSE)))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IF(D407="X",0,IF(E407="X",0,VLOOKUP(E407,'15'!$K$3:$L$16,2,FALSE)))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IF(D408="X",0,IF(E408="X",0,VLOOKUP(E408,'15'!$K$3:$L$16,2,FALSE)))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IF(D409="X",0,IF(E409="X",0,VLOOKUP(E409,'15'!$K$3:$L$16,2,FALSE)))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IF(D410="X",0,IF(E410="X",0,VLOOKUP(E410,'15'!$K$3:$L$16,2,FALSE)))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IF(D411="X",0,IF(E411="X",0,VLOOKUP(E411,'15'!$K$3:$L$16,2,FALSE)))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IF(D412="X",0,IF(E412="X",0,VLOOKUP(E412,'15'!$K$3:$L$16,2,FALSE)))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IF(D413="X",0,IF(E413="X",0,VLOOKUP(E413,'15'!$K$3:$L$16,2,FALSE)))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IF(D414="X",0,IF(E414="X",0,VLOOKUP(E414,'15'!$K$3:$L$16,2,FALSE)))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IF(D415="X",0,IF(E415="X",0,VLOOKUP(E415,'15'!$K$3:$L$16,2,FALSE)))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IF(D416="X",0,IF(E416="X",0,VLOOKUP(E416,'15'!$K$3:$L$16,2,FALSE)))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IF(D417="X",0,IF(E417="X",0,VLOOKUP(E417,'15'!$K$3:$L$16,2,FALSE)))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IF(D418="X",0,IF(E418="X",0,VLOOKUP(E418,'15'!$K$3:$L$16,2,FALSE)))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IF(D419="X",0,IF(E419="X",0,VLOOKUP(E419,'15'!$K$3:$L$16,2,FALSE)))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IF(D420="X",0,IF(E420="X",0,VLOOKUP(E420,'15'!$K$3:$L$16,2,FALSE)))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IF(D421="X",0,IF(E421="X",0,VLOOKUP(E421,'15'!$K$3:$L$16,2,FALSE)))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IF(D422="X",0,IF(E422="X",0,VLOOKUP(E422,'15'!$K$3:$L$16,2,FALSE)))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IF(D423="X",0,IF(E423="X",0,VLOOKUP(E423,'15'!$K$3:$L$16,2,FALSE)))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IF(D424="X",0,IF(E424="X",0,VLOOKUP(E424,'15'!$K$3:$L$16,2,FALSE)))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IF(D425="X",0,IF(E425="X",0,VLOOKUP(E425,'15'!$K$3:$L$16,2,FALSE)))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IF(D426="X",0,IF(E426="X",0,VLOOKUP(E426,'15'!$K$3:$L$16,2,FALSE)))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IF(D427="X",0,IF(E427="X",0,VLOOKUP(E427,'15'!$K$3:$L$16,2,FALSE)))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IF(D428="X",0,IF(E428="X",0,VLOOKUP(E428,'15'!$K$3:$L$16,2,FALSE)))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IF(D429="X",0,IF(E429="X",0,VLOOKUP(E429,'15'!$K$3:$L$16,2,FALSE)))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IF(D430="X",0,IF(E430="X",0,VLOOKUP(E430,'15'!$K$3:$L$16,2,FALSE)))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IF(D431="X",0,IF(E431="X",0,VLOOKUP(E431,'15'!$K$3:$L$16,2,FALSE)))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IF(D432="X",0,IF(E432="X",0,VLOOKUP(E432,'15'!$K$3:$L$16,2,FALSE)))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IF(D433="X",0,IF(E433="X",0,VLOOKUP(E433,'15'!$K$3:$L$16,2,FALSE)))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IF(D434="X",0,IF(E434="X",0,VLOOKUP(E434,'15'!$K$3:$L$16,2,FALSE)))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IF(D435="X",0,IF(E435="X",0,VLOOKUP(E435,'15'!$K$3:$L$16,2,FALSE)))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IF(D436="X",0,IF(E436="X",0,VLOOKUP(E436,'15'!$K$3:$L$16,2,FALSE)))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IF(D437="X",0,IF(E437="X",0,VLOOKUP(E437,'15'!$K$3:$L$16,2,FALSE)))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IF(D438="X",0,IF(E438="X",0,VLOOKUP(E438,'15'!$K$3:$L$16,2,FALSE)))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IF(D439="X",0,IF(E439="X",0,VLOOKUP(E439,'15'!$K$3:$L$16,2,FALSE)))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IF(D440="X",0,IF(E440="X",0,VLOOKUP(E440,'15'!$K$3:$L$16,2,FALSE)))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IF(D441="X",0,IF(E441="X",0,VLOOKUP(E441,'15'!$K$3:$L$16,2,FALSE)))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IF(D442="X",0,IF(E442="X",0,VLOOKUP(E442,'15'!$K$3:$L$16,2,FALSE)))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IF(D443="X",0,IF(E443="X",0,VLOOKUP(E443,'15'!$K$3:$L$16,2,FALSE)))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IF(D444="X",0,IF(E444="X",0,VLOOKUP(E444,'15'!$K$3:$L$16,2,FALSE)))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IF(D445="X",0,IF(E445="X",0,VLOOKUP(E445,'15'!$K$3:$L$16,2,FALSE)))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IF(D446="X",0,IF(E446="X",0,VLOOKUP(E446,'15'!$K$3:$L$16,2,FALSE)))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IF(D447="X",0,IF(E447="X",0,VLOOKUP(E447,'15'!$K$3:$L$16,2,FALSE)))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IF(D448="X",0,IF(E448="X",0,VLOOKUP(E448,'15'!$K$3:$L$16,2,FALSE)))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IF(D449="X",0,IF(E449="X",0,VLOOKUP(E449,'15'!$K$3:$L$16,2,FALSE)))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IF(D450="X",0,IF(E450="X",0,VLOOKUP(E450,'15'!$K$3:$L$16,2,FALSE)))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IF(D451="X",0,IF(E451="X",0,VLOOKUP(E451,'15'!$K$3:$L$16,2,FALSE)))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IF(D452="X",0,IF(E452="X",0,VLOOKUP(E452,'15'!$K$3:$L$16,2,FALSE)))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IF(D453="X",0,IF(E453="X",0,VLOOKUP(E453,'15'!$K$3:$L$16,2,FALSE)))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IF(D454="X",0,IF(E454="X",0,VLOOKUP(E454,'15'!$K$3:$L$16,2,FALSE)))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IF(D455="X",0,IF(E455="X",0,VLOOKUP(E455,'15'!$K$3:$L$16,2,FALSE)))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IF(D456="X",0,IF(E456="X",0,VLOOKUP(E456,'15'!$K$3:$L$16,2,FALSE)))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IF(D457="X",0,IF(E457="X",0,VLOOKUP(E457,'15'!$K$3:$L$16,2,FALSE)))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IF(D458="X",0,IF(E458="X",0,VLOOKUP(E458,'15'!$K$3:$L$16,2,FALSE)))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IF(D459="X",0,IF(E459="X",0,VLOOKUP(E459,'15'!$K$3:$L$16,2,FALSE)))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IF(D460="X",0,IF(E460="X",0,VLOOKUP(E460,'15'!$K$3:$L$16,2,FALSE)))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IF(D461="X",0,IF(E461="X",0,VLOOKUP(E461,'15'!$K$3:$L$16,2,FALSE)))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IF(D462="X",0,IF(E462="X",0,VLOOKUP(E462,'15'!$K$3:$L$16,2,FALSE)))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IF(D463="X",0,IF(E463="X",0,VLOOKUP(E463,'15'!$K$3:$L$16,2,FALSE)))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IF(D464="X",0,IF(E464="X",0,VLOOKUP(E464,'15'!$K$3:$L$16,2,FALSE)))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IF(D465="X",0,IF(E465="X",0,VLOOKUP(E465,'15'!$K$3:$L$16,2,FALSE)))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IF(D466="X",0,IF(E466="X",0,VLOOKUP(E466,'15'!$K$3:$L$16,2,FALSE)))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IF(D467="X",0,IF(E467="X",0,VLOOKUP(E467,'15'!$K$3:$L$16,2,FALSE)))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IF(D468="X",0,IF(E468="X",0,VLOOKUP(E468,'15'!$K$3:$L$16,2,FALSE)))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IF(D469="X",0,IF(E469="X",0,VLOOKUP(E469,'15'!$K$3:$L$16,2,FALSE)))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IF(D470="X",0,IF(E470="X",0,VLOOKUP(E470,'15'!$K$3:$L$16,2,FALSE)))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IF(D471="X",0,IF(E471="X",0,VLOOKUP(E471,'15'!$K$3:$L$16,2,FALSE)))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IF(D472="X",0,IF(E472="X",0,VLOOKUP(E472,'15'!$K$3:$L$16,2,FALSE)))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IF(D473="X",0,IF(E473="X",0,VLOOKUP(E473,'15'!$K$3:$L$16,2,FALSE)))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IF(D474="X",0,IF(E474="X",0,VLOOKUP(E474,'15'!$K$3:$L$16,2,FALSE)))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IF(D475="X",0,IF(E475="X",0,VLOOKUP(E475,'15'!$K$3:$L$16,2,FALSE)))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IF(D476="X",0,IF(E476="X",0,VLOOKUP(E476,'15'!$K$3:$L$16,2,FALSE)))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IF(D477="X",0,IF(E477="X",0,VLOOKUP(E477,'15'!$K$3:$L$16,2,FALSE)))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IF(D478="X",0,IF(E478="X",0,VLOOKUP(E478,'15'!$K$3:$L$16,2,FALSE)))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IF(D479="X",0,IF(E479="X",0,VLOOKUP(E479,'15'!$K$3:$L$16,2,FALSE)))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IF(D480="X",0,IF(E480="X",0,VLOOKUP(E480,'15'!$K$3:$L$16,2,FALSE)))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IF(D481="X",0,IF(E481="X",0,VLOOKUP(E481,'15'!$K$3:$L$16,2,FALSE)))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IF(D482="X",0,IF(E482="X",0,VLOOKUP(E482,'15'!$K$3:$L$16,2,FALSE)))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IF(D483="X",0,IF(E483="X",0,VLOOKUP(E483,'15'!$K$3:$L$16,2,FALSE)))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IF(D484="X",0,IF(E484="X",0,VLOOKUP(E484,'15'!$K$3:$L$16,2,FALSE)))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IF(D485="X",0,IF(E485="X",0,VLOOKUP(E485,'15'!$K$3:$L$16,2,FALSE)))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IF(D486="X",0,IF(E486="X",0,VLOOKUP(E486,'15'!$K$3:$L$16,2,FALSE)))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IF(D487="X",0,IF(E487="X",0,VLOOKUP(E487,'15'!$K$3:$L$16,2,FALSE)))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IF(D488="X",0,IF(E488="X",0,VLOOKUP(E488,'15'!$K$3:$L$16,2,FALSE)))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IF(D489="X",0,IF(E489="X",0,VLOOKUP(E489,'15'!$K$3:$L$16,2,FALSE)))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IF(D490="X",0,IF(E490="X",0,VLOOKUP(E490,'15'!$K$3:$L$16,2,FALSE)))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IF(D491="X",0,IF(E491="X",0,VLOOKUP(E491,'15'!$K$3:$L$16,2,FALSE)))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IF(D492="X",0,IF(E492="X",0,VLOOKUP(E492,'15'!$K$3:$L$16,2,FALSE)))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IF(D493="X",0,IF(E493="X",0,VLOOKUP(E493,'15'!$K$3:$L$16,2,FALSE)))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IF(D494="X",0,IF(E494="X",0,VLOOKUP(E494,'15'!$K$3:$L$16,2,FALSE)))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IF('15'!K3="", "Vrije categorie",'15'!K3)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IF('15'!K4="", "Vrije categorie",'15'!K4)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IF('15'!K5="", "Vrije categorie",'15'!K5)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IF('15'!K6="", "Vrije categorie",'15'!K6)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IF('15'!K7="", "Vrije categorie",'15'!K7)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IF('15'!K8="", "Vrije categorie",'15'!K8)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IF('15'!K9="", "Vrije categorie",'15'!K9)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IF('15'!K10="", "Vrije categorie",'15'!K10)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IF('15'!K11="", "Vrije categorie",'15'!K11)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IF('15'!K12="", "Vrije categorie",'15'!K12)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IF('15'!K13="", "Vrije categorie",'15'!K13)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IF('15'!K14="", "Vrije categorie",'15'!K14)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IF('15'!K15="", "Vrije categorie",'15'!K15)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eCGB+36istpl/fpF0yH4nAH3sAavS5W1sSr4gzypT14zzGkAgwTP7GLkYL8SBszaabCJ07dO14Ua+xMLTgvNRQ==" saltValue="MpcoDOHbqX4Al7cBCF3Qc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16,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'16a'!P499/M3</f>
        <v>#N/A</v>
      </c>
    </row>
    <row r="4" spans="1:14">
      <c r="A4" s="26" t="s">
        <v>80</v>
      </c>
      <c r="B4" s="217" t="str">
        <f>VLOOKUP(H5,Kwaliteitsinspecties!A5:E54,3)</f>
        <v>Complex 16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'16a'!P500/M4</f>
        <v>#N/A</v>
      </c>
    </row>
    <row r="5" spans="1:14">
      <c r="A5" s="27" t="s">
        <v>81</v>
      </c>
      <c r="B5" s="218" t="str">
        <f>VLOOKUP(H5,Kwaliteitsinspecties!A5:E54,4)</f>
        <v>Complex 16</v>
      </c>
      <c r="C5" s="218"/>
      <c r="D5" s="218"/>
      <c r="E5" s="218"/>
      <c r="F5" s="214" t="s">
        <v>83</v>
      </c>
      <c r="G5" s="214"/>
      <c r="H5" s="23">
        <f>Kwaliteitsinspecties!A20</f>
        <v>16</v>
      </c>
      <c r="K5" s="44" t="s">
        <v>56</v>
      </c>
      <c r="L5" s="56"/>
      <c r="M5" s="115"/>
      <c r="N5" s="97" t="e">
        <f>'16a'!P501/M5</f>
        <v>#N/A</v>
      </c>
    </row>
    <row r="6" spans="1:14">
      <c r="A6" s="28" t="s">
        <v>82</v>
      </c>
      <c r="B6" s="219" t="str">
        <f>VLOOKUP(H5,Kwaliteitsinspecties!A5:E54,5)</f>
        <v>Complex 16</v>
      </c>
      <c r="C6" s="219"/>
      <c r="D6" s="219"/>
      <c r="E6" s="219"/>
      <c r="F6" s="215" t="s">
        <v>84</v>
      </c>
      <c r="G6" s="215"/>
      <c r="H6" s="24" t="str">
        <f>CONCATENATE(H5,"a")</f>
        <v>16a</v>
      </c>
      <c r="K6" s="44" t="s">
        <v>57</v>
      </c>
      <c r="L6" s="56"/>
      <c r="M6" s="115"/>
      <c r="N6" s="97" t="e">
        <f>'16a'!P502/M6</f>
        <v>#N/A</v>
      </c>
    </row>
    <row r="7" spans="1:14">
      <c r="K7" s="44" t="s">
        <v>53</v>
      </c>
      <c r="L7" s="56"/>
      <c r="M7" s="115"/>
      <c r="N7" s="97" t="e">
        <f>'16a'!P503/M7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'16a'!P507/M11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VojRGGy4SeXoBoIg+9DB6zVEFG8k2dyWZC0zcI4ke5wLcpTm+gZ4KDQvLlgSufoCvAZKG3JOItS5m2vKX4hfVQ==" saltValue="g5x/ngkFzl5DxNSz5CSZF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'16'!H5</f>
        <v>16</v>
      </c>
      <c r="B1" s="240" t="s">
        <v>80</v>
      </c>
      <c r="C1" s="241"/>
      <c r="D1" s="242" t="str">
        <f>VLOOKUP(A1,Kwaliteitsinspecties!A5:J54,3)</f>
        <v>Complex 16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16 te Complex 16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IF('16'!K3="", "Vrije categorie",'16'!K3)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IF('16'!K4="", "Vrije categorie",'16'!K4)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IF('16'!K5="", "Vrije categorie",'16'!K5)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IF('16'!K6="", "Vrije categorie",'16'!K6)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IF('16'!K7="", "Vrije categorie",'16'!K7)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IF('16'!K8="", "Vrije categorie",'16'!K8)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IF('16'!K9="", "Vrije categorie",'16'!K9)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IF('16'!K10="", "Vrije categorie",'16'!K10)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IF('16'!K11="", "Vrije categorie",'16'!K11)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IF('16'!K12="", "Vrije categorie",'16'!K12)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IF('16'!K13="", "Vrije categorie",'16'!K13)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IF('16'!K14="", "Vrije categorie",'16'!K14)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IF('16'!K15="", "Vrije categorie",'16'!K15)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bK+D8kso38ynPTcOJyUTjXkhtrXfXGzkCj9HSlTYvALtjv7Rjo1FEAM6gjROB/MBHJ50i9vLnMaZOKQK7qzj0Q==" saltValue="kU4SwUtufF67UHn5zzUrq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17,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'17a'!P499/M3</f>
        <v>#N/A</v>
      </c>
    </row>
    <row r="4" spans="1:14">
      <c r="A4" s="26" t="s">
        <v>80</v>
      </c>
      <c r="B4" s="217" t="str">
        <f>VLOOKUP(H5,Kwaliteitsinspecties!A5:E54,3)</f>
        <v>Complex 17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'17a'!P500/M4</f>
        <v>#N/A</v>
      </c>
    </row>
    <row r="5" spans="1:14">
      <c r="A5" s="27" t="s">
        <v>81</v>
      </c>
      <c r="B5" s="218" t="str">
        <f>VLOOKUP(H5,Kwaliteitsinspecties!A5:E54,4)</f>
        <v>Complex 17</v>
      </c>
      <c r="C5" s="218"/>
      <c r="D5" s="218"/>
      <c r="E5" s="218"/>
      <c r="F5" s="214" t="s">
        <v>83</v>
      </c>
      <c r="G5" s="214"/>
      <c r="H5" s="23">
        <f>Kwaliteitsinspecties!A21</f>
        <v>17</v>
      </c>
      <c r="K5" s="44" t="s">
        <v>56</v>
      </c>
      <c r="L5" s="56"/>
      <c r="M5" s="115"/>
      <c r="N5" s="97" t="e">
        <f>'17a'!P501/M5</f>
        <v>#N/A</v>
      </c>
    </row>
    <row r="6" spans="1:14">
      <c r="A6" s="28" t="s">
        <v>82</v>
      </c>
      <c r="B6" s="219" t="str">
        <f>VLOOKUP(H5,Kwaliteitsinspecties!A5:E54,5)</f>
        <v>Complex 17</v>
      </c>
      <c r="C6" s="219"/>
      <c r="D6" s="219"/>
      <c r="E6" s="219"/>
      <c r="F6" s="215" t="s">
        <v>84</v>
      </c>
      <c r="G6" s="215"/>
      <c r="H6" s="24" t="str">
        <f>CONCATENATE(H5,"a")</f>
        <v>17a</v>
      </c>
      <c r="K6" s="44" t="s">
        <v>57</v>
      </c>
      <c r="L6" s="56"/>
      <c r="M6" s="115"/>
      <c r="N6" s="97" t="e">
        <f>'17a'!P502/M6</f>
        <v>#N/A</v>
      </c>
    </row>
    <row r="7" spans="1:14">
      <c r="K7" s="44" t="s">
        <v>53</v>
      </c>
      <c r="L7" s="56"/>
      <c r="M7" s="115"/>
      <c r="N7" s="97" t="e">
        <f>'17a'!P503/M7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'17a'!P504/M8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'17a'!P505/M9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'17a'!P506/M10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'17a'!P507/M11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'17a'!P508/M12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'17a'!N512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'17a'!P509/M13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'17a'!P512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'17a'!G512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'17a'!F512-E27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'17a'!S495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'17a'!R495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'17a'!T495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'17a'!U495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'17a'!V495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'17a'!W495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'17a'!N505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5ld7AoZwL8fQDCCvAE7PSV0WsGyGPZ5WlelO8dlVDstGGYNBKVF75nBkyJCoUUDT+wLSfZ1C73sRi1Olg9ggMQ==" saltValue="tHfVcnDW9qycdys3MNQCR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'17'!H5</f>
        <v>17</v>
      </c>
      <c r="B1" s="240" t="s">
        <v>80</v>
      </c>
      <c r="C1" s="241"/>
      <c r="D1" s="242" t="str">
        <f>VLOOKUP(A1,Kwaliteitsinspecties!A5:J54,3)</f>
        <v>Complex 17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17 te Complex 17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IF(D4="X",0,IF(E4="X",0,VLOOKUP(E4,'17'!$K$3:$L$16,2,FALSE)))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IF(D5="X",0,IF(E5="X",0,VLOOKUP(E5,'17'!$K$3:$L$16,2,FALSE)))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IF(D6="X",0,IF(E6="X",0,VLOOKUP(E6,'17'!$K$3:$L$16,2,FALSE)))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IF(D7="X",0,IF(E7="X",0,VLOOKUP(E7,'17'!$K$3:$L$16,2,FALSE)))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IF(D8="X",0,IF(E8="X",0,VLOOKUP(E8,'17'!$K$3:$L$16,2,FALSE)))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IF(D9="X",0,IF(E9="X",0,VLOOKUP(E9,'17'!$K$3:$L$16,2,FALSE)))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IF(D10="X",0,IF(E10="X",0,VLOOKUP(E10,'17'!$K$3:$L$16,2,FALSE)))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IF(D11="X",0,IF(E11="X",0,VLOOKUP(E11,'17'!$K$3:$L$16,2,FALSE)))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IF(D12="X",0,IF(E12="X",0,VLOOKUP(E12,'17'!$K$3:$L$16,2,FALSE)))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IF(D13="X",0,IF(E13="X",0,VLOOKUP(E13,'17'!$K$3:$L$16,2,FALSE)))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IF(D14="X",0,IF(E14="X",0,VLOOKUP(E14,'17'!$K$3:$L$16,2,FALSE)))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IF(D15="X",0,IF(E15="X",0,VLOOKUP(E15,'17'!$K$3:$L$16,2,FALSE)))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IF(D16="X",0,IF(E16="X",0,VLOOKUP(E16,'17'!$K$3:$L$16,2,FALSE)))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IF(D17="X",0,IF(E17="X",0,VLOOKUP(E17,'17'!$K$3:$L$16,2,FALSE)))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IF(D18="X",0,IF(E18="X",0,VLOOKUP(E18,'17'!$K$3:$L$16,2,FALSE)))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IF(D19="X",0,IF(E19="X",0,VLOOKUP(E19,'17'!$K$3:$L$16,2,FALSE)))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IF(D20="X",0,IF(E20="X",0,VLOOKUP(E20,'17'!$K$3:$L$16,2,FALSE)))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IF(D21="X",0,IF(E21="X",0,VLOOKUP(E21,'17'!$K$3:$L$16,2,FALSE)))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IF(D22="X",0,IF(E22="X",0,VLOOKUP(E22,'17'!$K$3:$L$16,2,FALSE)))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IF(D23="X",0,IF(E23="X",0,VLOOKUP(E23,'17'!$K$3:$L$16,2,FALSE)))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IF(D24="X",0,IF(E24="X",0,VLOOKUP(E24,'17'!$K$3:$L$16,2,FALSE)))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IF(D25="X",0,IF(E25="X",0,VLOOKUP(E25,'17'!$K$3:$L$16,2,FALSE)))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IF(D26="X",0,IF(E26="X",0,VLOOKUP(E26,'17'!$K$3:$L$16,2,FALSE)))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IF(D27="X",0,IF(E27="X",0,VLOOKUP(E27,'17'!$K$3:$L$16,2,FALSE)))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IF(D28="X",0,IF(E28="X",0,VLOOKUP(E28,'17'!$K$3:$L$16,2,FALSE)))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IF(D29="X",0,IF(E29="X",0,VLOOKUP(E29,'17'!$K$3:$L$16,2,FALSE)))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IF(D30="X",0,IF(E30="X",0,VLOOKUP(E30,'17'!$K$3:$L$16,2,FALSE)))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IF(D31="X",0,IF(E31="X",0,VLOOKUP(E31,'17'!$K$3:$L$16,2,FALSE)))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IF(D32="X",0,IF(E32="X",0,VLOOKUP(E32,'17'!$K$3:$L$16,2,FALSE)))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IF(D33="X",0,IF(E33="X",0,VLOOKUP(E33,'17'!$K$3:$L$16,2,FALSE)))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IF(D34="X",0,IF(E34="X",0,VLOOKUP(E34,'17'!$K$3:$L$16,2,FALSE)))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IF(D35="X",0,IF(E35="X",0,VLOOKUP(E35,'17'!$K$3:$L$16,2,FALSE)))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IF(D36="X",0,IF(E36="X",0,VLOOKUP(E36,'17'!$K$3:$L$16,2,FALSE)))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IF(D37="X",0,IF(E37="X",0,VLOOKUP(E37,'17'!$K$3:$L$16,2,FALSE)))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IF(D38="X",0,IF(E38="X",0,VLOOKUP(E38,'17'!$K$3:$L$16,2,FALSE)))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IF(D39="X",0,IF(E39="X",0,VLOOKUP(E39,'17'!$K$3:$L$16,2,FALSE)))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IF(D40="X",0,IF(E40="X",0,VLOOKUP(E40,'17'!$K$3:$L$16,2,FALSE)))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IF(D41="X",0,IF(E41="X",0,VLOOKUP(E41,'17'!$K$3:$L$16,2,FALSE)))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IF(D42="X",0,IF(E42="X",0,VLOOKUP(E42,'17'!$K$3:$L$16,2,FALSE)))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IF(D43="X",0,IF(E43="X",0,VLOOKUP(E43,'17'!$K$3:$L$16,2,FALSE)))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IF(D44="X",0,IF(E44="X",0,VLOOKUP(E44,'17'!$K$3:$L$16,2,FALSE)))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IF(D45="X",0,IF(E45="X",0,VLOOKUP(E45,'17'!$K$3:$L$16,2,FALSE)))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IF(D46="X",0,IF(E46="X",0,VLOOKUP(E46,'17'!$K$3:$L$16,2,FALSE)))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IF(D47="X",0,IF(E47="X",0,VLOOKUP(E47,'17'!$K$3:$L$16,2,FALSE)))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IF(D48="X",0,IF(E48="X",0,VLOOKUP(E48,'17'!$K$3:$L$16,2,FALSE)))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IF(D49="X",0,IF(E49="X",0,VLOOKUP(E49,'17'!$K$3:$L$16,2,FALSE)))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IF(D50="X",0,IF(E50="X",0,VLOOKUP(E50,'17'!$K$3:$L$16,2,FALSE)))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IF(D51="X",0,IF(E51="X",0,VLOOKUP(E51,'17'!$K$3:$L$16,2,FALSE)))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IF(D52="X",0,IF(E52="X",0,VLOOKUP(E52,'17'!$K$3:$L$16,2,FALSE)))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IF(D53="X",0,IF(E53="X",0,VLOOKUP(E53,'17'!$K$3:$L$16,2,FALSE)))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IF(D54="X",0,IF(E54="X",0,VLOOKUP(E54,'17'!$K$3:$L$16,2,FALSE)))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IF(D55="X",0,IF(E55="X",0,VLOOKUP(E55,'17'!$K$3:$L$16,2,FALSE)))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IF(D56="X",0,IF(E56="X",0,VLOOKUP(E56,'17'!$K$3:$L$16,2,FALSE)))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IF(D57="X",0,IF(E57="X",0,VLOOKUP(E57,'17'!$K$3:$L$16,2,FALSE)))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IF(D58="X",0,IF(E58="X",0,VLOOKUP(E58,'17'!$K$3:$L$16,2,FALSE)))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IF(D59="X",0,IF(E59="X",0,VLOOKUP(E59,'17'!$K$3:$L$16,2,FALSE)))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IF(D60="X",0,IF(E60="X",0,VLOOKUP(E60,'17'!$K$3:$L$16,2,FALSE)))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IF(D61="X",0,IF(E61="X",0,VLOOKUP(E61,'17'!$K$3:$L$16,2,FALSE)))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IF(D62="X",0,IF(E62="X",0,VLOOKUP(E62,'17'!$K$3:$L$16,2,FALSE)))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IF(D63="X",0,IF(E63="X",0,VLOOKUP(E63,'17'!$K$3:$L$16,2,FALSE)))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IF(D64="X",0,IF(E64="X",0,VLOOKUP(E64,'17'!$K$3:$L$16,2,FALSE)))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IF(D65="X",0,IF(E65="X",0,VLOOKUP(E65,'17'!$K$3:$L$16,2,FALSE)))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IF(D66="X",0,IF(E66="X",0,VLOOKUP(E66,'17'!$K$3:$L$16,2,FALSE)))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IF(D67="X",0,IF(E67="X",0,VLOOKUP(E67,'17'!$K$3:$L$16,2,FALSE)))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IF(D68="X",0,IF(E68="X",0,VLOOKUP(E68,'17'!$K$3:$L$16,2,FALSE)))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IF(D69="X",0,IF(E69="X",0,VLOOKUP(E69,'17'!$K$3:$L$16,2,FALSE)))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IF(D70="X",0,IF(E70="X",0,VLOOKUP(E70,'17'!$K$3:$L$16,2,FALSE)))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IF(D71="X",0,IF(E71="X",0,VLOOKUP(E71,'17'!$K$3:$L$16,2,FALSE)))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IF(D72="X",0,IF(E72="X",0,VLOOKUP(E72,'17'!$K$3:$L$16,2,FALSE)))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IF(D73="X",0,IF(E73="X",0,VLOOKUP(E73,'17'!$K$3:$L$16,2,FALSE)))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IF(D74="X",0,IF(E74="X",0,VLOOKUP(E74,'17'!$K$3:$L$16,2,FALSE)))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IF(D75="X",0,IF(E75="X",0,VLOOKUP(E75,'17'!$K$3:$L$16,2,FALSE)))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IF(D76="X",0,IF(E76="X",0,VLOOKUP(E76,'17'!$K$3:$L$16,2,FALSE)))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IF(D77="X",0,IF(E77="X",0,VLOOKUP(E77,'17'!$K$3:$L$16,2,FALSE)))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IF(D78="X",0,IF(E78="X",0,VLOOKUP(E78,'17'!$K$3:$L$16,2,FALSE)))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IF(D79="X",0,IF(E79="X",0,VLOOKUP(E79,'17'!$K$3:$L$16,2,FALSE)))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IF(D80="X",0,IF(E80="X",0,VLOOKUP(E80,'17'!$K$3:$L$16,2,FALSE)))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IF(D81="X",0,IF(E81="X",0,VLOOKUP(E81,'17'!$K$3:$L$16,2,FALSE)))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IF(D82="X",0,IF(E82="X",0,VLOOKUP(E82,'17'!$K$3:$L$16,2,FALSE)))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IF(D83="X",0,IF(E83="X",0,VLOOKUP(E83,'17'!$K$3:$L$16,2,FALSE)))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IF(D84="X",0,IF(E84="X",0,VLOOKUP(E84,'17'!$K$3:$L$16,2,FALSE)))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IF(D85="X",0,IF(E85="X",0,VLOOKUP(E85,'17'!$K$3:$L$16,2,FALSE)))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IF(D86="X",0,IF(E86="X",0,VLOOKUP(E86,'17'!$K$3:$L$16,2,FALSE)))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IF(D87="X",0,IF(E87="X",0,VLOOKUP(E87,'17'!$K$3:$L$16,2,FALSE)))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IF(D88="X",0,IF(E88="X",0,VLOOKUP(E88,'17'!$K$3:$L$16,2,FALSE)))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IF(D89="X",0,IF(E89="X",0,VLOOKUP(E89,'17'!$K$3:$L$16,2,FALSE)))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IF(D90="X",0,IF(E90="X",0,VLOOKUP(E90,'17'!$K$3:$L$16,2,FALSE)))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IF(D91="X",0,IF(E91="X",0,VLOOKUP(E91,'17'!$K$3:$L$16,2,FALSE)))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IF(D92="X",0,IF(E92="X",0,VLOOKUP(E92,'17'!$K$3:$L$16,2,FALSE)))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IF(D93="X",0,IF(E93="X",0,VLOOKUP(E93,'17'!$K$3:$L$16,2,FALSE)))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IF(D94="X",0,IF(E94="X",0,VLOOKUP(E94,'17'!$K$3:$L$16,2,FALSE)))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IF(D95="X",0,IF(E95="X",0,VLOOKUP(E95,'17'!$K$3:$L$16,2,FALSE)))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IF(D96="X",0,IF(E96="X",0,VLOOKUP(E96,'17'!$K$3:$L$16,2,FALSE)))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IF(D97="X",0,IF(E97="X",0,VLOOKUP(E97,'17'!$K$3:$L$16,2,FALSE)))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IF(D98="X",0,IF(E98="X",0,VLOOKUP(E98,'17'!$K$3:$L$16,2,FALSE)))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IF(D99="X",0,IF(E99="X",0,VLOOKUP(E99,'17'!$K$3:$L$16,2,FALSE)))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IF(D100="X",0,IF(E100="X",0,VLOOKUP(E100,'17'!$K$3:$L$16,2,FALSE)))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IF(D101="X",0,IF(E101="X",0,VLOOKUP(E101,'17'!$K$3:$L$16,2,FALSE)))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IF(D102="X",0,IF(E102="X",0,VLOOKUP(E102,'17'!$K$3:$L$16,2,FALSE)))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IF(D103="X",0,IF(E103="X",0,VLOOKUP(E103,'17'!$K$3:$L$16,2,FALSE)))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IF(D104="X",0,IF(E104="X",0,VLOOKUP(E104,'17'!$K$3:$L$16,2,FALSE)))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IF(D105="X",0,IF(E105="X",0,VLOOKUP(E105,'17'!$K$3:$L$16,2,FALSE)))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IF(D106="X",0,IF(E106="X",0,VLOOKUP(E106,'17'!$K$3:$L$16,2,FALSE)))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IF(D107="X",0,IF(E107="X",0,VLOOKUP(E107,'17'!$K$3:$L$16,2,FALSE)))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IF(D108="X",0,IF(E108="X",0,VLOOKUP(E108,'17'!$K$3:$L$16,2,FALSE)))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IF(D109="X",0,IF(E109="X",0,VLOOKUP(E109,'17'!$K$3:$L$16,2,FALSE)))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IF(D110="X",0,IF(E110="X",0,VLOOKUP(E110,'17'!$K$3:$L$16,2,FALSE)))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IF(D111="X",0,IF(E111="X",0,VLOOKUP(E111,'17'!$K$3:$L$16,2,FALSE)))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IF(D112="X",0,IF(E112="X",0,VLOOKUP(E112,'17'!$K$3:$L$16,2,FALSE)))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IF(D113="X",0,IF(E113="X",0,VLOOKUP(E113,'17'!$K$3:$L$16,2,FALSE)))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IF(D114="X",0,IF(E114="X",0,VLOOKUP(E114,'17'!$K$3:$L$16,2,FALSE)))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IF(D115="X",0,IF(E115="X",0,VLOOKUP(E115,'17'!$K$3:$L$16,2,FALSE)))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IF(D116="X",0,IF(E116="X",0,VLOOKUP(E116,'17'!$K$3:$L$16,2,FALSE)))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IF(D117="X",0,IF(E117="X",0,VLOOKUP(E117,'17'!$K$3:$L$16,2,FALSE)))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IF(D118="X",0,IF(E118="X",0,VLOOKUP(E118,'17'!$K$3:$L$16,2,FALSE)))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IF(D119="X",0,IF(E119="X",0,VLOOKUP(E119,'17'!$K$3:$L$16,2,FALSE)))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IF(D120="X",0,IF(E120="X",0,VLOOKUP(E120,'17'!$K$3:$L$16,2,FALSE)))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IF(D121="X",0,IF(E121="X",0,VLOOKUP(E121,'17'!$K$3:$L$16,2,FALSE)))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IF(D122="X",0,IF(E122="X",0,VLOOKUP(E122,'17'!$K$3:$L$16,2,FALSE)))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IF(D123="X",0,IF(E123="X",0,VLOOKUP(E123,'17'!$K$3:$L$16,2,FALSE)))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IF(D124="X",0,IF(E124="X",0,VLOOKUP(E124,'17'!$K$3:$L$16,2,FALSE)))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IF(D125="X",0,IF(E125="X",0,VLOOKUP(E125,'17'!$K$3:$L$16,2,FALSE)))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IF(D126="X",0,IF(E126="X",0,VLOOKUP(E126,'17'!$K$3:$L$16,2,FALSE)))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IF(D127="X",0,IF(E127="X",0,VLOOKUP(E127,'17'!$K$3:$L$16,2,FALSE)))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IF(D128="X",0,IF(E128="X",0,VLOOKUP(E128,'17'!$K$3:$L$16,2,FALSE)))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IF(D129="X",0,IF(E129="X",0,VLOOKUP(E129,'17'!$K$3:$L$16,2,FALSE)))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IF(D130="X",0,IF(E130="X",0,VLOOKUP(E130,'17'!$K$3:$L$16,2,FALSE)))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IF(D131="X",0,IF(E131="X",0,VLOOKUP(E131,'17'!$K$3:$L$16,2,FALSE)))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IF(D132="X",0,IF(E132="X",0,VLOOKUP(E132,'17'!$K$3:$L$16,2,FALSE)))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IF(D133="X",0,IF(E133="X",0,VLOOKUP(E133,'17'!$K$3:$L$16,2,FALSE)))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IF(D134="X",0,IF(E134="X",0,VLOOKUP(E134,'17'!$K$3:$L$16,2,FALSE)))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IF(D135="X",0,IF(E135="X",0,VLOOKUP(E135,'17'!$K$3:$L$16,2,FALSE)))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IF(D136="X",0,IF(E136="X",0,VLOOKUP(E136,'17'!$K$3:$L$16,2,FALSE)))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IF(D137="X",0,IF(E137="X",0,VLOOKUP(E137,'17'!$K$3:$L$16,2,FALSE)))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IF(D138="X",0,IF(E138="X",0,VLOOKUP(E138,'17'!$K$3:$L$16,2,FALSE)))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IF(D139="X",0,IF(E139="X",0,VLOOKUP(E139,'17'!$K$3:$L$16,2,FALSE)))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IF(D140="X",0,IF(E140="X",0,VLOOKUP(E140,'17'!$K$3:$L$16,2,FALSE)))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IF(D141="X",0,IF(E141="X",0,VLOOKUP(E141,'17'!$K$3:$L$16,2,FALSE)))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IF(D142="X",0,IF(E142="X",0,VLOOKUP(E142,'17'!$K$3:$L$16,2,FALSE)))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IF(D143="X",0,IF(E143="X",0,VLOOKUP(E143,'17'!$K$3:$L$16,2,FALSE)))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IF(D144="X",0,IF(E144="X",0,VLOOKUP(E144,'17'!$K$3:$L$16,2,FALSE)))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IF(D145="X",0,IF(E145="X",0,VLOOKUP(E145,'17'!$K$3:$L$16,2,FALSE)))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IF(D146="X",0,IF(E146="X",0,VLOOKUP(E146,'17'!$K$3:$L$16,2,FALSE)))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IF(D147="X",0,IF(E147="X",0,VLOOKUP(E147,'17'!$K$3:$L$16,2,FALSE)))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IF(D148="X",0,IF(E148="X",0,VLOOKUP(E148,'17'!$K$3:$L$16,2,FALSE)))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IF(D149="X",0,IF(E149="X",0,VLOOKUP(E149,'17'!$K$3:$L$16,2,FALSE)))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IF(D150="X",0,IF(E150="X",0,VLOOKUP(E150,'17'!$K$3:$L$16,2,FALSE)))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IF(D151="X",0,IF(E151="X",0,VLOOKUP(E151,'17'!$K$3:$L$16,2,FALSE)))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IF(D152="X",0,IF(E152="X",0,VLOOKUP(E152,'17'!$K$3:$L$16,2,FALSE)))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IF(D153="X",0,IF(E153="X",0,VLOOKUP(E153,'17'!$K$3:$L$16,2,FALSE)))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IF(D154="X",0,IF(E154="X",0,VLOOKUP(E154,'17'!$K$3:$L$16,2,FALSE)))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IF(D155="X",0,IF(E155="X",0,VLOOKUP(E155,'17'!$K$3:$L$16,2,FALSE)))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IF(D156="X",0,IF(E156="X",0,VLOOKUP(E156,'17'!$K$3:$L$16,2,FALSE)))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IF(D157="X",0,IF(E157="X",0,VLOOKUP(E157,'17'!$K$3:$L$16,2,FALSE)))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IF(D158="X",0,IF(E158="X",0,VLOOKUP(E158,'17'!$K$3:$L$16,2,FALSE)))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IF(D159="X",0,IF(E159="X",0,VLOOKUP(E159,'17'!$K$3:$L$16,2,FALSE)))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IF(D160="X",0,IF(E160="X",0,VLOOKUP(E160,'17'!$K$3:$L$16,2,FALSE)))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IF(D161="X",0,IF(E161="X",0,VLOOKUP(E161,'17'!$K$3:$L$16,2,FALSE)))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IF(D162="X",0,IF(E162="X",0,VLOOKUP(E162,'17'!$K$3:$L$16,2,FALSE)))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IF(D163="X",0,IF(E163="X",0,VLOOKUP(E163,'17'!$K$3:$L$16,2,FALSE)))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IF(D164="X",0,IF(E164="X",0,VLOOKUP(E164,'17'!$K$3:$L$16,2,FALSE)))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IF(D165="X",0,IF(E165="X",0,VLOOKUP(E165,'17'!$K$3:$L$16,2,FALSE)))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IF(D166="X",0,IF(E166="X",0,VLOOKUP(E166,'17'!$K$3:$L$16,2,FALSE)))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IF(D167="X",0,IF(E167="X",0,VLOOKUP(E167,'17'!$K$3:$L$16,2,FALSE)))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IF(D168="X",0,IF(E168="X",0,VLOOKUP(E168,'17'!$K$3:$L$16,2,FALSE)))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IF(D169="X",0,IF(E169="X",0,VLOOKUP(E169,'17'!$K$3:$L$16,2,FALSE)))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IF(D170="X",0,IF(E170="X",0,VLOOKUP(E170,'17'!$K$3:$L$16,2,FALSE)))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IF(D171="X",0,IF(E171="X",0,VLOOKUP(E171,'17'!$K$3:$L$16,2,FALSE)))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IF(D172="X",0,IF(E172="X",0,VLOOKUP(E172,'17'!$K$3:$L$16,2,FALSE)))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IF(D173="X",0,IF(E173="X",0,VLOOKUP(E173,'17'!$K$3:$L$16,2,FALSE)))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IF(D174="X",0,IF(E174="X",0,VLOOKUP(E174,'17'!$K$3:$L$16,2,FALSE)))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IF(D175="X",0,IF(E175="X",0,VLOOKUP(E175,'17'!$K$3:$L$16,2,FALSE)))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IF(D176="X",0,IF(E176="X",0,VLOOKUP(E176,'17'!$K$3:$L$16,2,FALSE)))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IF(D177="X",0,IF(E177="X",0,VLOOKUP(E177,'17'!$K$3:$L$16,2,FALSE)))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IF(D178="X",0,IF(E178="X",0,VLOOKUP(E178,'17'!$K$3:$L$16,2,FALSE)))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IF(D179="X",0,IF(E179="X",0,VLOOKUP(E179,'17'!$K$3:$L$16,2,FALSE)))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IF(D180="X",0,IF(E180="X",0,VLOOKUP(E180,'17'!$K$3:$L$16,2,FALSE)))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IF(D181="X",0,IF(E181="X",0,VLOOKUP(E181,'17'!$K$3:$L$16,2,FALSE)))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IF(D182="X",0,IF(E182="X",0,VLOOKUP(E182,'17'!$K$3:$L$16,2,FALSE)))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IF(D183="X",0,IF(E183="X",0,VLOOKUP(E183,'17'!$K$3:$L$16,2,FALSE)))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IF(D184="X",0,IF(E184="X",0,VLOOKUP(E184,'17'!$K$3:$L$16,2,FALSE)))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IF(D185="X",0,IF(E185="X",0,VLOOKUP(E185,'17'!$K$3:$L$16,2,FALSE)))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IF(D186="X",0,IF(E186="X",0,VLOOKUP(E186,'17'!$K$3:$L$16,2,FALSE)))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IF(D187="X",0,IF(E187="X",0,VLOOKUP(E187,'17'!$K$3:$L$16,2,FALSE)))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IF(D188="X",0,IF(E188="X",0,VLOOKUP(E188,'17'!$K$3:$L$16,2,FALSE)))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IF(D189="X",0,IF(E189="X",0,VLOOKUP(E189,'17'!$K$3:$L$16,2,FALSE)))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IF(D190="X",0,IF(E190="X",0,VLOOKUP(E190,'17'!$K$3:$L$16,2,FALSE)))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IF(D191="X",0,IF(E191="X",0,VLOOKUP(E191,'17'!$K$3:$L$16,2,FALSE)))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IF(D192="X",0,IF(E192="X",0,VLOOKUP(E192,'17'!$K$3:$L$16,2,FALSE)))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IF(D193="X",0,IF(E193="X",0,VLOOKUP(E193,'17'!$K$3:$L$16,2,FALSE)))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IF(D194="X",0,IF(E194="X",0,VLOOKUP(E194,'17'!$K$3:$L$16,2,FALSE)))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IF(D195="X",0,IF(E195="X",0,VLOOKUP(E195,'17'!$K$3:$L$16,2,FALSE)))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IF(D196="X",0,IF(E196="X",0,VLOOKUP(E196,'17'!$K$3:$L$16,2,FALSE)))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IF(D197="X",0,IF(E197="X",0,VLOOKUP(E197,'17'!$K$3:$L$16,2,FALSE)))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IF(D198="X",0,IF(E198="X",0,VLOOKUP(E198,'17'!$K$3:$L$16,2,FALSE)))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IF(D199="X",0,IF(E199="X",0,VLOOKUP(E199,'17'!$K$3:$L$16,2,FALSE)))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IF(D200="X",0,IF(E200="X",0,VLOOKUP(E200,'17'!$K$3:$L$16,2,FALSE)))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IF(D201="X",0,IF(E201="X",0,VLOOKUP(E201,'17'!$K$3:$L$16,2,FALSE)))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IF(D202="X",0,IF(E202="X",0,VLOOKUP(E202,'17'!$K$3:$L$16,2,FALSE)))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IF(D203="X",0,IF(E203="X",0,VLOOKUP(E203,'17'!$K$3:$L$16,2,FALSE)))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IF(D204="X",0,IF(E204="X",0,VLOOKUP(E204,'17'!$K$3:$L$16,2,FALSE)))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IF(D205="X",0,IF(E205="X",0,VLOOKUP(E205,'17'!$K$3:$L$16,2,FALSE)))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IF(D206="X",0,IF(E206="X",0,VLOOKUP(E206,'17'!$K$3:$L$16,2,FALSE)))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IF(D207="X",0,IF(E207="X",0,VLOOKUP(E207,'17'!$K$3:$L$16,2,FALSE)))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IF(D208="X",0,IF(E208="X",0,VLOOKUP(E208,'17'!$K$3:$L$16,2,FALSE)))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IF(D209="X",0,IF(E209="X",0,VLOOKUP(E209,'17'!$K$3:$L$16,2,FALSE)))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IF(D210="X",0,IF(E210="X",0,VLOOKUP(E210,'17'!$K$3:$L$16,2,FALSE)))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IF(D211="X",0,IF(E211="X",0,VLOOKUP(E211,'17'!$K$3:$L$16,2,FALSE)))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IF(D212="X",0,IF(E212="X",0,VLOOKUP(E212,'17'!$K$3:$L$16,2,FALSE)))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IF(D213="X",0,IF(E213="X",0,VLOOKUP(E213,'17'!$K$3:$L$16,2,FALSE)))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IF(D214="X",0,IF(E214="X",0,VLOOKUP(E214,'17'!$K$3:$L$16,2,FALSE)))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IF(D215="X",0,IF(E215="X",0,VLOOKUP(E215,'17'!$K$3:$L$16,2,FALSE)))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IF(D216="X",0,IF(E216="X",0,VLOOKUP(E216,'17'!$K$3:$L$16,2,FALSE)))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IF(D217="X",0,IF(E217="X",0,VLOOKUP(E217,'17'!$K$3:$L$16,2,FALSE)))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IF(D218="X",0,IF(E218="X",0,VLOOKUP(E218,'17'!$K$3:$L$16,2,FALSE)))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IF(D219="X",0,IF(E219="X",0,VLOOKUP(E219,'17'!$K$3:$L$16,2,FALSE)))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IF(D220="X",0,IF(E220="X",0,VLOOKUP(E220,'17'!$K$3:$L$16,2,FALSE)))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IF(D221="X",0,IF(E221="X",0,VLOOKUP(E221,'17'!$K$3:$L$16,2,FALSE)))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IF(D222="X",0,IF(E222="X",0,VLOOKUP(E222,'17'!$K$3:$L$16,2,FALSE)))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IF(D223="X",0,IF(E223="X",0,VLOOKUP(E223,'17'!$K$3:$L$16,2,FALSE)))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IF(D224="X",0,IF(E224="X",0,VLOOKUP(E224,'17'!$K$3:$L$16,2,FALSE)))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IF(D225="X",0,IF(E225="X",0,VLOOKUP(E225,'17'!$K$3:$L$16,2,FALSE)))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IF(D226="X",0,IF(E226="X",0,VLOOKUP(E226,'17'!$K$3:$L$16,2,FALSE)))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IF(D227="X",0,IF(E227="X",0,VLOOKUP(E227,'17'!$K$3:$L$16,2,FALSE)))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IF(D228="X",0,IF(E228="X",0,VLOOKUP(E228,'17'!$K$3:$L$16,2,FALSE)))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IF(D229="X",0,IF(E229="X",0,VLOOKUP(E229,'17'!$K$3:$L$16,2,FALSE)))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IF(D230="X",0,IF(E230="X",0,VLOOKUP(E230,'17'!$K$3:$L$16,2,FALSE)))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IF(D231="X",0,IF(E231="X",0,VLOOKUP(E231,'17'!$K$3:$L$16,2,FALSE)))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IF(D232="X",0,IF(E232="X",0,VLOOKUP(E232,'17'!$K$3:$L$16,2,FALSE)))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IF(D233="X",0,IF(E233="X",0,VLOOKUP(E233,'17'!$K$3:$L$16,2,FALSE)))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IF(D234="X",0,IF(E234="X",0,VLOOKUP(E234,'17'!$K$3:$L$16,2,FALSE)))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IF(D235="X",0,IF(E235="X",0,VLOOKUP(E235,'17'!$K$3:$L$16,2,FALSE)))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IF(D236="X",0,IF(E236="X",0,VLOOKUP(E236,'17'!$K$3:$L$16,2,FALSE)))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IF(D237="X",0,IF(E237="X",0,VLOOKUP(E237,'17'!$K$3:$L$16,2,FALSE)))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IF(D238="X",0,IF(E238="X",0,VLOOKUP(E238,'17'!$K$3:$L$16,2,FALSE)))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IF(D239="X",0,IF(E239="X",0,VLOOKUP(E239,'17'!$K$3:$L$16,2,FALSE)))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IF(D240="X",0,IF(E240="X",0,VLOOKUP(E240,'17'!$K$3:$L$16,2,FALSE)))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IF(D241="X",0,IF(E241="X",0,VLOOKUP(E241,'17'!$K$3:$L$16,2,FALSE)))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IF(D242="X",0,IF(E242="X",0,VLOOKUP(E242,'17'!$K$3:$L$16,2,FALSE)))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IF(D243="X",0,IF(E243="X",0,VLOOKUP(E243,'17'!$K$3:$L$16,2,FALSE)))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IF(D244="X",0,IF(E244="X",0,VLOOKUP(E244,'17'!$K$3:$L$16,2,FALSE)))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IF(D245="X",0,IF(E245="X",0,VLOOKUP(E245,'17'!$K$3:$L$16,2,FALSE)))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IF(D246="X",0,IF(E246="X",0,VLOOKUP(E246,'17'!$K$3:$L$16,2,FALSE)))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IF(D247="X",0,IF(E247="X",0,VLOOKUP(E247,'17'!$K$3:$L$16,2,FALSE)))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IF(D248="X",0,IF(E248="X",0,VLOOKUP(E248,'17'!$K$3:$L$16,2,FALSE)))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IF(D249="X",0,IF(E249="X",0,VLOOKUP(E249,'17'!$K$3:$L$16,2,FALSE)))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IF(D250="X",0,IF(E250="X",0,VLOOKUP(E250,'17'!$K$3:$L$16,2,FALSE)))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IF(D251="X",0,IF(E251="X",0,VLOOKUP(E251,'17'!$K$3:$L$16,2,FALSE)))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IF(D252="X",0,IF(E252="X",0,VLOOKUP(E252,'17'!$K$3:$L$16,2,FALSE)))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IF(D253="X",0,IF(E253="X",0,VLOOKUP(E253,'17'!$K$3:$L$16,2,FALSE)))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IF(D254="X",0,IF(E254="X",0,VLOOKUP(E254,'17'!$K$3:$L$16,2,FALSE)))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IF(D255="X",0,IF(E255="X",0,VLOOKUP(E255,'17'!$K$3:$L$16,2,FALSE)))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IF(D256="X",0,IF(E256="X",0,VLOOKUP(E256,'17'!$K$3:$L$16,2,FALSE)))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IF(D257="X",0,IF(E257="X",0,VLOOKUP(E257,'17'!$K$3:$L$16,2,FALSE)))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IF(D258="X",0,IF(E258="X",0,VLOOKUP(E258,'17'!$K$3:$L$16,2,FALSE)))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IF(D259="X",0,IF(E259="X",0,VLOOKUP(E259,'17'!$K$3:$L$16,2,FALSE)))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IF(D260="X",0,IF(E260="X",0,VLOOKUP(E260,'17'!$K$3:$L$16,2,FALSE)))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IF(D261="X",0,IF(E261="X",0,VLOOKUP(E261,'17'!$K$3:$L$16,2,FALSE)))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IF(D262="X",0,IF(E262="X",0,VLOOKUP(E262,'17'!$K$3:$L$16,2,FALSE)))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IF(D263="X",0,IF(E263="X",0,VLOOKUP(E263,'17'!$K$3:$L$16,2,FALSE)))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IF(D264="X",0,IF(E264="X",0,VLOOKUP(E264,'17'!$K$3:$L$16,2,FALSE)))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IF(D265="X",0,IF(E265="X",0,VLOOKUP(E265,'17'!$K$3:$L$16,2,FALSE)))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IF(D266="X",0,IF(E266="X",0,VLOOKUP(E266,'17'!$K$3:$L$16,2,FALSE)))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IF(D267="X",0,IF(E267="X",0,VLOOKUP(E267,'17'!$K$3:$L$16,2,FALSE)))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IF(D268="X",0,IF(E268="X",0,VLOOKUP(E268,'17'!$K$3:$L$16,2,FALSE)))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IF(D269="X",0,IF(E269="X",0,VLOOKUP(E269,'17'!$K$3:$L$16,2,FALSE)))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IF(D270="X",0,IF(E270="X",0,VLOOKUP(E270,'17'!$K$3:$L$16,2,FALSE)))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IF(D271="X",0,IF(E271="X",0,VLOOKUP(E271,'17'!$K$3:$L$16,2,FALSE)))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IF(D272="X",0,IF(E272="X",0,VLOOKUP(E272,'17'!$K$3:$L$16,2,FALSE)))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IF(D273="X",0,IF(E273="X",0,VLOOKUP(E273,'17'!$K$3:$L$16,2,FALSE)))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IF(D274="X",0,IF(E274="X",0,VLOOKUP(E274,'17'!$K$3:$L$16,2,FALSE)))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IF(D275="X",0,IF(E275="X",0,VLOOKUP(E275,'17'!$K$3:$L$16,2,FALSE)))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IF(D276="X",0,IF(E276="X",0,VLOOKUP(E276,'17'!$K$3:$L$16,2,FALSE)))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IF(D277="X",0,IF(E277="X",0,VLOOKUP(E277,'17'!$K$3:$L$16,2,FALSE)))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IF(D278="X",0,IF(E278="X",0,VLOOKUP(E278,'17'!$K$3:$L$16,2,FALSE)))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IF(D279="X",0,IF(E279="X",0,VLOOKUP(E279,'17'!$K$3:$L$16,2,FALSE)))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IF(D280="X",0,IF(E280="X",0,VLOOKUP(E280,'17'!$K$3:$L$16,2,FALSE)))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IF(D281="X",0,IF(E281="X",0,VLOOKUP(E281,'17'!$K$3:$L$16,2,FALSE)))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IF(D282="X",0,IF(E282="X",0,VLOOKUP(E282,'17'!$K$3:$L$16,2,FALSE)))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IF(D283="X",0,IF(E283="X",0,VLOOKUP(E283,'17'!$K$3:$L$16,2,FALSE)))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IF(D284="X",0,IF(E284="X",0,VLOOKUP(E284,'17'!$K$3:$L$16,2,FALSE)))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IF(D285="X",0,IF(E285="X",0,VLOOKUP(E285,'17'!$K$3:$L$16,2,FALSE)))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IF(D286="X",0,IF(E286="X",0,VLOOKUP(E286,'17'!$K$3:$L$16,2,FALSE)))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IF(D287="X",0,IF(E287="X",0,VLOOKUP(E287,'17'!$K$3:$L$16,2,FALSE)))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IF(D288="X",0,IF(E288="X",0,VLOOKUP(E288,'17'!$K$3:$L$16,2,FALSE)))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IF(D289="X",0,IF(E289="X",0,VLOOKUP(E289,'17'!$K$3:$L$16,2,FALSE)))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IF(D290="X",0,IF(E290="X",0,VLOOKUP(E290,'17'!$K$3:$L$16,2,FALSE)))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IF(D291="X",0,IF(E291="X",0,VLOOKUP(E291,'17'!$K$3:$L$16,2,FALSE)))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IF(D292="X",0,IF(E292="X",0,VLOOKUP(E292,'17'!$K$3:$L$16,2,FALSE)))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IF(D293="X",0,IF(E293="X",0,VLOOKUP(E293,'17'!$K$3:$L$16,2,FALSE)))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IF(D294="X",0,IF(E294="X",0,VLOOKUP(E294,'17'!$K$3:$L$16,2,FALSE)))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IF(D295="X",0,IF(E295="X",0,VLOOKUP(E295,'17'!$K$3:$L$16,2,FALSE)))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IF(D296="X",0,IF(E296="X",0,VLOOKUP(E296,'17'!$K$3:$L$16,2,FALSE)))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IF(D297="X",0,IF(E297="X",0,VLOOKUP(E297,'17'!$K$3:$L$16,2,FALSE)))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IF(D298="X",0,IF(E298="X",0,VLOOKUP(E298,'17'!$K$3:$L$16,2,FALSE)))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IF(D299="X",0,IF(E299="X",0,VLOOKUP(E299,'17'!$K$3:$L$16,2,FALSE)))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IF(D300="X",0,IF(E300="X",0,VLOOKUP(E300,'17'!$K$3:$L$16,2,FALSE)))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IF(D301="X",0,IF(E301="X",0,VLOOKUP(E301,'17'!$K$3:$L$16,2,FALSE)))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IF(D302="X",0,IF(E302="X",0,VLOOKUP(E302,'17'!$K$3:$L$16,2,FALSE)))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IF(D303="X",0,IF(E303="X",0,VLOOKUP(E303,'17'!$K$3:$L$16,2,FALSE)))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IF(D304="X",0,IF(E304="X",0,VLOOKUP(E304,'17'!$K$3:$L$16,2,FALSE)))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IF(D305="X",0,IF(E305="X",0,VLOOKUP(E305,'17'!$K$3:$L$16,2,FALSE)))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IF(D306="X",0,IF(E306="X",0,VLOOKUP(E306,'17'!$K$3:$L$16,2,FALSE)))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IF(D307="X",0,IF(E307="X",0,VLOOKUP(E307,'17'!$K$3:$L$16,2,FALSE)))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IF(D308="X",0,IF(E308="X",0,VLOOKUP(E308,'17'!$K$3:$L$16,2,FALSE)))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IF(D309="X",0,IF(E309="X",0,VLOOKUP(E309,'17'!$K$3:$L$16,2,FALSE)))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IF(D310="X",0,IF(E310="X",0,VLOOKUP(E310,'17'!$K$3:$L$16,2,FALSE)))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IF(D311="X",0,IF(E311="X",0,VLOOKUP(E311,'17'!$K$3:$L$16,2,FALSE)))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IF(D312="X",0,IF(E312="X",0,VLOOKUP(E312,'17'!$K$3:$L$16,2,FALSE)))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IF(D313="X",0,IF(E313="X",0,VLOOKUP(E313,'17'!$K$3:$L$16,2,FALSE)))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IF(D314="X",0,IF(E314="X",0,VLOOKUP(E314,'17'!$K$3:$L$16,2,FALSE)))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IF(D315="X",0,IF(E315="X",0,VLOOKUP(E315,'17'!$K$3:$L$16,2,FALSE)))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IF(D316="X",0,IF(E316="X",0,VLOOKUP(E316,'17'!$K$3:$L$16,2,FALSE)))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IF(D317="X",0,IF(E317="X",0,VLOOKUP(E317,'17'!$K$3:$L$16,2,FALSE)))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IF(D318="X",0,IF(E318="X",0,VLOOKUP(E318,'17'!$K$3:$L$16,2,FALSE)))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IF(D319="X",0,IF(E319="X",0,VLOOKUP(E319,'17'!$K$3:$L$16,2,FALSE)))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IF(D320="X",0,IF(E320="X",0,VLOOKUP(E320,'17'!$K$3:$L$16,2,FALSE)))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IF(D321="X",0,IF(E321="X",0,VLOOKUP(E321,'17'!$K$3:$L$16,2,FALSE)))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IF(D322="X",0,IF(E322="X",0,VLOOKUP(E322,'17'!$K$3:$L$16,2,FALSE)))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IF(D323="X",0,IF(E323="X",0,VLOOKUP(E323,'17'!$K$3:$L$16,2,FALSE)))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IF(D324="X",0,IF(E324="X",0,VLOOKUP(E324,'17'!$K$3:$L$16,2,FALSE)))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IF(D325="X",0,IF(E325="X",0,VLOOKUP(E325,'17'!$K$3:$L$16,2,FALSE)))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IF(D326="X",0,IF(E326="X",0,VLOOKUP(E326,'17'!$K$3:$L$16,2,FALSE)))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IF(D327="X",0,IF(E327="X",0,VLOOKUP(E327,'17'!$K$3:$L$16,2,FALSE)))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IF(D328="X",0,IF(E328="X",0,VLOOKUP(E328,'17'!$K$3:$L$16,2,FALSE)))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IF(D329="X",0,IF(E329="X",0,VLOOKUP(E329,'17'!$K$3:$L$16,2,FALSE)))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IF(D330="X",0,IF(E330="X",0,VLOOKUP(E330,'17'!$K$3:$L$16,2,FALSE)))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IF(D331="X",0,IF(E331="X",0,VLOOKUP(E331,'17'!$K$3:$L$16,2,FALSE)))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IF(D332="X",0,IF(E332="X",0,VLOOKUP(E332,'17'!$K$3:$L$16,2,FALSE)))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IF(D333="X",0,IF(E333="X",0,VLOOKUP(E333,'17'!$K$3:$L$16,2,FALSE)))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IF(D334="X",0,IF(E334="X",0,VLOOKUP(E334,'17'!$K$3:$L$16,2,FALSE)))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IF(D335="X",0,IF(E335="X",0,VLOOKUP(E335,'17'!$K$3:$L$16,2,FALSE)))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IF(D336="X",0,IF(E336="X",0,VLOOKUP(E336,'17'!$K$3:$L$16,2,FALSE)))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IF(D337="X",0,IF(E337="X",0,VLOOKUP(E337,'17'!$K$3:$L$16,2,FALSE)))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IF(D338="X",0,IF(E338="X",0,VLOOKUP(E338,'17'!$K$3:$L$16,2,FALSE)))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IF(D339="X",0,IF(E339="X",0,VLOOKUP(E339,'17'!$K$3:$L$16,2,FALSE)))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IF(D340="X",0,IF(E340="X",0,VLOOKUP(E340,'17'!$K$3:$L$16,2,FALSE)))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IF(D341="X",0,IF(E341="X",0,VLOOKUP(E341,'17'!$K$3:$L$16,2,FALSE)))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IF(D342="X",0,IF(E342="X",0,VLOOKUP(E342,'17'!$K$3:$L$16,2,FALSE)))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IF(D343="X",0,IF(E343="X",0,VLOOKUP(E343,'17'!$K$3:$L$16,2,FALSE)))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IF(D344="X",0,IF(E344="X",0,VLOOKUP(E344,'17'!$K$3:$L$16,2,FALSE)))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IF(D345="X",0,IF(E345="X",0,VLOOKUP(E345,'17'!$K$3:$L$16,2,FALSE)))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IF(D346="X",0,IF(E346="X",0,VLOOKUP(E346,'17'!$K$3:$L$16,2,FALSE)))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IF(D347="X",0,IF(E347="X",0,VLOOKUP(E347,'17'!$K$3:$L$16,2,FALSE)))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IF(D348="X",0,IF(E348="X",0,VLOOKUP(E348,'17'!$K$3:$L$16,2,FALSE)))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IF(D349="X",0,IF(E349="X",0,VLOOKUP(E349,'17'!$K$3:$L$16,2,FALSE)))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IF(D350="X",0,IF(E350="X",0,VLOOKUP(E350,'17'!$K$3:$L$16,2,FALSE)))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IF(D351="X",0,IF(E351="X",0,VLOOKUP(E351,'17'!$K$3:$L$16,2,FALSE)))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IF(D352="X",0,IF(E352="X",0,VLOOKUP(E352,'17'!$K$3:$L$16,2,FALSE)))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IF(D353="X",0,IF(E353="X",0,VLOOKUP(E353,'17'!$K$3:$L$16,2,FALSE)))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IF(D354="X",0,IF(E354="X",0,VLOOKUP(E354,'17'!$K$3:$L$16,2,FALSE)))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IF(D355="X",0,IF(E355="X",0,VLOOKUP(E355,'17'!$K$3:$L$16,2,FALSE)))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IF(D356="X",0,IF(E356="X",0,VLOOKUP(E356,'17'!$K$3:$L$16,2,FALSE)))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IF(D357="X",0,IF(E357="X",0,VLOOKUP(E357,'17'!$K$3:$L$16,2,FALSE)))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IF(D358="X",0,IF(E358="X",0,VLOOKUP(E358,'17'!$K$3:$L$16,2,FALSE)))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IF(D359="X",0,IF(E359="X",0,VLOOKUP(E359,'17'!$K$3:$L$16,2,FALSE)))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IF(D360="X",0,IF(E360="X",0,VLOOKUP(E360,'17'!$K$3:$L$16,2,FALSE)))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IF(D361="X",0,IF(E361="X",0,VLOOKUP(E361,'17'!$K$3:$L$16,2,FALSE)))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IF(D362="X",0,IF(E362="X",0,VLOOKUP(E362,'17'!$K$3:$L$16,2,FALSE)))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IF(D363="X",0,IF(E363="X",0,VLOOKUP(E363,'17'!$K$3:$L$16,2,FALSE)))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IF(D364="X",0,IF(E364="X",0,VLOOKUP(E364,'17'!$K$3:$L$16,2,FALSE)))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IF(D365="X",0,IF(E365="X",0,VLOOKUP(E365,'17'!$K$3:$L$16,2,FALSE)))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IF(D366="X",0,IF(E366="X",0,VLOOKUP(E366,'17'!$K$3:$L$16,2,FALSE)))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IF(D367="X",0,IF(E367="X",0,VLOOKUP(E367,'17'!$K$3:$L$16,2,FALSE)))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IF(D368="X",0,IF(E368="X",0,VLOOKUP(E368,'17'!$K$3:$L$16,2,FALSE)))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IF(D369="X",0,IF(E369="X",0,VLOOKUP(E369,'17'!$K$3:$L$16,2,FALSE)))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IF(D370="X",0,IF(E370="X",0,VLOOKUP(E370,'17'!$K$3:$L$16,2,FALSE)))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IF(D371="X",0,IF(E371="X",0,VLOOKUP(E371,'17'!$K$3:$L$16,2,FALSE)))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IF(D372="X",0,IF(E372="X",0,VLOOKUP(E372,'17'!$K$3:$L$16,2,FALSE)))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IF(D373="X",0,IF(E373="X",0,VLOOKUP(E373,'17'!$K$3:$L$16,2,FALSE)))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IF(D374="X",0,IF(E374="X",0,VLOOKUP(E374,'17'!$K$3:$L$16,2,FALSE)))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IF(D375="X",0,IF(E375="X",0,VLOOKUP(E375,'17'!$K$3:$L$16,2,FALSE)))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IF(D376="X",0,IF(E376="X",0,VLOOKUP(E376,'17'!$K$3:$L$16,2,FALSE)))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IF(D377="X",0,IF(E377="X",0,VLOOKUP(E377,'17'!$K$3:$L$16,2,FALSE)))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IF(D378="X",0,IF(E378="X",0,VLOOKUP(E378,'17'!$K$3:$L$16,2,FALSE)))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IF(D379="X",0,IF(E379="X",0,VLOOKUP(E379,'17'!$K$3:$L$16,2,FALSE)))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IF(D380="X",0,IF(E380="X",0,VLOOKUP(E380,'17'!$K$3:$L$16,2,FALSE)))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IF(D381="X",0,IF(E381="X",0,VLOOKUP(E381,'17'!$K$3:$L$16,2,FALSE)))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IF(D382="X",0,IF(E382="X",0,VLOOKUP(E382,'17'!$K$3:$L$16,2,FALSE)))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IF(D383="X",0,IF(E383="X",0,VLOOKUP(E383,'17'!$K$3:$L$16,2,FALSE)))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IF(D384="X",0,IF(E384="X",0,VLOOKUP(E384,'17'!$K$3:$L$16,2,FALSE)))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IF(D385="X",0,IF(E385="X",0,VLOOKUP(E385,'17'!$K$3:$L$16,2,FALSE)))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IF(D386="X",0,IF(E386="X",0,VLOOKUP(E386,'17'!$K$3:$L$16,2,FALSE)))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IF(D387="X",0,IF(E387="X",0,VLOOKUP(E387,'17'!$K$3:$L$16,2,FALSE)))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IF(D388="X",0,IF(E388="X",0,VLOOKUP(E388,'17'!$K$3:$L$16,2,FALSE)))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IF(D389="X",0,IF(E389="X",0,VLOOKUP(E389,'17'!$K$3:$L$16,2,FALSE)))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IF(D390="X",0,IF(E390="X",0,VLOOKUP(E390,'17'!$K$3:$L$16,2,FALSE)))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IF(D391="X",0,IF(E391="X",0,VLOOKUP(E391,'17'!$K$3:$L$16,2,FALSE)))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IF(D392="X",0,IF(E392="X",0,VLOOKUP(E392,'17'!$K$3:$L$16,2,FALSE)))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IF(D393="X",0,IF(E393="X",0,VLOOKUP(E393,'17'!$K$3:$L$16,2,FALSE)))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IF(D394="X",0,IF(E394="X",0,VLOOKUP(E394,'17'!$K$3:$L$16,2,FALSE)))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IF(D395="X",0,IF(E395="X",0,VLOOKUP(E395,'17'!$K$3:$L$16,2,FALSE)))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IF(D396="X",0,IF(E396="X",0,VLOOKUP(E396,'17'!$K$3:$L$16,2,FALSE)))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IF(D397="X",0,IF(E397="X",0,VLOOKUP(E397,'17'!$K$3:$L$16,2,FALSE)))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IF(D398="X",0,IF(E398="X",0,VLOOKUP(E398,'17'!$K$3:$L$16,2,FALSE)))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IF(D399="X",0,IF(E399="X",0,VLOOKUP(E399,'17'!$K$3:$L$16,2,FALSE)))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IF(D400="X",0,IF(E400="X",0,VLOOKUP(E400,'17'!$K$3:$L$16,2,FALSE)))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IF(D401="X",0,IF(E401="X",0,VLOOKUP(E401,'17'!$K$3:$L$16,2,FALSE)))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IF(D402="X",0,IF(E402="X",0,VLOOKUP(E402,'17'!$K$3:$L$16,2,FALSE)))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IF(D403="X",0,IF(E403="X",0,VLOOKUP(E403,'17'!$K$3:$L$16,2,FALSE)))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IF(D404="X",0,IF(E404="X",0,VLOOKUP(E404,'17'!$K$3:$L$16,2,FALSE)))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IF(D405="X",0,IF(E405="X",0,VLOOKUP(E405,'17'!$K$3:$L$16,2,FALSE)))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IF(D406="X",0,IF(E406="X",0,VLOOKUP(E406,'17'!$K$3:$L$16,2,FALSE)))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IF(D407="X",0,IF(E407="X",0,VLOOKUP(E407,'17'!$K$3:$L$16,2,FALSE)))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IF(D408="X",0,IF(E408="X",0,VLOOKUP(E408,'17'!$K$3:$L$16,2,FALSE)))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IF(D409="X",0,IF(E409="X",0,VLOOKUP(E409,'17'!$K$3:$L$16,2,FALSE)))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IF(D410="X",0,IF(E410="X",0,VLOOKUP(E410,'17'!$K$3:$L$16,2,FALSE)))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IF(D411="X",0,IF(E411="X",0,VLOOKUP(E411,'17'!$K$3:$L$16,2,FALSE)))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IF(D412="X",0,IF(E412="X",0,VLOOKUP(E412,'17'!$K$3:$L$16,2,FALSE)))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IF(D413="X",0,IF(E413="X",0,VLOOKUP(E413,'17'!$K$3:$L$16,2,FALSE)))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IF(D414="X",0,IF(E414="X",0,VLOOKUP(E414,'17'!$K$3:$L$16,2,FALSE)))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IF(D415="X",0,IF(E415="X",0,VLOOKUP(E415,'17'!$K$3:$L$16,2,FALSE)))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IF(D416="X",0,IF(E416="X",0,VLOOKUP(E416,'17'!$K$3:$L$16,2,FALSE)))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IF(D417="X",0,IF(E417="X",0,VLOOKUP(E417,'17'!$K$3:$L$16,2,FALSE)))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IF(D418="X",0,IF(E418="X",0,VLOOKUP(E418,'17'!$K$3:$L$16,2,FALSE)))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IF(D419="X",0,IF(E419="X",0,VLOOKUP(E419,'17'!$K$3:$L$16,2,FALSE)))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IF(D420="X",0,IF(E420="X",0,VLOOKUP(E420,'17'!$K$3:$L$16,2,FALSE)))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IF(D421="X",0,IF(E421="X",0,VLOOKUP(E421,'17'!$K$3:$L$16,2,FALSE)))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IF(D422="X",0,IF(E422="X",0,VLOOKUP(E422,'17'!$K$3:$L$16,2,FALSE)))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IF(D423="X",0,IF(E423="X",0,VLOOKUP(E423,'17'!$K$3:$L$16,2,FALSE)))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IF(D424="X",0,IF(E424="X",0,VLOOKUP(E424,'17'!$K$3:$L$16,2,FALSE)))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IF(D425="X",0,IF(E425="X",0,VLOOKUP(E425,'17'!$K$3:$L$16,2,FALSE)))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IF(D426="X",0,IF(E426="X",0,VLOOKUP(E426,'17'!$K$3:$L$16,2,FALSE)))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IF(D427="X",0,IF(E427="X",0,VLOOKUP(E427,'17'!$K$3:$L$16,2,FALSE)))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IF(D428="X",0,IF(E428="X",0,VLOOKUP(E428,'17'!$K$3:$L$16,2,FALSE)))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IF(D429="X",0,IF(E429="X",0,VLOOKUP(E429,'17'!$K$3:$L$16,2,FALSE)))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IF(D430="X",0,IF(E430="X",0,VLOOKUP(E430,'17'!$K$3:$L$16,2,FALSE)))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IF(D431="X",0,IF(E431="X",0,VLOOKUP(E431,'17'!$K$3:$L$16,2,FALSE)))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IF(D432="X",0,IF(E432="X",0,VLOOKUP(E432,'17'!$K$3:$L$16,2,FALSE)))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IF(D433="X",0,IF(E433="X",0,VLOOKUP(E433,'17'!$K$3:$L$16,2,FALSE)))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IF(D434="X",0,IF(E434="X",0,VLOOKUP(E434,'17'!$K$3:$L$16,2,FALSE)))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IF(D435="X",0,IF(E435="X",0,VLOOKUP(E435,'17'!$K$3:$L$16,2,FALSE)))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IF(D436="X",0,IF(E436="X",0,VLOOKUP(E436,'17'!$K$3:$L$16,2,FALSE)))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IF(D437="X",0,IF(E437="X",0,VLOOKUP(E437,'17'!$K$3:$L$16,2,FALSE)))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IF(D438="X",0,IF(E438="X",0,VLOOKUP(E438,'17'!$K$3:$L$16,2,FALSE)))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IF(D439="X",0,IF(E439="X",0,VLOOKUP(E439,'17'!$K$3:$L$16,2,FALSE)))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IF(D440="X",0,IF(E440="X",0,VLOOKUP(E440,'17'!$K$3:$L$16,2,FALSE)))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IF(D441="X",0,IF(E441="X",0,VLOOKUP(E441,'17'!$K$3:$L$16,2,FALSE)))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IF(D442="X",0,IF(E442="X",0,VLOOKUP(E442,'17'!$K$3:$L$16,2,FALSE)))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IF(D443="X",0,IF(E443="X",0,VLOOKUP(E443,'17'!$K$3:$L$16,2,FALSE)))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IF(D444="X",0,IF(E444="X",0,VLOOKUP(E444,'17'!$K$3:$L$16,2,FALSE)))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IF(D445="X",0,IF(E445="X",0,VLOOKUP(E445,'17'!$K$3:$L$16,2,FALSE)))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IF(D446="X",0,IF(E446="X",0,VLOOKUP(E446,'17'!$K$3:$L$16,2,FALSE)))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IF(D447="X",0,IF(E447="X",0,VLOOKUP(E447,'17'!$K$3:$L$16,2,FALSE)))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IF(D448="X",0,IF(E448="X",0,VLOOKUP(E448,'17'!$K$3:$L$16,2,FALSE)))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IF(D449="X",0,IF(E449="X",0,VLOOKUP(E449,'17'!$K$3:$L$16,2,FALSE)))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IF(D450="X",0,IF(E450="X",0,VLOOKUP(E450,'17'!$K$3:$L$16,2,FALSE)))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IF(D451="X",0,IF(E451="X",0,VLOOKUP(E451,'17'!$K$3:$L$16,2,FALSE)))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IF(D452="X",0,IF(E452="X",0,VLOOKUP(E452,'17'!$K$3:$L$16,2,FALSE)))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IF(D453="X",0,IF(E453="X",0,VLOOKUP(E453,'17'!$K$3:$L$16,2,FALSE)))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IF(D454="X",0,IF(E454="X",0,VLOOKUP(E454,'17'!$K$3:$L$16,2,FALSE)))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IF(D455="X",0,IF(E455="X",0,VLOOKUP(E455,'17'!$K$3:$L$16,2,FALSE)))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IF(D456="X",0,IF(E456="X",0,VLOOKUP(E456,'17'!$K$3:$L$16,2,FALSE)))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IF(D457="X",0,IF(E457="X",0,VLOOKUP(E457,'17'!$K$3:$L$16,2,FALSE)))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IF(D458="X",0,IF(E458="X",0,VLOOKUP(E458,'17'!$K$3:$L$16,2,FALSE)))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IF(D459="X",0,IF(E459="X",0,VLOOKUP(E459,'17'!$K$3:$L$16,2,FALSE)))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IF(D460="X",0,IF(E460="X",0,VLOOKUP(E460,'17'!$K$3:$L$16,2,FALSE)))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IF(D461="X",0,IF(E461="X",0,VLOOKUP(E461,'17'!$K$3:$L$16,2,FALSE)))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IF(D462="X",0,IF(E462="X",0,VLOOKUP(E462,'17'!$K$3:$L$16,2,FALSE)))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IF(D463="X",0,IF(E463="X",0,VLOOKUP(E463,'17'!$K$3:$L$16,2,FALSE)))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IF(D464="X",0,IF(E464="X",0,VLOOKUP(E464,'17'!$K$3:$L$16,2,FALSE)))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IF(D465="X",0,IF(E465="X",0,VLOOKUP(E465,'17'!$K$3:$L$16,2,FALSE)))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IF(D466="X",0,IF(E466="X",0,VLOOKUP(E466,'17'!$K$3:$L$16,2,FALSE)))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IF(D467="X",0,IF(E467="X",0,VLOOKUP(E467,'17'!$K$3:$L$16,2,FALSE)))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IF(D468="X",0,IF(E468="X",0,VLOOKUP(E468,'17'!$K$3:$L$16,2,FALSE)))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IF(D469="X",0,IF(E469="X",0,VLOOKUP(E469,'17'!$K$3:$L$16,2,FALSE)))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IF(D470="X",0,IF(E470="X",0,VLOOKUP(E470,'17'!$K$3:$L$16,2,FALSE)))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IF(D471="X",0,IF(E471="X",0,VLOOKUP(E471,'17'!$K$3:$L$16,2,FALSE)))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IF(D472="X",0,IF(E472="X",0,VLOOKUP(E472,'17'!$K$3:$L$16,2,FALSE)))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IF(D473="X",0,IF(E473="X",0,VLOOKUP(E473,'17'!$K$3:$L$16,2,FALSE)))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IF(D474="X",0,IF(E474="X",0,VLOOKUP(E474,'17'!$K$3:$L$16,2,FALSE)))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IF(D475="X",0,IF(E475="X",0,VLOOKUP(E475,'17'!$K$3:$L$16,2,FALSE)))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IF(D476="X",0,IF(E476="X",0,VLOOKUP(E476,'17'!$K$3:$L$16,2,FALSE)))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IF(D477="X",0,IF(E477="X",0,VLOOKUP(E477,'17'!$K$3:$L$16,2,FALSE)))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IF(D478="X",0,IF(E478="X",0,VLOOKUP(E478,'17'!$K$3:$L$16,2,FALSE)))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IF(D479="X",0,IF(E479="X",0,VLOOKUP(E479,'17'!$K$3:$L$16,2,FALSE)))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IF(D480="X",0,IF(E480="X",0,VLOOKUP(E480,'17'!$K$3:$L$16,2,FALSE)))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IF(D481="X",0,IF(E481="X",0,VLOOKUP(E481,'17'!$K$3:$L$16,2,FALSE)))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IF(D482="X",0,IF(E482="X",0,VLOOKUP(E482,'17'!$K$3:$L$16,2,FALSE)))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IF(D483="X",0,IF(E483="X",0,VLOOKUP(E483,'17'!$K$3:$L$16,2,FALSE)))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IF(D484="X",0,IF(E484="X",0,VLOOKUP(E484,'17'!$K$3:$L$16,2,FALSE)))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IF(D485="X",0,IF(E485="X",0,VLOOKUP(E485,'17'!$K$3:$L$16,2,FALSE)))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IF(D486="X",0,IF(E486="X",0,VLOOKUP(E486,'17'!$K$3:$L$16,2,FALSE)))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IF(D487="X",0,IF(E487="X",0,VLOOKUP(E487,'17'!$K$3:$L$16,2,FALSE)))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IF(D488="X",0,IF(E488="X",0,VLOOKUP(E488,'17'!$K$3:$L$16,2,FALSE)))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IF(D489="X",0,IF(E489="X",0,VLOOKUP(E489,'17'!$K$3:$L$16,2,FALSE)))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IF(D490="X",0,IF(E490="X",0,VLOOKUP(E490,'17'!$K$3:$L$16,2,FALSE)))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IF(D491="X",0,IF(E491="X",0,VLOOKUP(E491,'17'!$K$3:$L$16,2,FALSE)))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IF(D492="X",0,IF(E492="X",0,VLOOKUP(E492,'17'!$K$3:$L$16,2,FALSE)))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IF(D493="X",0,IF(E493="X",0,VLOOKUP(E493,'17'!$K$3:$L$16,2,FALSE)))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IF(D494="X",0,IF(E494="X",0,VLOOKUP(E494,'17'!$K$3:$L$16,2,FALSE)))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IF('17'!K3="", "Vrije categorie",'17'!K3)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IF('17'!K4="", "Vrije categorie",'17'!K4)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IF('17'!K5="", "Vrije categorie",'17'!K5)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IF('17'!K6="", "Vrije categorie",'17'!K6)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IF('17'!K7="", "Vrije categorie",'17'!K7)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IF('17'!K8="", "Vrije categorie",'17'!K8)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IF('17'!K9="", "Vrije categorie",'17'!K9)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IF('17'!K10="", "Vrije categorie",'17'!K10)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IF('17'!K11="", "Vrije categorie",'17'!K11)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IF('17'!K12="", "Vrije categorie",'17'!K12)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IF('17'!K13="", "Vrije categorie",'17'!K13)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IF('17'!K14="", "Vrije categorie",'17'!K14)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IF('17'!K15="", "Vrije categorie",'17'!K15)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HA93lHvSAsYqcaMWPgWI+pfwgH8xCeptYy7V1lVdOQt0APicPwzGB6nu70O8AptvXehg9qzDlGg/uo7XnoqoRg==" saltValue="7nyP8vX1Yi6LSwhyq0U2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18,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'18a'!P499/M3</f>
        <v>#N/A</v>
      </c>
    </row>
    <row r="4" spans="1:14">
      <c r="A4" s="26" t="s">
        <v>80</v>
      </c>
      <c r="B4" s="217" t="str">
        <f>VLOOKUP(H5,Kwaliteitsinspecties!A5:E54,3)</f>
        <v>Complex 18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'18a'!P500/M4</f>
        <v>#N/A</v>
      </c>
    </row>
    <row r="5" spans="1:14">
      <c r="A5" s="27" t="s">
        <v>81</v>
      </c>
      <c r="B5" s="218" t="str">
        <f>VLOOKUP(H5,Kwaliteitsinspecties!A5:E54,4)</f>
        <v>Complex 18</v>
      </c>
      <c r="C5" s="218"/>
      <c r="D5" s="218"/>
      <c r="E5" s="218"/>
      <c r="F5" s="214" t="s">
        <v>83</v>
      </c>
      <c r="G5" s="214"/>
      <c r="H5" s="23">
        <f>Kwaliteitsinspecties!A22</f>
        <v>18</v>
      </c>
      <c r="K5" s="44" t="s">
        <v>56</v>
      </c>
      <c r="L5" s="56"/>
      <c r="M5" s="115"/>
      <c r="N5" s="97" t="e">
        <f>'18a'!P501/M5</f>
        <v>#N/A</v>
      </c>
    </row>
    <row r="6" spans="1:14">
      <c r="A6" s="28" t="s">
        <v>82</v>
      </c>
      <c r="B6" s="219" t="str">
        <f>VLOOKUP(H5,Kwaliteitsinspecties!A5:E54,5)</f>
        <v>Complex 18</v>
      </c>
      <c r="C6" s="219"/>
      <c r="D6" s="219"/>
      <c r="E6" s="219"/>
      <c r="F6" s="215" t="s">
        <v>84</v>
      </c>
      <c r="G6" s="215"/>
      <c r="H6" s="24" t="str">
        <f>CONCATENATE(H5,"a")</f>
        <v>18a</v>
      </c>
      <c r="K6" s="44" t="s">
        <v>57</v>
      </c>
      <c r="L6" s="56"/>
      <c r="M6" s="115"/>
      <c r="N6" s="97" t="e">
        <f>'18a'!P502/M6</f>
        <v>#N/A</v>
      </c>
    </row>
    <row r="7" spans="1:14">
      <c r="K7" s="44" t="s">
        <v>53</v>
      </c>
      <c r="L7" s="56"/>
      <c r="M7" s="115"/>
      <c r="N7" s="97" t="e">
        <f>'18a'!P503/M7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'18a'!P504/M8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'18a'!P505/M9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'18a'!P506/M10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'18a'!P507/M11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'18a'!P508/M12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'18a'!N512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'18a'!P509/M13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'18a'!P512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'18a'!G512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'18a'!F512-E27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'18a'!S495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'18a'!R495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'18a'!T495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'18a'!U495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'18a'!V495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'18a'!W495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'18a'!N505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ILIOVfpcDgoupSvp+3Y23eh2L749nmbt8IfDnSoXve8gOgBbJMWdC/ul/8hOV1BQwoL8d7pV/jlA+SL0RrkYrg==" saltValue="jfRwIpdJmN9Zb6Q8D9JwM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E72" sqref="E72"/>
    </sheetView>
  </sheetViews>
  <sheetFormatPr defaultRowHeight="14.4"/>
  <cols>
    <col min="1" max="1" width="9.109375" style="2"/>
    <col min="2" max="7" width="19.109375" customWidth="1"/>
    <col min="8" max="63" width="9.109375" style="2"/>
  </cols>
  <sheetData>
    <row r="1" spans="1:7" ht="25.8">
      <c r="B1" s="209" t="s">
        <v>188</v>
      </c>
      <c r="C1" s="209"/>
      <c r="D1" s="209"/>
      <c r="E1" s="209"/>
      <c r="F1" s="209"/>
      <c r="G1" s="209"/>
    </row>
    <row r="2" spans="1:7">
      <c r="B2" s="2"/>
      <c r="C2" s="2"/>
      <c r="D2" s="2"/>
      <c r="E2" s="2"/>
      <c r="F2" s="2"/>
      <c r="G2" s="2"/>
    </row>
    <row r="3" spans="1:7" ht="57.6">
      <c r="B3" s="135" t="s">
        <v>187</v>
      </c>
      <c r="C3" s="135" t="s">
        <v>239</v>
      </c>
      <c r="D3" s="135" t="s">
        <v>240</v>
      </c>
      <c r="E3" s="135" t="s">
        <v>241</v>
      </c>
      <c r="F3" s="135" t="s">
        <v>91</v>
      </c>
      <c r="G3" s="135" t="s">
        <v>95</v>
      </c>
    </row>
    <row r="4" spans="1:7">
      <c r="A4" s="2">
        <v>1</v>
      </c>
      <c r="B4" s="21" t="str">
        <f>Kwaliteitsinspecties!C5</f>
        <v xml:space="preserve">WMD Hoofdkantoor </v>
      </c>
      <c r="C4" s="87" t="e">
        <f>'1'!$H$14</f>
        <v>#DIV/0!</v>
      </c>
      <c r="D4" s="87" t="e">
        <f>C4/12</f>
        <v>#DIV/0!</v>
      </c>
      <c r="E4" s="87">
        <f>'1'!$I$38</f>
        <v>0</v>
      </c>
      <c r="F4" s="87">
        <f>'1'!$I$52</f>
        <v>0</v>
      </c>
      <c r="G4" s="87" t="e">
        <f>SUM(C4+E4+F4)</f>
        <v>#DIV/0!</v>
      </c>
    </row>
    <row r="5" spans="1:7">
      <c r="A5" s="2">
        <v>2</v>
      </c>
      <c r="B5" s="21" t="str">
        <f>Kwaliteitsinspecties!C6</f>
        <v xml:space="preserve">WMD Werkplaats en pompstation </v>
      </c>
      <c r="C5" s="87" t="e">
        <f>'2'!$H$14</f>
        <v>#DIV/0!</v>
      </c>
      <c r="D5" s="87" t="e">
        <f>C5/12</f>
        <v>#DIV/0!</v>
      </c>
      <c r="E5" s="87">
        <f>'2'!$I$38</f>
        <v>0</v>
      </c>
      <c r="F5" s="87">
        <f>'2'!$I$52</f>
        <v>0</v>
      </c>
      <c r="G5" s="87" t="e">
        <f t="shared" ref="G5:G6" si="0">SUM(C5+E5+F5)</f>
        <v>#DIV/0!</v>
      </c>
    </row>
    <row r="6" spans="1:7">
      <c r="A6" s="2">
        <v>3</v>
      </c>
      <c r="B6" s="21" t="str">
        <f>Kwaliteitsinspecties!C7</f>
        <v xml:space="preserve">WMD Kantoor </v>
      </c>
      <c r="C6" s="87" t="e">
        <f>'3'!$H$14</f>
        <v>#DIV/0!</v>
      </c>
      <c r="D6" s="87" t="e">
        <f t="shared" ref="D6" si="1">C6/12</f>
        <v>#DIV/0!</v>
      </c>
      <c r="E6" s="87">
        <f>'3'!$I$38</f>
        <v>0</v>
      </c>
      <c r="F6" s="87">
        <f>'3'!$I$52</f>
        <v>0</v>
      </c>
      <c r="G6" s="87" t="e">
        <f t="shared" si="0"/>
        <v>#DIV/0!</v>
      </c>
    </row>
    <row r="7" spans="1:7" hidden="1">
      <c r="A7" s="2">
        <v>4</v>
      </c>
      <c r="B7" s="21" t="str">
        <f>Kwaliteitsinspecties!C8</f>
        <v>Complex 4</v>
      </c>
      <c r="C7" s="87"/>
      <c r="D7" s="87"/>
      <c r="E7" s="87">
        <f>'4'!$I$38</f>
        <v>0</v>
      </c>
      <c r="F7" s="87">
        <f>'4'!$I$52</f>
        <v>0</v>
      </c>
      <c r="G7" s="87"/>
    </row>
    <row r="8" spans="1:7" hidden="1">
      <c r="A8" s="2">
        <v>5</v>
      </c>
      <c r="B8" s="21" t="str">
        <f>Kwaliteitsinspecties!C9</f>
        <v>Complex 5</v>
      </c>
      <c r="C8" s="87"/>
      <c r="D8" s="87"/>
      <c r="E8" s="87">
        <f>'5'!$I$38</f>
        <v>0</v>
      </c>
      <c r="F8" s="87">
        <f>'5'!$I$52</f>
        <v>0</v>
      </c>
      <c r="G8" s="87"/>
    </row>
    <row r="9" spans="1:7" hidden="1">
      <c r="A9" s="2">
        <v>6</v>
      </c>
      <c r="B9" s="21" t="str">
        <f>Kwaliteitsinspecties!C10</f>
        <v>Complex 6</v>
      </c>
      <c r="C9" s="87"/>
      <c r="D9" s="87"/>
      <c r="E9" s="87">
        <f>'6'!$I$38</f>
        <v>0</v>
      </c>
      <c r="F9" s="87">
        <f>'6'!$I$52</f>
        <v>0</v>
      </c>
      <c r="G9" s="87"/>
    </row>
    <row r="10" spans="1:7" hidden="1">
      <c r="A10" s="2">
        <v>7</v>
      </c>
      <c r="B10" s="21" t="str">
        <f>Kwaliteitsinspecties!C11</f>
        <v>Complex 7</v>
      </c>
      <c r="C10" s="87"/>
      <c r="D10" s="87"/>
      <c r="E10" s="87">
        <f>'7'!$I$38</f>
        <v>0</v>
      </c>
      <c r="F10" s="87">
        <f>'7'!$I$52</f>
        <v>0</v>
      </c>
      <c r="G10" s="87"/>
    </row>
    <row r="11" spans="1:7" hidden="1">
      <c r="A11" s="2">
        <v>8</v>
      </c>
      <c r="B11" s="21" t="str">
        <f>Kwaliteitsinspecties!C12</f>
        <v>Complex 8</v>
      </c>
      <c r="C11" s="87"/>
      <c r="D11" s="87"/>
      <c r="E11" s="87">
        <f>'8'!$I$38</f>
        <v>0</v>
      </c>
      <c r="F11" s="87">
        <f>'8'!$I$52</f>
        <v>0</v>
      </c>
      <c r="G11" s="87"/>
    </row>
    <row r="12" spans="1:7" hidden="1">
      <c r="A12" s="2">
        <v>9</v>
      </c>
      <c r="B12" s="21" t="str">
        <f>Kwaliteitsinspecties!C13</f>
        <v>Complex 9</v>
      </c>
      <c r="C12" s="87"/>
      <c r="D12" s="87"/>
      <c r="E12" s="87">
        <f>'9'!$I$38</f>
        <v>0</v>
      </c>
      <c r="F12" s="87">
        <f>'9'!$I$52</f>
        <v>0</v>
      </c>
      <c r="G12" s="87"/>
    </row>
    <row r="13" spans="1:7" hidden="1">
      <c r="A13" s="2">
        <v>10</v>
      </c>
      <c r="B13" s="21" t="str">
        <f>Kwaliteitsinspecties!C14</f>
        <v>Complex 10</v>
      </c>
      <c r="C13" s="87"/>
      <c r="D13" s="87"/>
      <c r="E13" s="87">
        <f>'10'!$I$38</f>
        <v>0</v>
      </c>
      <c r="F13" s="87">
        <f>'10'!$I$52</f>
        <v>0</v>
      </c>
      <c r="G13" s="87"/>
    </row>
    <row r="14" spans="1:7" hidden="1">
      <c r="A14" s="2">
        <v>11</v>
      </c>
      <c r="B14" s="21" t="str">
        <f>Kwaliteitsinspecties!C15</f>
        <v>Complex 11</v>
      </c>
      <c r="C14" s="87"/>
      <c r="D14" s="87"/>
      <c r="E14" s="87">
        <f>'11'!$I$38</f>
        <v>0</v>
      </c>
      <c r="F14" s="87">
        <f>'11'!$I$52</f>
        <v>0</v>
      </c>
      <c r="G14" s="87"/>
    </row>
    <row r="15" spans="1:7" hidden="1">
      <c r="A15" s="2">
        <v>12</v>
      </c>
      <c r="B15" s="21" t="str">
        <f>Kwaliteitsinspecties!C16</f>
        <v>Complex 12</v>
      </c>
      <c r="C15" s="87"/>
      <c r="D15" s="87"/>
      <c r="E15" s="87">
        <f>'12'!$I$38</f>
        <v>0</v>
      </c>
      <c r="F15" s="87">
        <f>'12'!$I$52</f>
        <v>0</v>
      </c>
      <c r="G15" s="87"/>
    </row>
    <row r="16" spans="1:7" hidden="1">
      <c r="A16" s="2">
        <v>13</v>
      </c>
      <c r="B16" s="21" t="str">
        <f>Kwaliteitsinspecties!C17</f>
        <v>Complex 13</v>
      </c>
      <c r="C16" s="87"/>
      <c r="D16" s="87"/>
      <c r="E16" s="87">
        <f>'13'!$I$38</f>
        <v>0</v>
      </c>
      <c r="F16" s="87">
        <f>'13'!$I$52</f>
        <v>0</v>
      </c>
      <c r="G16" s="87"/>
    </row>
    <row r="17" spans="1:7" hidden="1">
      <c r="A17" s="2">
        <v>14</v>
      </c>
      <c r="B17" s="21" t="str">
        <f>Kwaliteitsinspecties!C18</f>
        <v>Complex 14</v>
      </c>
      <c r="C17" s="87"/>
      <c r="D17" s="87"/>
      <c r="E17" s="87">
        <f>'14'!$I$38</f>
        <v>0</v>
      </c>
      <c r="F17" s="87">
        <f>'14'!$I$52</f>
        <v>0</v>
      </c>
      <c r="G17" s="87"/>
    </row>
    <row r="18" spans="1:7" hidden="1">
      <c r="A18" s="2">
        <v>15</v>
      </c>
      <c r="B18" s="21" t="str">
        <f>Kwaliteitsinspecties!C19</f>
        <v>Complex 15</v>
      </c>
      <c r="C18" s="87"/>
      <c r="D18" s="87"/>
      <c r="E18" s="87">
        <f>'15'!$I$38</f>
        <v>0</v>
      </c>
      <c r="F18" s="87">
        <f>'15'!$I$52</f>
        <v>0</v>
      </c>
      <c r="G18" s="87"/>
    </row>
    <row r="19" spans="1:7" hidden="1">
      <c r="A19" s="2">
        <v>16</v>
      </c>
      <c r="B19" s="21" t="str">
        <f>Kwaliteitsinspecties!C20</f>
        <v>Complex 16</v>
      </c>
      <c r="C19" s="87"/>
      <c r="D19" s="87"/>
      <c r="E19" s="87">
        <f>'16'!$I$38</f>
        <v>0</v>
      </c>
      <c r="F19" s="87">
        <f>'16'!$I$52</f>
        <v>0</v>
      </c>
      <c r="G19" s="87"/>
    </row>
    <row r="20" spans="1:7" hidden="1">
      <c r="A20" s="2">
        <v>17</v>
      </c>
      <c r="B20" s="21" t="str">
        <f>Kwaliteitsinspecties!C21</f>
        <v>Complex 17</v>
      </c>
      <c r="C20" s="87"/>
      <c r="D20" s="87"/>
      <c r="E20" s="87">
        <f>'17'!$I$38</f>
        <v>0</v>
      </c>
      <c r="F20" s="87">
        <f>'17'!$I$52</f>
        <v>0</v>
      </c>
      <c r="G20" s="87"/>
    </row>
    <row r="21" spans="1:7" hidden="1">
      <c r="A21" s="2">
        <v>18</v>
      </c>
      <c r="B21" s="21" t="str">
        <f>Kwaliteitsinspecties!C22</f>
        <v>Complex 18</v>
      </c>
      <c r="C21" s="87"/>
      <c r="D21" s="87"/>
      <c r="E21" s="87">
        <f>'18'!$I$38</f>
        <v>0</v>
      </c>
      <c r="F21" s="87">
        <f>'18'!$I$52</f>
        <v>0</v>
      </c>
      <c r="G21" s="87"/>
    </row>
    <row r="22" spans="1:7" hidden="1">
      <c r="A22" s="2">
        <v>19</v>
      </c>
      <c r="B22" s="21" t="str">
        <f>Kwaliteitsinspecties!C23</f>
        <v>Complex 19</v>
      </c>
      <c r="C22" s="87"/>
      <c r="D22" s="87"/>
      <c r="E22" s="87">
        <f>'19'!$I$38</f>
        <v>0</v>
      </c>
      <c r="F22" s="87">
        <f>'19'!$I$52</f>
        <v>0</v>
      </c>
      <c r="G22" s="87"/>
    </row>
    <row r="23" spans="1:7" hidden="1">
      <c r="A23" s="2">
        <v>20</v>
      </c>
      <c r="B23" s="21" t="str">
        <f>Kwaliteitsinspecties!C24</f>
        <v>Complex 20</v>
      </c>
      <c r="C23" s="87"/>
      <c r="D23" s="87"/>
      <c r="E23" s="87">
        <f>'20'!$I$38</f>
        <v>0</v>
      </c>
      <c r="F23" s="87">
        <f>'20'!$I$52</f>
        <v>0</v>
      </c>
      <c r="G23" s="87"/>
    </row>
    <row r="24" spans="1:7" hidden="1">
      <c r="A24" s="2">
        <v>21</v>
      </c>
      <c r="B24" s="21" t="str">
        <f>Kwaliteitsinspecties!C25</f>
        <v>Complex 21</v>
      </c>
      <c r="C24" s="87"/>
      <c r="D24" s="87"/>
      <c r="E24" s="87">
        <f>'21'!$I$38</f>
        <v>0</v>
      </c>
      <c r="F24" s="87">
        <f>'21'!$I$52</f>
        <v>0</v>
      </c>
      <c r="G24" s="87"/>
    </row>
    <row r="25" spans="1:7" hidden="1">
      <c r="A25" s="2">
        <v>22</v>
      </c>
      <c r="B25" s="21" t="str">
        <f>Kwaliteitsinspecties!C26</f>
        <v>Complex 22</v>
      </c>
      <c r="C25" s="87"/>
      <c r="D25" s="87"/>
      <c r="E25" s="87">
        <f>'22'!$I$38</f>
        <v>0</v>
      </c>
      <c r="F25" s="87">
        <f>'22'!$I$52</f>
        <v>0</v>
      </c>
      <c r="G25" s="87"/>
    </row>
    <row r="26" spans="1:7" hidden="1">
      <c r="A26" s="2">
        <v>23</v>
      </c>
      <c r="B26" s="21" t="str">
        <f>Kwaliteitsinspecties!C27</f>
        <v>Complex 23</v>
      </c>
      <c r="C26" s="87"/>
      <c r="D26" s="87"/>
      <c r="E26" s="87">
        <f>'23'!$I$38</f>
        <v>0</v>
      </c>
      <c r="F26" s="87">
        <f>'23'!$I$52</f>
        <v>0</v>
      </c>
      <c r="G26" s="87"/>
    </row>
    <row r="27" spans="1:7" hidden="1">
      <c r="A27" s="2">
        <v>24</v>
      </c>
      <c r="B27" s="21" t="str">
        <f>Kwaliteitsinspecties!C28</f>
        <v>Complex 24</v>
      </c>
      <c r="C27" s="87"/>
      <c r="D27" s="87"/>
      <c r="E27" s="87">
        <f>'24'!$I$38</f>
        <v>0</v>
      </c>
      <c r="F27" s="87">
        <f>'24'!$I$52</f>
        <v>0</v>
      </c>
      <c r="G27" s="87"/>
    </row>
    <row r="28" spans="1:7" hidden="1">
      <c r="A28" s="2">
        <v>25</v>
      </c>
      <c r="B28" s="21" t="str">
        <f>Kwaliteitsinspecties!C29</f>
        <v>Complex 25</v>
      </c>
      <c r="C28" s="87"/>
      <c r="D28" s="87"/>
      <c r="E28" s="87">
        <f>'25'!$I$38</f>
        <v>0</v>
      </c>
      <c r="F28" s="87">
        <f>'25'!$I$52</f>
        <v>0</v>
      </c>
      <c r="G28" s="87"/>
    </row>
    <row r="29" spans="1:7" hidden="1">
      <c r="A29" s="2">
        <v>26</v>
      </c>
      <c r="B29" s="21" t="str">
        <f>Kwaliteitsinspecties!C30</f>
        <v>Complex 26</v>
      </c>
      <c r="C29" s="87"/>
      <c r="D29" s="87"/>
      <c r="E29" s="87">
        <f>'26'!$I$38</f>
        <v>0</v>
      </c>
      <c r="F29" s="87">
        <f>'26'!$I$52</f>
        <v>0</v>
      </c>
      <c r="G29" s="87"/>
    </row>
    <row r="30" spans="1:7" hidden="1">
      <c r="A30" s="2">
        <v>27</v>
      </c>
      <c r="B30" s="21" t="str">
        <f>Kwaliteitsinspecties!C31</f>
        <v>Complex 27</v>
      </c>
      <c r="C30" s="87"/>
      <c r="D30" s="87"/>
      <c r="E30" s="87">
        <f>'27'!$I$38</f>
        <v>0</v>
      </c>
      <c r="F30" s="87">
        <f>'27'!$I$52</f>
        <v>0</v>
      </c>
      <c r="G30" s="87"/>
    </row>
    <row r="31" spans="1:7" hidden="1">
      <c r="A31" s="2">
        <v>28</v>
      </c>
      <c r="B31" s="21" t="str">
        <f>Kwaliteitsinspecties!C32</f>
        <v>Complex 28</v>
      </c>
      <c r="C31" s="87"/>
      <c r="D31" s="87"/>
      <c r="E31" s="87">
        <f>'28'!$I$38</f>
        <v>0</v>
      </c>
      <c r="F31" s="87">
        <f>'28'!$I$52</f>
        <v>0</v>
      </c>
      <c r="G31" s="87"/>
    </row>
    <row r="32" spans="1:7" hidden="1">
      <c r="A32" s="2">
        <v>29</v>
      </c>
      <c r="B32" s="21" t="str">
        <f>Kwaliteitsinspecties!C33</f>
        <v>Complex 29</v>
      </c>
      <c r="C32" s="87"/>
      <c r="D32" s="87"/>
      <c r="E32" s="87">
        <f>'29'!$I$38</f>
        <v>0</v>
      </c>
      <c r="F32" s="87">
        <f>'29'!$I$52</f>
        <v>0</v>
      </c>
      <c r="G32" s="87"/>
    </row>
    <row r="33" spans="1:7" hidden="1">
      <c r="A33" s="2">
        <v>30</v>
      </c>
      <c r="B33" s="21" t="str">
        <f>Kwaliteitsinspecties!C34</f>
        <v>Complex 30</v>
      </c>
      <c r="C33" s="87"/>
      <c r="D33" s="87"/>
      <c r="E33" s="87">
        <f>'30'!$I$38</f>
        <v>0</v>
      </c>
      <c r="F33" s="87">
        <f>'30'!$I$52</f>
        <v>0</v>
      </c>
      <c r="G33" s="87"/>
    </row>
    <row r="34" spans="1:7" hidden="1">
      <c r="A34" s="2">
        <v>31</v>
      </c>
      <c r="B34" s="21" t="str">
        <f>Kwaliteitsinspecties!C35</f>
        <v>Complex 31</v>
      </c>
      <c r="C34" s="87"/>
      <c r="D34" s="87"/>
      <c r="E34" s="87">
        <f>'31'!$I$38</f>
        <v>0</v>
      </c>
      <c r="F34" s="87">
        <f>'31'!$I$52</f>
        <v>0</v>
      </c>
      <c r="G34" s="87"/>
    </row>
    <row r="35" spans="1:7" hidden="1">
      <c r="A35" s="2">
        <v>32</v>
      </c>
      <c r="B35" s="21" t="str">
        <f>Kwaliteitsinspecties!C36</f>
        <v>Complex 32</v>
      </c>
      <c r="C35" s="87"/>
      <c r="D35" s="87"/>
      <c r="E35" s="87">
        <f>'32'!$I$38</f>
        <v>0</v>
      </c>
      <c r="F35" s="87">
        <f>'32'!$I$52</f>
        <v>0</v>
      </c>
      <c r="G35" s="87"/>
    </row>
    <row r="36" spans="1:7" hidden="1">
      <c r="A36" s="2">
        <v>33</v>
      </c>
      <c r="B36" s="21" t="str">
        <f>Kwaliteitsinspecties!C37</f>
        <v>Complex 33</v>
      </c>
      <c r="C36" s="87"/>
      <c r="D36" s="87"/>
      <c r="E36" s="87">
        <f>'33'!$I$38</f>
        <v>0</v>
      </c>
      <c r="F36" s="87">
        <f>'33'!$I$52</f>
        <v>0</v>
      </c>
      <c r="G36" s="87"/>
    </row>
    <row r="37" spans="1:7" hidden="1">
      <c r="A37" s="2">
        <v>34</v>
      </c>
      <c r="B37" s="21" t="str">
        <f>Kwaliteitsinspecties!C38</f>
        <v>Complex 34</v>
      </c>
      <c r="C37" s="87"/>
      <c r="D37" s="87"/>
      <c r="E37" s="87">
        <f>'34'!$I$38</f>
        <v>0</v>
      </c>
      <c r="F37" s="87">
        <f>'34'!$I$52</f>
        <v>0</v>
      </c>
      <c r="G37" s="87"/>
    </row>
    <row r="38" spans="1:7" hidden="1">
      <c r="A38" s="2">
        <v>35</v>
      </c>
      <c r="B38" s="21" t="str">
        <f>Kwaliteitsinspecties!C39</f>
        <v>Complex 35</v>
      </c>
      <c r="C38" s="87"/>
      <c r="D38" s="87"/>
      <c r="E38" s="87">
        <f>'35'!$I$38</f>
        <v>0</v>
      </c>
      <c r="F38" s="87">
        <f>'35'!$I$52</f>
        <v>0</v>
      </c>
      <c r="G38" s="87"/>
    </row>
    <row r="39" spans="1:7" hidden="1">
      <c r="A39" s="2">
        <v>36</v>
      </c>
      <c r="B39" s="21" t="str">
        <f>Kwaliteitsinspecties!C40</f>
        <v>Complex 36</v>
      </c>
      <c r="C39" s="87"/>
      <c r="D39" s="87"/>
      <c r="E39" s="87">
        <f>'36'!$I$38</f>
        <v>0</v>
      </c>
      <c r="F39" s="87">
        <f>'36'!$I$52</f>
        <v>0</v>
      </c>
      <c r="G39" s="87"/>
    </row>
    <row r="40" spans="1:7" hidden="1">
      <c r="A40" s="2">
        <v>37</v>
      </c>
      <c r="B40" s="21" t="str">
        <f>Kwaliteitsinspecties!C41</f>
        <v>Complex 37</v>
      </c>
      <c r="C40" s="87"/>
      <c r="D40" s="87"/>
      <c r="E40" s="87">
        <f>'37'!$I$38</f>
        <v>0</v>
      </c>
      <c r="F40" s="87">
        <f>'37'!$I$52</f>
        <v>0</v>
      </c>
      <c r="G40" s="87"/>
    </row>
    <row r="41" spans="1:7" hidden="1">
      <c r="A41" s="2">
        <v>38</v>
      </c>
      <c r="B41" s="21" t="str">
        <f>Kwaliteitsinspecties!C42</f>
        <v>Complex 38</v>
      </c>
      <c r="C41" s="87"/>
      <c r="D41" s="87"/>
      <c r="E41" s="87">
        <f>'38'!$I$38</f>
        <v>0</v>
      </c>
      <c r="F41" s="87">
        <f>'38'!$I$52</f>
        <v>0</v>
      </c>
      <c r="G41" s="87"/>
    </row>
    <row r="42" spans="1:7" hidden="1">
      <c r="A42" s="2">
        <v>39</v>
      </c>
      <c r="B42" s="21" t="str">
        <f>Kwaliteitsinspecties!C43</f>
        <v>Complex 39</v>
      </c>
      <c r="C42" s="87"/>
      <c r="D42" s="87"/>
      <c r="E42" s="87">
        <f>'39'!$I$38</f>
        <v>0</v>
      </c>
      <c r="F42" s="87">
        <f>'39'!$I$52</f>
        <v>0</v>
      </c>
      <c r="G42" s="87"/>
    </row>
    <row r="43" spans="1:7" hidden="1">
      <c r="A43" s="2">
        <v>40</v>
      </c>
      <c r="B43" s="21" t="str">
        <f>Kwaliteitsinspecties!C44</f>
        <v>Complex 40</v>
      </c>
      <c r="C43" s="87"/>
      <c r="D43" s="87"/>
      <c r="E43" s="87">
        <f>'40'!$I$38</f>
        <v>0</v>
      </c>
      <c r="F43" s="87">
        <f>'40'!$I$52</f>
        <v>0</v>
      </c>
      <c r="G43" s="87"/>
    </row>
    <row r="44" spans="1:7" hidden="1">
      <c r="A44" s="2">
        <v>41</v>
      </c>
      <c r="B44" s="21" t="str">
        <f>Kwaliteitsinspecties!C45</f>
        <v>Complex 41</v>
      </c>
      <c r="C44" s="87"/>
      <c r="D44" s="87"/>
      <c r="E44" s="87">
        <f>'41'!$I$38</f>
        <v>0</v>
      </c>
      <c r="F44" s="87">
        <f>'41'!$I$52</f>
        <v>0</v>
      </c>
      <c r="G44" s="87"/>
    </row>
    <row r="45" spans="1:7" hidden="1">
      <c r="A45" s="2">
        <v>42</v>
      </c>
      <c r="B45" s="21" t="str">
        <f>Kwaliteitsinspecties!C46</f>
        <v>Complex 42</v>
      </c>
      <c r="C45" s="87"/>
      <c r="D45" s="87"/>
      <c r="E45" s="87">
        <f>'42'!$I$38</f>
        <v>0</v>
      </c>
      <c r="F45" s="87">
        <f>'42'!$I$52</f>
        <v>0</v>
      </c>
      <c r="G45" s="87"/>
    </row>
    <row r="46" spans="1:7" hidden="1">
      <c r="A46" s="2">
        <v>43</v>
      </c>
      <c r="B46" s="21" t="str">
        <f>Kwaliteitsinspecties!C47</f>
        <v>Complex 43</v>
      </c>
      <c r="C46" s="87"/>
      <c r="D46" s="87"/>
      <c r="E46" s="87">
        <f>'43'!$I$38</f>
        <v>0</v>
      </c>
      <c r="F46" s="87">
        <f>'43'!$I$52</f>
        <v>0</v>
      </c>
      <c r="G46" s="87"/>
    </row>
    <row r="47" spans="1:7" hidden="1">
      <c r="A47" s="2">
        <v>44</v>
      </c>
      <c r="B47" s="21" t="str">
        <f>Kwaliteitsinspecties!C48</f>
        <v>Complex 44</v>
      </c>
      <c r="C47" s="87"/>
      <c r="D47" s="87"/>
      <c r="E47" s="87">
        <f>'44'!$I$38</f>
        <v>0</v>
      </c>
      <c r="F47" s="87">
        <f>'44'!$I$52</f>
        <v>0</v>
      </c>
      <c r="G47" s="87"/>
    </row>
    <row r="48" spans="1:7" hidden="1">
      <c r="A48" s="2">
        <v>45</v>
      </c>
      <c r="B48" s="21" t="str">
        <f>Kwaliteitsinspecties!C49</f>
        <v>Complex 45</v>
      </c>
      <c r="C48" s="87"/>
      <c r="D48" s="87"/>
      <c r="E48" s="87">
        <f>'45'!$I$38</f>
        <v>0</v>
      </c>
      <c r="F48" s="87">
        <f>'45'!$I$52</f>
        <v>0</v>
      </c>
      <c r="G48" s="87"/>
    </row>
    <row r="49" spans="1:7" hidden="1">
      <c r="A49" s="2">
        <v>46</v>
      </c>
      <c r="B49" s="21" t="str">
        <f>Kwaliteitsinspecties!C50</f>
        <v>Complex 46</v>
      </c>
      <c r="C49" s="87"/>
      <c r="D49" s="87"/>
      <c r="E49" s="87">
        <f>'46'!$I$38</f>
        <v>0</v>
      </c>
      <c r="F49" s="87">
        <f>'46'!$I$52</f>
        <v>0</v>
      </c>
      <c r="G49" s="87"/>
    </row>
    <row r="50" spans="1:7" hidden="1">
      <c r="A50" s="2">
        <v>47</v>
      </c>
      <c r="B50" s="21" t="str">
        <f>Kwaliteitsinspecties!C51</f>
        <v>Complex 47</v>
      </c>
      <c r="C50" s="87"/>
      <c r="D50" s="87"/>
      <c r="E50" s="87">
        <f>'47'!$I$38</f>
        <v>0</v>
      </c>
      <c r="F50" s="87">
        <f>'47'!$I$52</f>
        <v>0</v>
      </c>
      <c r="G50" s="87"/>
    </row>
    <row r="51" spans="1:7" hidden="1">
      <c r="A51" s="2">
        <v>48</v>
      </c>
      <c r="B51" s="21" t="str">
        <f>Kwaliteitsinspecties!C52</f>
        <v>Complex 48</v>
      </c>
      <c r="C51" s="87"/>
      <c r="D51" s="87"/>
      <c r="E51" s="87">
        <f>'48'!$I$38</f>
        <v>0</v>
      </c>
      <c r="F51" s="87">
        <f>'48'!$I$52</f>
        <v>0</v>
      </c>
      <c r="G51" s="87"/>
    </row>
    <row r="52" spans="1:7" hidden="1">
      <c r="A52" s="2">
        <v>49</v>
      </c>
      <c r="B52" s="21" t="str">
        <f>Kwaliteitsinspecties!C53</f>
        <v>Complex 49</v>
      </c>
      <c r="C52" s="87"/>
      <c r="D52" s="87"/>
      <c r="E52" s="87">
        <f>'49'!$I$38</f>
        <v>0</v>
      </c>
      <c r="F52" s="87">
        <f>'49'!$I$52</f>
        <v>0</v>
      </c>
      <c r="G52" s="87"/>
    </row>
    <row r="53" spans="1:7" hidden="1">
      <c r="A53" s="2">
        <v>50</v>
      </c>
      <c r="B53" s="21" t="str">
        <f>Kwaliteitsinspecties!C54</f>
        <v>Complex 50</v>
      </c>
      <c r="C53" s="87"/>
      <c r="D53" s="87"/>
      <c r="E53" s="87">
        <f>'50'!$I$38</f>
        <v>0</v>
      </c>
      <c r="F53" s="87">
        <f>'50'!$I$52</f>
        <v>0</v>
      </c>
      <c r="G53" s="87"/>
    </row>
    <row r="54" spans="1:7" hidden="1">
      <c r="A54" s="2">
        <v>51</v>
      </c>
      <c r="B54" s="21" t="str">
        <f>Kwaliteitsinspecties!C55</f>
        <v>Complex 51</v>
      </c>
      <c r="C54" s="87"/>
      <c r="D54" s="87"/>
      <c r="E54" s="87">
        <f>'51'!$I$38</f>
        <v>0</v>
      </c>
      <c r="F54" s="87">
        <f>'51'!$I$52</f>
        <v>0</v>
      </c>
      <c r="G54" s="87"/>
    </row>
    <row r="55" spans="1:7" s="2" customFormat="1">
      <c r="B55" s="41" t="s">
        <v>242</v>
      </c>
      <c r="C55" s="136" t="e">
        <f>SUM(C4:C54)</f>
        <v>#DIV/0!</v>
      </c>
      <c r="D55" s="136" t="e">
        <f t="shared" ref="D55:G55" si="2">SUM(D4:D54)</f>
        <v>#DIV/0!</v>
      </c>
      <c r="E55" s="136">
        <f t="shared" si="2"/>
        <v>0</v>
      </c>
      <c r="F55" s="136">
        <f t="shared" si="2"/>
        <v>0</v>
      </c>
      <c r="G55" s="136" t="e">
        <f t="shared" si="2"/>
        <v>#DIV/0!</v>
      </c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sheetProtection algorithmName="SHA-512" hashValue="sPzTsLn/ebJn8yEp8n8+j5QAliMzdGjnUQ7U9/zSNtmx2/HXoLMjfvMgZSM0T4/6H7tc+uGX+WQrhIT0ll+E7Q==" saltValue="m7ygO/MvAfNx3a+hAfAWlg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'18'!H5</f>
        <v>18</v>
      </c>
      <c r="B1" s="240" t="s">
        <v>80</v>
      </c>
      <c r="C1" s="241"/>
      <c r="D1" s="242" t="str">
        <f>VLOOKUP(A1,Kwaliteitsinspecties!A5:J54,3)</f>
        <v>Complex 18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18 te Complex 18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IF(D4="X",0,IF(E4="X",0,VLOOKUP(E4,'18'!$K$3:$L$16,2,FALSE)))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IF(D5="X",0,IF(E5="X",0,VLOOKUP(E5,'18'!$K$3:$L$16,2,FALSE)))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IF(D6="X",0,IF(E6="X",0,VLOOKUP(E6,'18'!$K$3:$L$16,2,FALSE)))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IF(D7="X",0,IF(E7="X",0,VLOOKUP(E7,'18'!$K$3:$L$16,2,FALSE)))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IF(D8="X",0,IF(E8="X",0,VLOOKUP(E8,'18'!$K$3:$L$16,2,FALSE)))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IF(D9="X",0,IF(E9="X",0,VLOOKUP(E9,'18'!$K$3:$L$16,2,FALSE)))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IF(D10="X",0,IF(E10="X",0,VLOOKUP(E10,'18'!$K$3:$L$16,2,FALSE)))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IF(D11="X",0,IF(E11="X",0,VLOOKUP(E11,'18'!$K$3:$L$16,2,FALSE)))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IF(D12="X",0,IF(E12="X",0,VLOOKUP(E12,'18'!$K$3:$L$16,2,FALSE)))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IF(D13="X",0,IF(E13="X",0,VLOOKUP(E13,'18'!$K$3:$L$16,2,FALSE)))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IF(D14="X",0,IF(E14="X",0,VLOOKUP(E14,'18'!$K$3:$L$16,2,FALSE)))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IF(D15="X",0,IF(E15="X",0,VLOOKUP(E15,'18'!$K$3:$L$16,2,FALSE)))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IF(D16="X",0,IF(E16="X",0,VLOOKUP(E16,'18'!$K$3:$L$16,2,FALSE)))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IF(D17="X",0,IF(E17="X",0,VLOOKUP(E17,'18'!$K$3:$L$16,2,FALSE)))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IF(D18="X",0,IF(E18="X",0,VLOOKUP(E18,'18'!$K$3:$L$16,2,FALSE)))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IF(D19="X",0,IF(E19="X",0,VLOOKUP(E19,'18'!$K$3:$L$16,2,FALSE)))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IF(D20="X",0,IF(E20="X",0,VLOOKUP(E20,'18'!$K$3:$L$16,2,FALSE)))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IF(D21="X",0,IF(E21="X",0,VLOOKUP(E21,'18'!$K$3:$L$16,2,FALSE)))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IF(D22="X",0,IF(E22="X",0,VLOOKUP(E22,'18'!$K$3:$L$16,2,FALSE)))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IF(D23="X",0,IF(E23="X",0,VLOOKUP(E23,'18'!$K$3:$L$16,2,FALSE)))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IF(D24="X",0,IF(E24="X",0,VLOOKUP(E24,'18'!$K$3:$L$16,2,FALSE)))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IF(D25="X",0,IF(E25="X",0,VLOOKUP(E25,'18'!$K$3:$L$16,2,FALSE)))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IF(D26="X",0,IF(E26="X",0,VLOOKUP(E26,'18'!$K$3:$L$16,2,FALSE)))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IF(D27="X",0,IF(E27="X",0,VLOOKUP(E27,'18'!$K$3:$L$16,2,FALSE)))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IF(D28="X",0,IF(E28="X",0,VLOOKUP(E28,'18'!$K$3:$L$16,2,FALSE)))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IF(D29="X",0,IF(E29="X",0,VLOOKUP(E29,'18'!$K$3:$L$16,2,FALSE)))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IF(D30="X",0,IF(E30="X",0,VLOOKUP(E30,'18'!$K$3:$L$16,2,FALSE)))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IF(D31="X",0,IF(E31="X",0,VLOOKUP(E31,'18'!$K$3:$L$16,2,FALSE)))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IF(D32="X",0,IF(E32="X",0,VLOOKUP(E32,'18'!$K$3:$L$16,2,FALSE)))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IF(D33="X",0,IF(E33="X",0,VLOOKUP(E33,'18'!$K$3:$L$16,2,FALSE)))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IF(D34="X",0,IF(E34="X",0,VLOOKUP(E34,'18'!$K$3:$L$16,2,FALSE)))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IF(D35="X",0,IF(E35="X",0,VLOOKUP(E35,'18'!$K$3:$L$16,2,FALSE)))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IF(D36="X",0,IF(E36="X",0,VLOOKUP(E36,'18'!$K$3:$L$16,2,FALSE)))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IF(D37="X",0,IF(E37="X",0,VLOOKUP(E37,'18'!$K$3:$L$16,2,FALSE)))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IF(D38="X",0,IF(E38="X",0,VLOOKUP(E38,'18'!$K$3:$L$16,2,FALSE)))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IF(D39="X",0,IF(E39="X",0,VLOOKUP(E39,'18'!$K$3:$L$16,2,FALSE)))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IF(D40="X",0,IF(E40="X",0,VLOOKUP(E40,'18'!$K$3:$L$16,2,FALSE)))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IF(D41="X",0,IF(E41="X",0,VLOOKUP(E41,'18'!$K$3:$L$16,2,FALSE)))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IF(D42="X",0,IF(E42="X",0,VLOOKUP(E42,'18'!$K$3:$L$16,2,FALSE)))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IF(D43="X",0,IF(E43="X",0,VLOOKUP(E43,'18'!$K$3:$L$16,2,FALSE)))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IF(D44="X",0,IF(E44="X",0,VLOOKUP(E44,'18'!$K$3:$L$16,2,FALSE)))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IF(D45="X",0,IF(E45="X",0,VLOOKUP(E45,'18'!$K$3:$L$16,2,FALSE)))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IF(D46="X",0,IF(E46="X",0,VLOOKUP(E46,'18'!$K$3:$L$16,2,FALSE)))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IF(D47="X",0,IF(E47="X",0,VLOOKUP(E47,'18'!$K$3:$L$16,2,FALSE)))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IF(D48="X",0,IF(E48="X",0,VLOOKUP(E48,'18'!$K$3:$L$16,2,FALSE)))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IF(D49="X",0,IF(E49="X",0,VLOOKUP(E49,'18'!$K$3:$L$16,2,FALSE)))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IF(D50="X",0,IF(E50="X",0,VLOOKUP(E50,'18'!$K$3:$L$16,2,FALSE)))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IF(D51="X",0,IF(E51="X",0,VLOOKUP(E51,'18'!$K$3:$L$16,2,FALSE)))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IF(D52="X",0,IF(E52="X",0,VLOOKUP(E52,'18'!$K$3:$L$16,2,FALSE)))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IF(D53="X",0,IF(E53="X",0,VLOOKUP(E53,'18'!$K$3:$L$16,2,FALSE)))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IF(D54="X",0,IF(E54="X",0,VLOOKUP(E54,'18'!$K$3:$L$16,2,FALSE)))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IF(D55="X",0,IF(E55="X",0,VLOOKUP(E55,'18'!$K$3:$L$16,2,FALSE)))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IF(D56="X",0,IF(E56="X",0,VLOOKUP(E56,'18'!$K$3:$L$16,2,FALSE)))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IF(D57="X",0,IF(E57="X",0,VLOOKUP(E57,'18'!$K$3:$L$16,2,FALSE)))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IF(D58="X",0,IF(E58="X",0,VLOOKUP(E58,'18'!$K$3:$L$16,2,FALSE)))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IF(D59="X",0,IF(E59="X",0,VLOOKUP(E59,'18'!$K$3:$L$16,2,FALSE)))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IF(D60="X",0,IF(E60="X",0,VLOOKUP(E60,'18'!$K$3:$L$16,2,FALSE)))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IF(D61="X",0,IF(E61="X",0,VLOOKUP(E61,'18'!$K$3:$L$16,2,FALSE)))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IF(D62="X",0,IF(E62="X",0,VLOOKUP(E62,'18'!$K$3:$L$16,2,FALSE)))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IF(D63="X",0,IF(E63="X",0,VLOOKUP(E63,'18'!$K$3:$L$16,2,FALSE)))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IF(D64="X",0,IF(E64="X",0,VLOOKUP(E64,'18'!$K$3:$L$16,2,FALSE)))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IF(D65="X",0,IF(E65="X",0,VLOOKUP(E65,'18'!$K$3:$L$16,2,FALSE)))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IF(D66="X",0,IF(E66="X",0,VLOOKUP(E66,'18'!$K$3:$L$16,2,FALSE)))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IF(D67="X",0,IF(E67="X",0,VLOOKUP(E67,'18'!$K$3:$L$16,2,FALSE)))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IF(D68="X",0,IF(E68="X",0,VLOOKUP(E68,'18'!$K$3:$L$16,2,FALSE)))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IF(D69="X",0,IF(E69="X",0,VLOOKUP(E69,'18'!$K$3:$L$16,2,FALSE)))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IF(D70="X",0,IF(E70="X",0,VLOOKUP(E70,'18'!$K$3:$L$16,2,FALSE)))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IF(D71="X",0,IF(E71="X",0,VLOOKUP(E71,'18'!$K$3:$L$16,2,FALSE)))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IF(D72="X",0,IF(E72="X",0,VLOOKUP(E72,'18'!$K$3:$L$16,2,FALSE)))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IF(D73="X",0,IF(E73="X",0,VLOOKUP(E73,'18'!$K$3:$L$16,2,FALSE)))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IF(D74="X",0,IF(E74="X",0,VLOOKUP(E74,'18'!$K$3:$L$16,2,FALSE)))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IF(D75="X",0,IF(E75="X",0,VLOOKUP(E75,'18'!$K$3:$L$16,2,FALSE)))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IF(D76="X",0,IF(E76="X",0,VLOOKUP(E76,'18'!$K$3:$L$16,2,FALSE)))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IF(D77="X",0,IF(E77="X",0,VLOOKUP(E77,'18'!$K$3:$L$16,2,FALSE)))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IF(D78="X",0,IF(E78="X",0,VLOOKUP(E78,'18'!$K$3:$L$16,2,FALSE)))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IF(D79="X",0,IF(E79="X",0,VLOOKUP(E79,'18'!$K$3:$L$16,2,FALSE)))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IF(D80="X",0,IF(E80="X",0,VLOOKUP(E80,'18'!$K$3:$L$16,2,FALSE)))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IF(D81="X",0,IF(E81="X",0,VLOOKUP(E81,'18'!$K$3:$L$16,2,FALSE)))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IF(D82="X",0,IF(E82="X",0,VLOOKUP(E82,'18'!$K$3:$L$16,2,FALSE)))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IF(D83="X",0,IF(E83="X",0,VLOOKUP(E83,'18'!$K$3:$L$16,2,FALSE)))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IF(D84="X",0,IF(E84="X",0,VLOOKUP(E84,'18'!$K$3:$L$16,2,FALSE)))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IF(D85="X",0,IF(E85="X",0,VLOOKUP(E85,'18'!$K$3:$L$16,2,FALSE)))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IF(D86="X",0,IF(E86="X",0,VLOOKUP(E86,'18'!$K$3:$L$16,2,FALSE)))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IF(D87="X",0,IF(E87="X",0,VLOOKUP(E87,'18'!$K$3:$L$16,2,FALSE)))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IF(D88="X",0,IF(E88="X",0,VLOOKUP(E88,'18'!$K$3:$L$16,2,FALSE)))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IF(D89="X",0,IF(E89="X",0,VLOOKUP(E89,'18'!$K$3:$L$16,2,FALSE)))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IF(D90="X",0,IF(E90="X",0,VLOOKUP(E90,'18'!$K$3:$L$16,2,FALSE)))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IF(D91="X",0,IF(E91="X",0,VLOOKUP(E91,'18'!$K$3:$L$16,2,FALSE)))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IF(D92="X",0,IF(E92="X",0,VLOOKUP(E92,'18'!$K$3:$L$16,2,FALSE)))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IF(D93="X",0,IF(E93="X",0,VLOOKUP(E93,'18'!$K$3:$L$16,2,FALSE)))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IF(D94="X",0,IF(E94="X",0,VLOOKUP(E94,'18'!$K$3:$L$16,2,FALSE)))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IF(D95="X",0,IF(E95="X",0,VLOOKUP(E95,'18'!$K$3:$L$16,2,FALSE)))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IF(D96="X",0,IF(E96="X",0,VLOOKUP(E96,'18'!$K$3:$L$16,2,FALSE)))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IF(D97="X",0,IF(E97="X",0,VLOOKUP(E97,'18'!$K$3:$L$16,2,FALSE)))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IF(D98="X",0,IF(E98="X",0,VLOOKUP(E98,'18'!$K$3:$L$16,2,FALSE)))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IF(D99="X",0,IF(E99="X",0,VLOOKUP(E99,'18'!$K$3:$L$16,2,FALSE)))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IF(D100="X",0,IF(E100="X",0,VLOOKUP(E100,'18'!$K$3:$L$16,2,FALSE)))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IF(D101="X",0,IF(E101="X",0,VLOOKUP(E101,'18'!$K$3:$L$16,2,FALSE)))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IF(D102="X",0,IF(E102="X",0,VLOOKUP(E102,'18'!$K$3:$L$16,2,FALSE)))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IF(D103="X",0,IF(E103="X",0,VLOOKUP(E103,'18'!$K$3:$L$16,2,FALSE)))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IF(D104="X",0,IF(E104="X",0,VLOOKUP(E104,'18'!$K$3:$L$16,2,FALSE)))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IF(D105="X",0,IF(E105="X",0,VLOOKUP(E105,'18'!$K$3:$L$16,2,FALSE)))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IF(D106="X",0,IF(E106="X",0,VLOOKUP(E106,'18'!$K$3:$L$16,2,FALSE)))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IF(D107="X",0,IF(E107="X",0,VLOOKUP(E107,'18'!$K$3:$L$16,2,FALSE)))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IF(D108="X",0,IF(E108="X",0,VLOOKUP(E108,'18'!$K$3:$L$16,2,FALSE)))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IF(D109="X",0,IF(E109="X",0,VLOOKUP(E109,'18'!$K$3:$L$16,2,FALSE)))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IF(D110="X",0,IF(E110="X",0,VLOOKUP(E110,'18'!$K$3:$L$16,2,FALSE)))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IF(D111="X",0,IF(E111="X",0,VLOOKUP(E111,'18'!$K$3:$L$16,2,FALSE)))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IF(D112="X",0,IF(E112="X",0,VLOOKUP(E112,'18'!$K$3:$L$16,2,FALSE)))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IF(D113="X",0,IF(E113="X",0,VLOOKUP(E113,'18'!$K$3:$L$16,2,FALSE)))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IF(D114="X",0,IF(E114="X",0,VLOOKUP(E114,'18'!$K$3:$L$16,2,FALSE)))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IF(D115="X",0,IF(E115="X",0,VLOOKUP(E115,'18'!$K$3:$L$16,2,FALSE)))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IF(D116="X",0,IF(E116="X",0,VLOOKUP(E116,'18'!$K$3:$L$16,2,FALSE)))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IF(D117="X",0,IF(E117="X",0,VLOOKUP(E117,'18'!$K$3:$L$16,2,FALSE)))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IF(D118="X",0,IF(E118="X",0,VLOOKUP(E118,'18'!$K$3:$L$16,2,FALSE)))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IF(D119="X",0,IF(E119="X",0,VLOOKUP(E119,'18'!$K$3:$L$16,2,FALSE)))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IF(D120="X",0,IF(E120="X",0,VLOOKUP(E120,'18'!$K$3:$L$16,2,FALSE)))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IF(D121="X",0,IF(E121="X",0,VLOOKUP(E121,'18'!$K$3:$L$16,2,FALSE)))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IF(D122="X",0,IF(E122="X",0,VLOOKUP(E122,'18'!$K$3:$L$16,2,FALSE)))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IF(D123="X",0,IF(E123="X",0,VLOOKUP(E123,'18'!$K$3:$L$16,2,FALSE)))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IF(D124="X",0,IF(E124="X",0,VLOOKUP(E124,'18'!$K$3:$L$16,2,FALSE)))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IF(D125="X",0,IF(E125="X",0,VLOOKUP(E125,'18'!$K$3:$L$16,2,FALSE)))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IF(D126="X",0,IF(E126="X",0,VLOOKUP(E126,'18'!$K$3:$L$16,2,FALSE)))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IF(D127="X",0,IF(E127="X",0,VLOOKUP(E127,'18'!$K$3:$L$16,2,FALSE)))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IF(D128="X",0,IF(E128="X",0,VLOOKUP(E128,'18'!$K$3:$L$16,2,FALSE)))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IF(D129="X",0,IF(E129="X",0,VLOOKUP(E129,'18'!$K$3:$L$16,2,FALSE)))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IF(D130="X",0,IF(E130="X",0,VLOOKUP(E130,'18'!$K$3:$L$16,2,FALSE)))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IF(D131="X",0,IF(E131="X",0,VLOOKUP(E131,'18'!$K$3:$L$16,2,FALSE)))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IF(D132="X",0,IF(E132="X",0,VLOOKUP(E132,'18'!$K$3:$L$16,2,FALSE)))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IF(D133="X",0,IF(E133="X",0,VLOOKUP(E133,'18'!$K$3:$L$16,2,FALSE)))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IF(D134="X",0,IF(E134="X",0,VLOOKUP(E134,'18'!$K$3:$L$16,2,FALSE)))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IF(D135="X",0,IF(E135="X",0,VLOOKUP(E135,'18'!$K$3:$L$16,2,FALSE)))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IF(D136="X",0,IF(E136="X",0,VLOOKUP(E136,'18'!$K$3:$L$16,2,FALSE)))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IF(D137="X",0,IF(E137="X",0,VLOOKUP(E137,'18'!$K$3:$L$16,2,FALSE)))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IF(D138="X",0,IF(E138="X",0,VLOOKUP(E138,'18'!$K$3:$L$16,2,FALSE)))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IF(D139="X",0,IF(E139="X",0,VLOOKUP(E139,'18'!$K$3:$L$16,2,FALSE)))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IF(D140="X",0,IF(E140="X",0,VLOOKUP(E140,'18'!$K$3:$L$16,2,FALSE)))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IF(D141="X",0,IF(E141="X",0,VLOOKUP(E141,'18'!$K$3:$L$16,2,FALSE)))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IF(D142="X",0,IF(E142="X",0,VLOOKUP(E142,'18'!$K$3:$L$16,2,FALSE)))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IF(D143="X",0,IF(E143="X",0,VLOOKUP(E143,'18'!$K$3:$L$16,2,FALSE)))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IF(D144="X",0,IF(E144="X",0,VLOOKUP(E144,'18'!$K$3:$L$16,2,FALSE)))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IF(D145="X",0,IF(E145="X",0,VLOOKUP(E145,'18'!$K$3:$L$16,2,FALSE)))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IF(D146="X",0,IF(E146="X",0,VLOOKUP(E146,'18'!$K$3:$L$16,2,FALSE)))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IF(D147="X",0,IF(E147="X",0,VLOOKUP(E147,'18'!$K$3:$L$16,2,FALSE)))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IF(D148="X",0,IF(E148="X",0,VLOOKUP(E148,'18'!$K$3:$L$16,2,FALSE)))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IF(D149="X",0,IF(E149="X",0,VLOOKUP(E149,'18'!$K$3:$L$16,2,FALSE)))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IF(D150="X",0,IF(E150="X",0,VLOOKUP(E150,'18'!$K$3:$L$16,2,FALSE)))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IF(D151="X",0,IF(E151="X",0,VLOOKUP(E151,'18'!$K$3:$L$16,2,FALSE)))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IF(D152="X",0,IF(E152="X",0,VLOOKUP(E152,'18'!$K$3:$L$16,2,FALSE)))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IF(D153="X",0,IF(E153="X",0,VLOOKUP(E153,'18'!$K$3:$L$16,2,FALSE)))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IF(D154="X",0,IF(E154="X",0,VLOOKUP(E154,'18'!$K$3:$L$16,2,FALSE)))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IF(D155="X",0,IF(E155="X",0,VLOOKUP(E155,'18'!$K$3:$L$16,2,FALSE)))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IF(D156="X",0,IF(E156="X",0,VLOOKUP(E156,'18'!$K$3:$L$16,2,FALSE)))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IF(D157="X",0,IF(E157="X",0,VLOOKUP(E157,'18'!$K$3:$L$16,2,FALSE)))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IF(D158="X",0,IF(E158="X",0,VLOOKUP(E158,'18'!$K$3:$L$16,2,FALSE)))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IF(D159="X",0,IF(E159="X",0,VLOOKUP(E159,'18'!$K$3:$L$16,2,FALSE)))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IF(D160="X",0,IF(E160="X",0,VLOOKUP(E160,'18'!$K$3:$L$16,2,FALSE)))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IF(D161="X",0,IF(E161="X",0,VLOOKUP(E161,'18'!$K$3:$L$16,2,FALSE)))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IF(D162="X",0,IF(E162="X",0,VLOOKUP(E162,'18'!$K$3:$L$16,2,FALSE)))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IF(D163="X",0,IF(E163="X",0,VLOOKUP(E163,'18'!$K$3:$L$16,2,FALSE)))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IF(D164="X",0,IF(E164="X",0,VLOOKUP(E164,'18'!$K$3:$L$16,2,FALSE)))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IF(D165="X",0,IF(E165="X",0,VLOOKUP(E165,'18'!$K$3:$L$16,2,FALSE)))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IF(D166="X",0,IF(E166="X",0,VLOOKUP(E166,'18'!$K$3:$L$16,2,FALSE)))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IF(D167="X",0,IF(E167="X",0,VLOOKUP(E167,'18'!$K$3:$L$16,2,FALSE)))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IF(D168="X",0,IF(E168="X",0,VLOOKUP(E168,'18'!$K$3:$L$16,2,FALSE)))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IF(D169="X",0,IF(E169="X",0,VLOOKUP(E169,'18'!$K$3:$L$16,2,FALSE)))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IF(D170="X",0,IF(E170="X",0,VLOOKUP(E170,'18'!$K$3:$L$16,2,FALSE)))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IF(D171="X",0,IF(E171="X",0,VLOOKUP(E171,'18'!$K$3:$L$16,2,FALSE)))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IF(D172="X",0,IF(E172="X",0,VLOOKUP(E172,'18'!$K$3:$L$16,2,FALSE)))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IF(D173="X",0,IF(E173="X",0,VLOOKUP(E173,'18'!$K$3:$L$16,2,FALSE)))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IF(D174="X",0,IF(E174="X",0,VLOOKUP(E174,'18'!$K$3:$L$16,2,FALSE)))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IF(D175="X",0,IF(E175="X",0,VLOOKUP(E175,'18'!$K$3:$L$16,2,FALSE)))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IF(D176="X",0,IF(E176="X",0,VLOOKUP(E176,'18'!$K$3:$L$16,2,FALSE)))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IF(D177="X",0,IF(E177="X",0,VLOOKUP(E177,'18'!$K$3:$L$16,2,FALSE)))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IF(D178="X",0,IF(E178="X",0,VLOOKUP(E178,'18'!$K$3:$L$16,2,FALSE)))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IF(D179="X",0,IF(E179="X",0,VLOOKUP(E179,'18'!$K$3:$L$16,2,FALSE)))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IF(D180="X",0,IF(E180="X",0,VLOOKUP(E180,'18'!$K$3:$L$16,2,FALSE)))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IF(D181="X",0,IF(E181="X",0,VLOOKUP(E181,'18'!$K$3:$L$16,2,FALSE)))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IF(D182="X",0,IF(E182="X",0,VLOOKUP(E182,'18'!$K$3:$L$16,2,FALSE)))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IF(D183="X",0,IF(E183="X",0,VLOOKUP(E183,'18'!$K$3:$L$16,2,FALSE)))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IF(D184="X",0,IF(E184="X",0,VLOOKUP(E184,'18'!$K$3:$L$16,2,FALSE)))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IF(D185="X",0,IF(E185="X",0,VLOOKUP(E185,'18'!$K$3:$L$16,2,FALSE)))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IF(D186="X",0,IF(E186="X",0,VLOOKUP(E186,'18'!$K$3:$L$16,2,FALSE)))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IF(D187="X",0,IF(E187="X",0,VLOOKUP(E187,'18'!$K$3:$L$16,2,FALSE)))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IF(D188="X",0,IF(E188="X",0,VLOOKUP(E188,'18'!$K$3:$L$16,2,FALSE)))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IF(D189="X",0,IF(E189="X",0,VLOOKUP(E189,'18'!$K$3:$L$16,2,FALSE)))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IF(D190="X",0,IF(E190="X",0,VLOOKUP(E190,'18'!$K$3:$L$16,2,FALSE)))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IF(D191="X",0,IF(E191="X",0,VLOOKUP(E191,'18'!$K$3:$L$16,2,FALSE)))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IF(D192="X",0,IF(E192="X",0,VLOOKUP(E192,'18'!$K$3:$L$16,2,FALSE)))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IF(D193="X",0,IF(E193="X",0,VLOOKUP(E193,'18'!$K$3:$L$16,2,FALSE)))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IF(D194="X",0,IF(E194="X",0,VLOOKUP(E194,'18'!$K$3:$L$16,2,FALSE)))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IF(D195="X",0,IF(E195="X",0,VLOOKUP(E195,'18'!$K$3:$L$16,2,FALSE)))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IF(D196="X",0,IF(E196="X",0,VLOOKUP(E196,'18'!$K$3:$L$16,2,FALSE)))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IF(D197="X",0,IF(E197="X",0,VLOOKUP(E197,'18'!$K$3:$L$16,2,FALSE)))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IF(D198="X",0,IF(E198="X",0,VLOOKUP(E198,'18'!$K$3:$L$16,2,FALSE)))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IF(D199="X",0,IF(E199="X",0,VLOOKUP(E199,'18'!$K$3:$L$16,2,FALSE)))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IF(D200="X",0,IF(E200="X",0,VLOOKUP(E200,'18'!$K$3:$L$16,2,FALSE)))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IF(D201="X",0,IF(E201="X",0,VLOOKUP(E201,'18'!$K$3:$L$16,2,FALSE)))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IF(D202="X",0,IF(E202="X",0,VLOOKUP(E202,'18'!$K$3:$L$16,2,FALSE)))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IF(D203="X",0,IF(E203="X",0,VLOOKUP(E203,'18'!$K$3:$L$16,2,FALSE)))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IF(D204="X",0,IF(E204="X",0,VLOOKUP(E204,'18'!$K$3:$L$16,2,FALSE)))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IF(D205="X",0,IF(E205="X",0,VLOOKUP(E205,'18'!$K$3:$L$16,2,FALSE)))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IF(D206="X",0,IF(E206="X",0,VLOOKUP(E206,'18'!$K$3:$L$16,2,FALSE)))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IF(D207="X",0,IF(E207="X",0,VLOOKUP(E207,'18'!$K$3:$L$16,2,FALSE)))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IF(D208="X",0,IF(E208="X",0,VLOOKUP(E208,'18'!$K$3:$L$16,2,FALSE)))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IF(D209="X",0,IF(E209="X",0,VLOOKUP(E209,'18'!$K$3:$L$16,2,FALSE)))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IF(D210="X",0,IF(E210="X",0,VLOOKUP(E210,'18'!$K$3:$L$16,2,FALSE)))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IF(D211="X",0,IF(E211="X",0,VLOOKUP(E211,'18'!$K$3:$L$16,2,FALSE)))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IF(D212="X",0,IF(E212="X",0,VLOOKUP(E212,'18'!$K$3:$L$16,2,FALSE)))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IF(D213="X",0,IF(E213="X",0,VLOOKUP(E213,'18'!$K$3:$L$16,2,FALSE)))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IF(D214="X",0,IF(E214="X",0,VLOOKUP(E214,'18'!$K$3:$L$16,2,FALSE)))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IF(D215="X",0,IF(E215="X",0,VLOOKUP(E215,'18'!$K$3:$L$16,2,FALSE)))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IF(D216="X",0,IF(E216="X",0,VLOOKUP(E216,'18'!$K$3:$L$16,2,FALSE)))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IF(D217="X",0,IF(E217="X",0,VLOOKUP(E217,'18'!$K$3:$L$16,2,FALSE)))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IF(D218="X",0,IF(E218="X",0,VLOOKUP(E218,'18'!$K$3:$L$16,2,FALSE)))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IF(D219="X",0,IF(E219="X",0,VLOOKUP(E219,'18'!$K$3:$L$16,2,FALSE)))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IF(D220="X",0,IF(E220="X",0,VLOOKUP(E220,'18'!$K$3:$L$16,2,FALSE)))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IF(D221="X",0,IF(E221="X",0,VLOOKUP(E221,'18'!$K$3:$L$16,2,FALSE)))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IF(D222="X",0,IF(E222="X",0,VLOOKUP(E222,'18'!$K$3:$L$16,2,FALSE)))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IF(D223="X",0,IF(E223="X",0,VLOOKUP(E223,'18'!$K$3:$L$16,2,FALSE)))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IF(D224="X",0,IF(E224="X",0,VLOOKUP(E224,'18'!$K$3:$L$16,2,FALSE)))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IF(D225="X",0,IF(E225="X",0,VLOOKUP(E225,'18'!$K$3:$L$16,2,FALSE)))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IF(D226="X",0,IF(E226="X",0,VLOOKUP(E226,'18'!$K$3:$L$16,2,FALSE)))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IF(D227="X",0,IF(E227="X",0,VLOOKUP(E227,'18'!$K$3:$L$16,2,FALSE)))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IF(D228="X",0,IF(E228="X",0,VLOOKUP(E228,'18'!$K$3:$L$16,2,FALSE)))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IF(D229="X",0,IF(E229="X",0,VLOOKUP(E229,'18'!$K$3:$L$16,2,FALSE)))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IF(D230="X",0,IF(E230="X",0,VLOOKUP(E230,'18'!$K$3:$L$16,2,FALSE)))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IF(D231="X",0,IF(E231="X",0,VLOOKUP(E231,'18'!$K$3:$L$16,2,FALSE)))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IF(D232="X",0,IF(E232="X",0,VLOOKUP(E232,'18'!$K$3:$L$16,2,FALSE)))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IF(D233="X",0,IF(E233="X",0,VLOOKUP(E233,'18'!$K$3:$L$16,2,FALSE)))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IF(D234="X",0,IF(E234="X",0,VLOOKUP(E234,'18'!$K$3:$L$16,2,FALSE)))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IF(D235="X",0,IF(E235="X",0,VLOOKUP(E235,'18'!$K$3:$L$16,2,FALSE)))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IF(D236="X",0,IF(E236="X",0,VLOOKUP(E236,'18'!$K$3:$L$16,2,FALSE)))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IF(D237="X",0,IF(E237="X",0,VLOOKUP(E237,'18'!$K$3:$L$16,2,FALSE)))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IF(D238="X",0,IF(E238="X",0,VLOOKUP(E238,'18'!$K$3:$L$16,2,FALSE)))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IF(D239="X",0,IF(E239="X",0,VLOOKUP(E239,'18'!$K$3:$L$16,2,FALSE)))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IF(D240="X",0,IF(E240="X",0,VLOOKUP(E240,'18'!$K$3:$L$16,2,FALSE)))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IF(D241="X",0,IF(E241="X",0,VLOOKUP(E241,'18'!$K$3:$L$16,2,FALSE)))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IF(D242="X",0,IF(E242="X",0,VLOOKUP(E242,'18'!$K$3:$L$16,2,FALSE)))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IF(D243="X",0,IF(E243="X",0,VLOOKUP(E243,'18'!$K$3:$L$16,2,FALSE)))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IF(D244="X",0,IF(E244="X",0,VLOOKUP(E244,'18'!$K$3:$L$16,2,FALSE)))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IF(D245="X",0,IF(E245="X",0,VLOOKUP(E245,'18'!$K$3:$L$16,2,FALSE)))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IF(D246="X",0,IF(E246="X",0,VLOOKUP(E246,'18'!$K$3:$L$16,2,FALSE)))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IF(D247="X",0,IF(E247="X",0,VLOOKUP(E247,'18'!$K$3:$L$16,2,FALSE)))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IF(D248="X",0,IF(E248="X",0,VLOOKUP(E248,'18'!$K$3:$L$16,2,FALSE)))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IF(D249="X",0,IF(E249="X",0,VLOOKUP(E249,'18'!$K$3:$L$16,2,FALSE)))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IF(D250="X",0,IF(E250="X",0,VLOOKUP(E250,'18'!$K$3:$L$16,2,FALSE)))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IF(D251="X",0,IF(E251="X",0,VLOOKUP(E251,'18'!$K$3:$L$16,2,FALSE)))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IF(D252="X",0,IF(E252="X",0,VLOOKUP(E252,'18'!$K$3:$L$16,2,FALSE)))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IF(D253="X",0,IF(E253="X",0,VLOOKUP(E253,'18'!$K$3:$L$16,2,FALSE)))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IF(D254="X",0,IF(E254="X",0,VLOOKUP(E254,'18'!$K$3:$L$16,2,FALSE)))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IF(D255="X",0,IF(E255="X",0,VLOOKUP(E255,'18'!$K$3:$L$16,2,FALSE)))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IF(D256="X",0,IF(E256="X",0,VLOOKUP(E256,'18'!$K$3:$L$16,2,FALSE)))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IF(D257="X",0,IF(E257="X",0,VLOOKUP(E257,'18'!$K$3:$L$16,2,FALSE)))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IF(D258="X",0,IF(E258="X",0,VLOOKUP(E258,'18'!$K$3:$L$16,2,FALSE)))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IF(D259="X",0,IF(E259="X",0,VLOOKUP(E259,'18'!$K$3:$L$16,2,FALSE)))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IF(D260="X",0,IF(E260="X",0,VLOOKUP(E260,'18'!$K$3:$L$16,2,FALSE)))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IF(D261="X",0,IF(E261="X",0,VLOOKUP(E261,'18'!$K$3:$L$16,2,FALSE)))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IF(D262="X",0,IF(E262="X",0,VLOOKUP(E262,'18'!$K$3:$L$16,2,FALSE)))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IF(D263="X",0,IF(E263="X",0,VLOOKUP(E263,'18'!$K$3:$L$16,2,FALSE)))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IF(D264="X",0,IF(E264="X",0,VLOOKUP(E264,'18'!$K$3:$L$16,2,FALSE)))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IF(D265="X",0,IF(E265="X",0,VLOOKUP(E265,'18'!$K$3:$L$16,2,FALSE)))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IF(D266="X",0,IF(E266="X",0,VLOOKUP(E266,'18'!$K$3:$L$16,2,FALSE)))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IF(D267="X",0,IF(E267="X",0,VLOOKUP(E267,'18'!$K$3:$L$16,2,FALSE)))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IF(D268="X",0,IF(E268="X",0,VLOOKUP(E268,'18'!$K$3:$L$16,2,FALSE)))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IF(D269="X",0,IF(E269="X",0,VLOOKUP(E269,'18'!$K$3:$L$16,2,FALSE)))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IF(D270="X",0,IF(E270="X",0,VLOOKUP(E270,'18'!$K$3:$L$16,2,FALSE)))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IF(D271="X",0,IF(E271="X",0,VLOOKUP(E271,'18'!$K$3:$L$16,2,FALSE)))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IF(D272="X",0,IF(E272="X",0,VLOOKUP(E272,'18'!$K$3:$L$16,2,FALSE)))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IF(D273="X",0,IF(E273="X",0,VLOOKUP(E273,'18'!$K$3:$L$16,2,FALSE)))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IF(D274="X",0,IF(E274="X",0,VLOOKUP(E274,'18'!$K$3:$L$16,2,FALSE)))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IF(D275="X",0,IF(E275="X",0,VLOOKUP(E275,'18'!$K$3:$L$16,2,FALSE)))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IF(D276="X",0,IF(E276="X",0,VLOOKUP(E276,'18'!$K$3:$L$16,2,FALSE)))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IF(D277="X",0,IF(E277="X",0,VLOOKUP(E277,'18'!$K$3:$L$16,2,FALSE)))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IF(D278="X",0,IF(E278="X",0,VLOOKUP(E278,'18'!$K$3:$L$16,2,FALSE)))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IF(D279="X",0,IF(E279="X",0,VLOOKUP(E279,'18'!$K$3:$L$16,2,FALSE)))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IF(D280="X",0,IF(E280="X",0,VLOOKUP(E280,'18'!$K$3:$L$16,2,FALSE)))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IF(D281="X",0,IF(E281="X",0,VLOOKUP(E281,'18'!$K$3:$L$16,2,FALSE)))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IF(D282="X",0,IF(E282="X",0,VLOOKUP(E282,'18'!$K$3:$L$16,2,FALSE)))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IF(D283="X",0,IF(E283="X",0,VLOOKUP(E283,'18'!$K$3:$L$16,2,FALSE)))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IF(D284="X",0,IF(E284="X",0,VLOOKUP(E284,'18'!$K$3:$L$16,2,FALSE)))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IF(D285="X",0,IF(E285="X",0,VLOOKUP(E285,'18'!$K$3:$L$16,2,FALSE)))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IF(D286="X",0,IF(E286="X",0,VLOOKUP(E286,'18'!$K$3:$L$16,2,FALSE)))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IF(D287="X",0,IF(E287="X",0,VLOOKUP(E287,'18'!$K$3:$L$16,2,FALSE)))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IF(D288="X",0,IF(E288="X",0,VLOOKUP(E288,'18'!$K$3:$L$16,2,FALSE)))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IF(D289="X",0,IF(E289="X",0,VLOOKUP(E289,'18'!$K$3:$L$16,2,FALSE)))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IF(D290="X",0,IF(E290="X",0,VLOOKUP(E290,'18'!$K$3:$L$16,2,FALSE)))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IF(D291="X",0,IF(E291="X",0,VLOOKUP(E291,'18'!$K$3:$L$16,2,FALSE)))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IF(D292="X",0,IF(E292="X",0,VLOOKUP(E292,'18'!$K$3:$L$16,2,FALSE)))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IF(D293="X",0,IF(E293="X",0,VLOOKUP(E293,'18'!$K$3:$L$16,2,FALSE)))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IF(D294="X",0,IF(E294="X",0,VLOOKUP(E294,'18'!$K$3:$L$16,2,FALSE)))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IF(D295="X",0,IF(E295="X",0,VLOOKUP(E295,'18'!$K$3:$L$16,2,FALSE)))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IF(D296="X",0,IF(E296="X",0,VLOOKUP(E296,'18'!$K$3:$L$16,2,FALSE)))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IF(D297="X",0,IF(E297="X",0,VLOOKUP(E297,'18'!$K$3:$L$16,2,FALSE)))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IF(D298="X",0,IF(E298="X",0,VLOOKUP(E298,'18'!$K$3:$L$16,2,FALSE)))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IF(D299="X",0,IF(E299="X",0,VLOOKUP(E299,'18'!$K$3:$L$16,2,FALSE)))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IF(D300="X",0,IF(E300="X",0,VLOOKUP(E300,'18'!$K$3:$L$16,2,FALSE)))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IF(D301="X",0,IF(E301="X",0,VLOOKUP(E301,'18'!$K$3:$L$16,2,FALSE)))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IF(D302="X",0,IF(E302="X",0,VLOOKUP(E302,'18'!$K$3:$L$16,2,FALSE)))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IF(D303="X",0,IF(E303="X",0,VLOOKUP(E303,'18'!$K$3:$L$16,2,FALSE)))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IF(D304="X",0,IF(E304="X",0,VLOOKUP(E304,'18'!$K$3:$L$16,2,FALSE)))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IF(D305="X",0,IF(E305="X",0,VLOOKUP(E305,'18'!$K$3:$L$16,2,FALSE)))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IF(D306="X",0,IF(E306="X",0,VLOOKUP(E306,'18'!$K$3:$L$16,2,FALSE)))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IF(D307="X",0,IF(E307="X",0,VLOOKUP(E307,'18'!$K$3:$L$16,2,FALSE)))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IF(D308="X",0,IF(E308="X",0,VLOOKUP(E308,'18'!$K$3:$L$16,2,FALSE)))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IF(D309="X",0,IF(E309="X",0,VLOOKUP(E309,'18'!$K$3:$L$16,2,FALSE)))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IF(D310="X",0,IF(E310="X",0,VLOOKUP(E310,'18'!$K$3:$L$16,2,FALSE)))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IF(D311="X",0,IF(E311="X",0,VLOOKUP(E311,'18'!$K$3:$L$16,2,FALSE)))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IF(D312="X",0,IF(E312="X",0,VLOOKUP(E312,'18'!$K$3:$L$16,2,FALSE)))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IF(D313="X",0,IF(E313="X",0,VLOOKUP(E313,'18'!$K$3:$L$16,2,FALSE)))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IF(D314="X",0,IF(E314="X",0,VLOOKUP(E314,'18'!$K$3:$L$16,2,FALSE)))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IF(D315="X",0,IF(E315="X",0,VLOOKUP(E315,'18'!$K$3:$L$16,2,FALSE)))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IF(D316="X",0,IF(E316="X",0,VLOOKUP(E316,'18'!$K$3:$L$16,2,FALSE)))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IF(D317="X",0,IF(E317="X",0,VLOOKUP(E317,'18'!$K$3:$L$16,2,FALSE)))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IF(D318="X",0,IF(E318="X",0,VLOOKUP(E318,'18'!$K$3:$L$16,2,FALSE)))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IF(D319="X",0,IF(E319="X",0,VLOOKUP(E319,'18'!$K$3:$L$16,2,FALSE)))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IF(D320="X",0,IF(E320="X",0,VLOOKUP(E320,'18'!$K$3:$L$16,2,FALSE)))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IF(D321="X",0,IF(E321="X",0,VLOOKUP(E321,'18'!$K$3:$L$16,2,FALSE)))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IF(D322="X",0,IF(E322="X",0,VLOOKUP(E322,'18'!$K$3:$L$16,2,FALSE)))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IF(D323="X",0,IF(E323="X",0,VLOOKUP(E323,'18'!$K$3:$L$16,2,FALSE)))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IF(D324="X",0,IF(E324="X",0,VLOOKUP(E324,'18'!$K$3:$L$16,2,FALSE)))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IF(D325="X",0,IF(E325="X",0,VLOOKUP(E325,'18'!$K$3:$L$16,2,FALSE)))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IF(D326="X",0,IF(E326="X",0,VLOOKUP(E326,'18'!$K$3:$L$16,2,FALSE)))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IF(D327="X",0,IF(E327="X",0,VLOOKUP(E327,'18'!$K$3:$L$16,2,FALSE)))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IF(D328="X",0,IF(E328="X",0,VLOOKUP(E328,'18'!$K$3:$L$16,2,FALSE)))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IF(D329="X",0,IF(E329="X",0,VLOOKUP(E329,'18'!$K$3:$L$16,2,FALSE)))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IF(D330="X",0,IF(E330="X",0,VLOOKUP(E330,'18'!$K$3:$L$16,2,FALSE)))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IF(D331="X",0,IF(E331="X",0,VLOOKUP(E331,'18'!$K$3:$L$16,2,FALSE)))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IF(D332="X",0,IF(E332="X",0,VLOOKUP(E332,'18'!$K$3:$L$16,2,FALSE)))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IF(D333="X",0,IF(E333="X",0,VLOOKUP(E333,'18'!$K$3:$L$16,2,FALSE)))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IF(D334="X",0,IF(E334="X",0,VLOOKUP(E334,'18'!$K$3:$L$16,2,FALSE)))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IF(D335="X",0,IF(E335="X",0,VLOOKUP(E335,'18'!$K$3:$L$16,2,FALSE)))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IF(D336="X",0,IF(E336="X",0,VLOOKUP(E336,'18'!$K$3:$L$16,2,FALSE)))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IF(D337="X",0,IF(E337="X",0,VLOOKUP(E337,'18'!$K$3:$L$16,2,FALSE)))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IF(D338="X",0,IF(E338="X",0,VLOOKUP(E338,'18'!$K$3:$L$16,2,FALSE)))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IF(D339="X",0,IF(E339="X",0,VLOOKUP(E339,'18'!$K$3:$L$16,2,FALSE)))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IF(D340="X",0,IF(E340="X",0,VLOOKUP(E340,'18'!$K$3:$L$16,2,FALSE)))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IF(D341="X",0,IF(E341="X",0,VLOOKUP(E341,'18'!$K$3:$L$16,2,FALSE)))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IF(D342="X",0,IF(E342="X",0,VLOOKUP(E342,'18'!$K$3:$L$16,2,FALSE)))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IF(D343="X",0,IF(E343="X",0,VLOOKUP(E343,'18'!$K$3:$L$16,2,FALSE)))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IF(D344="X",0,IF(E344="X",0,VLOOKUP(E344,'18'!$K$3:$L$16,2,FALSE)))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IF(D345="X",0,IF(E345="X",0,VLOOKUP(E345,'18'!$K$3:$L$16,2,FALSE)))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IF(D346="X",0,IF(E346="X",0,VLOOKUP(E346,'18'!$K$3:$L$16,2,FALSE)))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IF(D347="X",0,IF(E347="X",0,VLOOKUP(E347,'18'!$K$3:$L$16,2,FALSE)))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IF(D348="X",0,IF(E348="X",0,VLOOKUP(E348,'18'!$K$3:$L$16,2,FALSE)))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IF(D349="X",0,IF(E349="X",0,VLOOKUP(E349,'18'!$K$3:$L$16,2,FALSE)))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IF(D350="X",0,IF(E350="X",0,VLOOKUP(E350,'18'!$K$3:$L$16,2,FALSE)))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IF(D351="X",0,IF(E351="X",0,VLOOKUP(E351,'18'!$K$3:$L$16,2,FALSE)))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IF(D352="X",0,IF(E352="X",0,VLOOKUP(E352,'18'!$K$3:$L$16,2,FALSE)))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IF(D353="X",0,IF(E353="X",0,VLOOKUP(E353,'18'!$K$3:$L$16,2,FALSE)))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IF(D354="X",0,IF(E354="X",0,VLOOKUP(E354,'18'!$K$3:$L$16,2,FALSE)))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IF(D355="X",0,IF(E355="X",0,VLOOKUP(E355,'18'!$K$3:$L$16,2,FALSE)))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IF(D356="X",0,IF(E356="X",0,VLOOKUP(E356,'18'!$K$3:$L$16,2,FALSE)))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IF(D357="X",0,IF(E357="X",0,VLOOKUP(E357,'18'!$K$3:$L$16,2,FALSE)))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IF(D358="X",0,IF(E358="X",0,VLOOKUP(E358,'18'!$K$3:$L$16,2,FALSE)))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IF(D359="X",0,IF(E359="X",0,VLOOKUP(E359,'18'!$K$3:$L$16,2,FALSE)))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IF(D360="X",0,IF(E360="X",0,VLOOKUP(E360,'18'!$K$3:$L$16,2,FALSE)))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IF(D361="X",0,IF(E361="X",0,VLOOKUP(E361,'18'!$K$3:$L$16,2,FALSE)))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IF(D362="X",0,IF(E362="X",0,VLOOKUP(E362,'18'!$K$3:$L$16,2,FALSE)))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IF(D363="X",0,IF(E363="X",0,VLOOKUP(E363,'18'!$K$3:$L$16,2,FALSE)))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IF(D364="X",0,IF(E364="X",0,VLOOKUP(E364,'18'!$K$3:$L$16,2,FALSE)))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IF(D365="X",0,IF(E365="X",0,VLOOKUP(E365,'18'!$K$3:$L$16,2,FALSE)))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IF(D366="X",0,IF(E366="X",0,VLOOKUP(E366,'18'!$K$3:$L$16,2,FALSE)))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IF(D367="X",0,IF(E367="X",0,VLOOKUP(E367,'18'!$K$3:$L$16,2,FALSE)))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IF(D368="X",0,IF(E368="X",0,VLOOKUP(E368,'18'!$K$3:$L$16,2,FALSE)))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IF(D369="X",0,IF(E369="X",0,VLOOKUP(E369,'18'!$K$3:$L$16,2,FALSE)))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IF(D370="X",0,IF(E370="X",0,VLOOKUP(E370,'18'!$K$3:$L$16,2,FALSE)))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IF(D371="X",0,IF(E371="X",0,VLOOKUP(E371,'18'!$K$3:$L$16,2,FALSE)))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IF(D372="X",0,IF(E372="X",0,VLOOKUP(E372,'18'!$K$3:$L$16,2,FALSE)))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IF(D373="X",0,IF(E373="X",0,VLOOKUP(E373,'18'!$K$3:$L$16,2,FALSE)))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IF(D374="X",0,IF(E374="X",0,VLOOKUP(E374,'18'!$K$3:$L$16,2,FALSE)))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IF(D375="X",0,IF(E375="X",0,VLOOKUP(E375,'18'!$K$3:$L$16,2,FALSE)))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IF(D376="X",0,IF(E376="X",0,VLOOKUP(E376,'18'!$K$3:$L$16,2,FALSE)))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IF(D377="X",0,IF(E377="X",0,VLOOKUP(E377,'18'!$K$3:$L$16,2,FALSE)))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IF(D378="X",0,IF(E378="X",0,VLOOKUP(E378,'18'!$K$3:$L$16,2,FALSE)))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IF(D379="X",0,IF(E379="X",0,VLOOKUP(E379,'18'!$K$3:$L$16,2,FALSE)))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IF(D380="X",0,IF(E380="X",0,VLOOKUP(E380,'18'!$K$3:$L$16,2,FALSE)))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IF(D381="X",0,IF(E381="X",0,VLOOKUP(E381,'18'!$K$3:$L$16,2,FALSE)))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IF(D382="X",0,IF(E382="X",0,VLOOKUP(E382,'18'!$K$3:$L$16,2,FALSE)))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IF(D383="X",0,IF(E383="X",0,VLOOKUP(E383,'18'!$K$3:$L$16,2,FALSE)))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IF(D384="X",0,IF(E384="X",0,VLOOKUP(E384,'18'!$K$3:$L$16,2,FALSE)))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IF(D385="X",0,IF(E385="X",0,VLOOKUP(E385,'18'!$K$3:$L$16,2,FALSE)))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IF(D386="X",0,IF(E386="X",0,VLOOKUP(E386,'18'!$K$3:$L$16,2,FALSE)))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IF(D387="X",0,IF(E387="X",0,VLOOKUP(E387,'18'!$K$3:$L$16,2,FALSE)))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IF(D388="X",0,IF(E388="X",0,VLOOKUP(E388,'18'!$K$3:$L$16,2,FALSE)))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IF(D389="X",0,IF(E389="X",0,VLOOKUP(E389,'18'!$K$3:$L$16,2,FALSE)))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IF(D390="X",0,IF(E390="X",0,VLOOKUP(E390,'18'!$K$3:$L$16,2,FALSE)))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IF(D391="X",0,IF(E391="X",0,VLOOKUP(E391,'18'!$K$3:$L$16,2,FALSE)))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IF(D392="X",0,IF(E392="X",0,VLOOKUP(E392,'18'!$K$3:$L$16,2,FALSE)))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IF(D393="X",0,IF(E393="X",0,VLOOKUP(E393,'18'!$K$3:$L$16,2,FALSE)))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IF(D394="X",0,IF(E394="X",0,VLOOKUP(E394,'18'!$K$3:$L$16,2,FALSE)))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IF(D395="X",0,IF(E395="X",0,VLOOKUP(E395,'18'!$K$3:$L$16,2,FALSE)))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IF(D396="X",0,IF(E396="X",0,VLOOKUP(E396,'18'!$K$3:$L$16,2,FALSE)))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IF(D397="X",0,IF(E397="X",0,VLOOKUP(E397,'18'!$K$3:$L$16,2,FALSE)))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IF(D398="X",0,IF(E398="X",0,VLOOKUP(E398,'18'!$K$3:$L$16,2,FALSE)))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IF(D399="X",0,IF(E399="X",0,VLOOKUP(E399,'18'!$K$3:$L$16,2,FALSE)))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IF(D400="X",0,IF(E400="X",0,VLOOKUP(E400,'18'!$K$3:$L$16,2,FALSE)))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IF(D401="X",0,IF(E401="X",0,VLOOKUP(E401,'18'!$K$3:$L$16,2,FALSE)))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IF(D402="X",0,IF(E402="X",0,VLOOKUP(E402,'18'!$K$3:$L$16,2,FALSE)))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IF(D403="X",0,IF(E403="X",0,VLOOKUP(E403,'18'!$K$3:$L$16,2,FALSE)))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IF(D404="X",0,IF(E404="X",0,VLOOKUP(E404,'18'!$K$3:$L$16,2,FALSE)))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IF(D405="X",0,IF(E405="X",0,VLOOKUP(E405,'18'!$K$3:$L$16,2,FALSE)))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IF(D406="X",0,IF(E406="X",0,VLOOKUP(E406,'18'!$K$3:$L$16,2,FALSE)))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IF(D407="X",0,IF(E407="X",0,VLOOKUP(E407,'18'!$K$3:$L$16,2,FALSE)))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IF(D408="X",0,IF(E408="X",0,VLOOKUP(E408,'18'!$K$3:$L$16,2,FALSE)))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IF(D409="X",0,IF(E409="X",0,VLOOKUP(E409,'18'!$K$3:$L$16,2,FALSE)))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IF(D410="X",0,IF(E410="X",0,VLOOKUP(E410,'18'!$K$3:$L$16,2,FALSE)))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IF(D411="X",0,IF(E411="X",0,VLOOKUP(E411,'18'!$K$3:$L$16,2,FALSE)))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IF(D412="X",0,IF(E412="X",0,VLOOKUP(E412,'18'!$K$3:$L$16,2,FALSE)))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IF(D413="X",0,IF(E413="X",0,VLOOKUP(E413,'18'!$K$3:$L$16,2,FALSE)))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IF(D414="X",0,IF(E414="X",0,VLOOKUP(E414,'18'!$K$3:$L$16,2,FALSE)))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IF(D415="X",0,IF(E415="X",0,VLOOKUP(E415,'18'!$K$3:$L$16,2,FALSE)))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IF(D416="X",0,IF(E416="X",0,VLOOKUP(E416,'18'!$K$3:$L$16,2,FALSE)))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IF(D417="X",0,IF(E417="X",0,VLOOKUP(E417,'18'!$K$3:$L$16,2,FALSE)))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IF(D418="X",0,IF(E418="X",0,VLOOKUP(E418,'18'!$K$3:$L$16,2,FALSE)))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IF(D419="X",0,IF(E419="X",0,VLOOKUP(E419,'18'!$K$3:$L$16,2,FALSE)))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IF(D420="X",0,IF(E420="X",0,VLOOKUP(E420,'18'!$K$3:$L$16,2,FALSE)))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IF(D421="X",0,IF(E421="X",0,VLOOKUP(E421,'18'!$K$3:$L$16,2,FALSE)))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IF(D422="X",0,IF(E422="X",0,VLOOKUP(E422,'18'!$K$3:$L$16,2,FALSE)))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IF(D423="X",0,IF(E423="X",0,VLOOKUP(E423,'18'!$K$3:$L$16,2,FALSE)))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IF(D424="X",0,IF(E424="X",0,VLOOKUP(E424,'18'!$K$3:$L$16,2,FALSE)))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IF(D425="X",0,IF(E425="X",0,VLOOKUP(E425,'18'!$K$3:$L$16,2,FALSE)))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IF(D426="X",0,IF(E426="X",0,VLOOKUP(E426,'18'!$K$3:$L$16,2,FALSE)))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IF(D427="X",0,IF(E427="X",0,VLOOKUP(E427,'18'!$K$3:$L$16,2,FALSE)))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IF(D428="X",0,IF(E428="X",0,VLOOKUP(E428,'18'!$K$3:$L$16,2,FALSE)))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IF(D429="X",0,IF(E429="X",0,VLOOKUP(E429,'18'!$K$3:$L$16,2,FALSE)))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IF(D430="X",0,IF(E430="X",0,VLOOKUP(E430,'18'!$K$3:$L$16,2,FALSE)))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IF(D431="X",0,IF(E431="X",0,VLOOKUP(E431,'18'!$K$3:$L$16,2,FALSE)))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IF(D432="X",0,IF(E432="X",0,VLOOKUP(E432,'18'!$K$3:$L$16,2,FALSE)))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IF(D433="X",0,IF(E433="X",0,VLOOKUP(E433,'18'!$K$3:$L$16,2,FALSE)))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IF(D434="X",0,IF(E434="X",0,VLOOKUP(E434,'18'!$K$3:$L$16,2,FALSE)))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IF(D435="X",0,IF(E435="X",0,VLOOKUP(E435,'18'!$K$3:$L$16,2,FALSE)))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IF(D436="X",0,IF(E436="X",0,VLOOKUP(E436,'18'!$K$3:$L$16,2,FALSE)))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IF(D437="X",0,IF(E437="X",0,VLOOKUP(E437,'18'!$K$3:$L$16,2,FALSE)))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IF(D438="X",0,IF(E438="X",0,VLOOKUP(E438,'18'!$K$3:$L$16,2,FALSE)))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IF(D439="X",0,IF(E439="X",0,VLOOKUP(E439,'18'!$K$3:$L$16,2,FALSE)))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IF(D440="X",0,IF(E440="X",0,VLOOKUP(E440,'18'!$K$3:$L$16,2,FALSE)))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IF(D441="X",0,IF(E441="X",0,VLOOKUP(E441,'18'!$K$3:$L$16,2,FALSE)))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IF(D442="X",0,IF(E442="X",0,VLOOKUP(E442,'18'!$K$3:$L$16,2,FALSE)))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IF(D443="X",0,IF(E443="X",0,VLOOKUP(E443,'18'!$K$3:$L$16,2,FALSE)))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IF(D444="X",0,IF(E444="X",0,VLOOKUP(E444,'18'!$K$3:$L$16,2,FALSE)))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IF(D445="X",0,IF(E445="X",0,VLOOKUP(E445,'18'!$K$3:$L$16,2,FALSE)))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IF(D446="X",0,IF(E446="X",0,VLOOKUP(E446,'18'!$K$3:$L$16,2,FALSE)))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IF(D447="X",0,IF(E447="X",0,VLOOKUP(E447,'18'!$K$3:$L$16,2,FALSE)))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IF(D448="X",0,IF(E448="X",0,VLOOKUP(E448,'18'!$K$3:$L$16,2,FALSE)))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IF(D449="X",0,IF(E449="X",0,VLOOKUP(E449,'18'!$K$3:$L$16,2,FALSE)))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IF(D450="X",0,IF(E450="X",0,VLOOKUP(E450,'18'!$K$3:$L$16,2,FALSE)))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IF(D451="X",0,IF(E451="X",0,VLOOKUP(E451,'18'!$K$3:$L$16,2,FALSE)))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IF(D452="X",0,IF(E452="X",0,VLOOKUP(E452,'18'!$K$3:$L$16,2,FALSE)))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IF(D453="X",0,IF(E453="X",0,VLOOKUP(E453,'18'!$K$3:$L$16,2,FALSE)))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IF(D454="X",0,IF(E454="X",0,VLOOKUP(E454,'18'!$K$3:$L$16,2,FALSE)))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IF(D455="X",0,IF(E455="X",0,VLOOKUP(E455,'18'!$K$3:$L$16,2,FALSE)))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IF(D456="X",0,IF(E456="X",0,VLOOKUP(E456,'18'!$K$3:$L$16,2,FALSE)))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IF(D457="X",0,IF(E457="X",0,VLOOKUP(E457,'18'!$K$3:$L$16,2,FALSE)))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IF(D458="X",0,IF(E458="X",0,VLOOKUP(E458,'18'!$K$3:$L$16,2,FALSE)))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IF(D459="X",0,IF(E459="X",0,VLOOKUP(E459,'18'!$K$3:$L$16,2,FALSE)))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IF(D460="X",0,IF(E460="X",0,VLOOKUP(E460,'18'!$K$3:$L$16,2,FALSE)))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IF(D461="X",0,IF(E461="X",0,VLOOKUP(E461,'18'!$K$3:$L$16,2,FALSE)))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IF(D462="X",0,IF(E462="X",0,VLOOKUP(E462,'18'!$K$3:$L$16,2,FALSE)))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IF(D463="X",0,IF(E463="X",0,VLOOKUP(E463,'18'!$K$3:$L$16,2,FALSE)))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IF(D464="X",0,IF(E464="X",0,VLOOKUP(E464,'18'!$K$3:$L$16,2,FALSE)))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IF(D465="X",0,IF(E465="X",0,VLOOKUP(E465,'18'!$K$3:$L$16,2,FALSE)))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IF(D466="X",0,IF(E466="X",0,VLOOKUP(E466,'18'!$K$3:$L$16,2,FALSE)))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IF(D467="X",0,IF(E467="X",0,VLOOKUP(E467,'18'!$K$3:$L$16,2,FALSE)))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IF(D468="X",0,IF(E468="X",0,VLOOKUP(E468,'18'!$K$3:$L$16,2,FALSE)))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IF(D469="X",0,IF(E469="X",0,VLOOKUP(E469,'18'!$K$3:$L$16,2,FALSE)))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IF(D470="X",0,IF(E470="X",0,VLOOKUP(E470,'18'!$K$3:$L$16,2,FALSE)))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IF(D471="X",0,IF(E471="X",0,VLOOKUP(E471,'18'!$K$3:$L$16,2,FALSE)))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IF(D472="X",0,IF(E472="X",0,VLOOKUP(E472,'18'!$K$3:$L$16,2,FALSE)))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IF(D473="X",0,IF(E473="X",0,VLOOKUP(E473,'18'!$K$3:$L$16,2,FALSE)))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IF(D474="X",0,IF(E474="X",0,VLOOKUP(E474,'18'!$K$3:$L$16,2,FALSE)))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IF(D475="X",0,IF(E475="X",0,VLOOKUP(E475,'18'!$K$3:$L$16,2,FALSE)))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IF(D476="X",0,IF(E476="X",0,VLOOKUP(E476,'18'!$K$3:$L$16,2,FALSE)))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IF(D477="X",0,IF(E477="X",0,VLOOKUP(E477,'18'!$K$3:$L$16,2,FALSE)))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IF(D478="X",0,IF(E478="X",0,VLOOKUP(E478,'18'!$K$3:$L$16,2,FALSE)))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IF(D479="X",0,IF(E479="X",0,VLOOKUP(E479,'18'!$K$3:$L$16,2,FALSE)))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IF(D480="X",0,IF(E480="X",0,VLOOKUP(E480,'18'!$K$3:$L$16,2,FALSE)))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IF(D481="X",0,IF(E481="X",0,VLOOKUP(E481,'18'!$K$3:$L$16,2,FALSE)))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IF(D482="X",0,IF(E482="X",0,VLOOKUP(E482,'18'!$K$3:$L$16,2,FALSE)))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IF(D483="X",0,IF(E483="X",0,VLOOKUP(E483,'18'!$K$3:$L$16,2,FALSE)))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IF(D484="X",0,IF(E484="X",0,VLOOKUP(E484,'18'!$K$3:$L$16,2,FALSE)))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IF(D485="X",0,IF(E485="X",0,VLOOKUP(E485,'18'!$K$3:$L$16,2,FALSE)))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IF(D486="X",0,IF(E486="X",0,VLOOKUP(E486,'18'!$K$3:$L$16,2,FALSE)))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IF(D487="X",0,IF(E487="X",0,VLOOKUP(E487,'18'!$K$3:$L$16,2,FALSE)))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IF(D488="X",0,IF(E488="X",0,VLOOKUP(E488,'18'!$K$3:$L$16,2,FALSE)))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IF(D489="X",0,IF(E489="X",0,VLOOKUP(E489,'18'!$K$3:$L$16,2,FALSE)))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IF(D490="X",0,IF(E490="X",0,VLOOKUP(E490,'18'!$K$3:$L$16,2,FALSE)))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IF(D491="X",0,IF(E491="X",0,VLOOKUP(E491,'18'!$K$3:$L$16,2,FALSE)))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IF(D492="X",0,IF(E492="X",0,VLOOKUP(E492,'18'!$K$3:$L$16,2,FALSE)))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IF(D493="X",0,IF(E493="X",0,VLOOKUP(E493,'18'!$K$3:$L$16,2,FALSE)))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IF(D494="X",0,IF(E494="X",0,VLOOKUP(E494,'18'!$K$3:$L$16,2,FALSE)))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IF('18'!K3="", "Vrije categorie",'18'!K3)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IF('18'!K4="", "Vrije categorie",'18'!K4)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IF('18'!K5="", "Vrije categorie",'18'!K5)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IF('18'!K6="", "Vrije categorie",'18'!K6)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IF('18'!K7="", "Vrije categorie",'18'!K7)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IF('18'!K8="", "Vrije categorie",'18'!K8)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IF('18'!K9="", "Vrije categorie",'18'!K9)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IF('18'!K10="", "Vrije categorie",'18'!K10)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IF('18'!K11="", "Vrije categorie",'18'!K11)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IF('18'!K12="", "Vrije categorie",'18'!K12)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IF('18'!K13="", "Vrije categorie",'18'!K13)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IF('18'!K14="", "Vrije categorie",'18'!K14)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IF('18'!K15="", "Vrije categorie",'18'!K15)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xnQrTguSaUl37njr6RssT7XtgishXkOidpvItrlftM0pxY96eWZvNNykS8nX5+5OShHy95TKH0MTqvFQYUWu5w==" saltValue="IviDId2Nc+NginN6W/JB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19,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'19a'!P499/M3</f>
        <v>#N/A</v>
      </c>
    </row>
    <row r="4" spans="1:14">
      <c r="A4" s="26" t="s">
        <v>80</v>
      </c>
      <c r="B4" s="217" t="str">
        <f>VLOOKUP(H5,Kwaliteitsinspecties!A5:E54,3)</f>
        <v>Complex 19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'19a'!P500/M4</f>
        <v>#N/A</v>
      </c>
    </row>
    <row r="5" spans="1:14">
      <c r="A5" s="27" t="s">
        <v>81</v>
      </c>
      <c r="B5" s="218" t="str">
        <f>VLOOKUP(H5,Kwaliteitsinspecties!A5:E54,4)</f>
        <v>Complex 19</v>
      </c>
      <c r="C5" s="218"/>
      <c r="D5" s="218"/>
      <c r="E5" s="218"/>
      <c r="F5" s="214" t="s">
        <v>83</v>
      </c>
      <c r="G5" s="214"/>
      <c r="H5" s="23">
        <f>Kwaliteitsinspecties!A23</f>
        <v>19</v>
      </c>
      <c r="K5" s="44" t="s">
        <v>56</v>
      </c>
      <c r="L5" s="56"/>
      <c r="M5" s="115"/>
      <c r="N5" s="97" t="e">
        <f>'19a'!P501/M5</f>
        <v>#N/A</v>
      </c>
    </row>
    <row r="6" spans="1:14">
      <c r="A6" s="28" t="s">
        <v>82</v>
      </c>
      <c r="B6" s="219" t="str">
        <f>VLOOKUP(H5,Kwaliteitsinspecties!A5:E54,5)</f>
        <v>Complex 19</v>
      </c>
      <c r="C6" s="219"/>
      <c r="D6" s="219"/>
      <c r="E6" s="219"/>
      <c r="F6" s="215" t="s">
        <v>84</v>
      </c>
      <c r="G6" s="215"/>
      <c r="H6" s="24" t="str">
        <f>CONCATENATE(H5,"a")</f>
        <v>19a</v>
      </c>
      <c r="K6" s="44" t="s">
        <v>57</v>
      </c>
      <c r="L6" s="56"/>
      <c r="M6" s="115"/>
      <c r="N6" s="97" t="e">
        <f>'19a'!P502/M6</f>
        <v>#N/A</v>
      </c>
    </row>
    <row r="7" spans="1:14">
      <c r="K7" s="44" t="s">
        <v>53</v>
      </c>
      <c r="L7" s="56"/>
      <c r="M7" s="115"/>
      <c r="N7" s="97" t="e">
        <f>'19a'!P503/M7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'19a'!P504/M8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'19a'!P505/M9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'19a'!P506/M10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'19a'!P507/M11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'19a'!P508/M12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'19a'!N512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'19a'!P509/M13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'19a'!P512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'19a'!G512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'19a'!F512-E27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'19a'!S495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'19a'!R495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'19a'!T495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'19a'!U495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'19a'!V495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'19a'!W495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'19a'!N505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ZlYWGm7XAXNUuOdYFSwqdEsExueYXLnr7BvZ+WhLm1Exw8uuFsBXQnmzxURny/AL0bsdoo9pF5kU5ukCCFwQug==" saltValue="P+JG9N+qDrJfJGxTFHUJh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'19'!H5</f>
        <v>19</v>
      </c>
      <c r="B1" s="240" t="s">
        <v>80</v>
      </c>
      <c r="C1" s="241"/>
      <c r="D1" s="242" t="str">
        <f>VLOOKUP(A1,Kwaliteitsinspecties!A5:J54,3)</f>
        <v>Complex 19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19 te Complex 19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IF(D4="X",0,IF(E4="X",0,VLOOKUP(E4,'19'!$K$3:$L$16,2,FALSE)))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IF(D5="X",0,IF(E5="X",0,VLOOKUP(E5,'19'!$K$3:$L$16,2,FALSE)))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IF(D6="X",0,IF(E6="X",0,VLOOKUP(E6,'19'!$K$3:$L$16,2,FALSE)))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IF(D7="X",0,IF(E7="X",0,VLOOKUP(E7,'19'!$K$3:$L$16,2,FALSE)))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IF(D8="X",0,IF(E8="X",0,VLOOKUP(E8,'19'!$K$3:$L$16,2,FALSE)))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IF(D9="X",0,IF(E9="X",0,VLOOKUP(E9,'19'!$K$3:$L$16,2,FALSE)))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IF(D10="X",0,IF(E10="X",0,VLOOKUP(E10,'19'!$K$3:$L$16,2,FALSE)))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IF(D11="X",0,IF(E11="X",0,VLOOKUP(E11,'19'!$K$3:$L$16,2,FALSE)))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IF(D12="X",0,IF(E12="X",0,VLOOKUP(E12,'19'!$K$3:$L$16,2,FALSE)))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IF(D13="X",0,IF(E13="X",0,VLOOKUP(E13,'19'!$K$3:$L$16,2,FALSE)))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IF(D14="X",0,IF(E14="X",0,VLOOKUP(E14,'19'!$K$3:$L$16,2,FALSE)))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IF(D15="X",0,IF(E15="X",0,VLOOKUP(E15,'19'!$K$3:$L$16,2,FALSE)))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IF(D16="X",0,IF(E16="X",0,VLOOKUP(E16,'19'!$K$3:$L$16,2,FALSE)))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IF(D17="X",0,IF(E17="X",0,VLOOKUP(E17,'19'!$K$3:$L$16,2,FALSE)))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IF(D18="X",0,IF(E18="X",0,VLOOKUP(E18,'19'!$K$3:$L$16,2,FALSE)))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IF(D19="X",0,IF(E19="X",0,VLOOKUP(E19,'19'!$K$3:$L$16,2,FALSE)))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IF(D20="X",0,IF(E20="X",0,VLOOKUP(E20,'19'!$K$3:$L$16,2,FALSE)))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IF(D21="X",0,IF(E21="X",0,VLOOKUP(E21,'19'!$K$3:$L$16,2,FALSE)))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IF(D22="X",0,IF(E22="X",0,VLOOKUP(E22,'19'!$K$3:$L$16,2,FALSE)))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IF(D23="X",0,IF(E23="X",0,VLOOKUP(E23,'19'!$K$3:$L$16,2,FALSE)))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IF(D24="X",0,IF(E24="X",0,VLOOKUP(E24,'19'!$K$3:$L$16,2,FALSE)))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IF(D25="X",0,IF(E25="X",0,VLOOKUP(E25,'19'!$K$3:$L$16,2,FALSE)))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IF(D26="X",0,IF(E26="X",0,VLOOKUP(E26,'19'!$K$3:$L$16,2,FALSE)))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IF(D27="X",0,IF(E27="X",0,VLOOKUP(E27,'19'!$K$3:$L$16,2,FALSE)))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IF(D28="X",0,IF(E28="X",0,VLOOKUP(E28,'19'!$K$3:$L$16,2,FALSE)))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IF(D29="X",0,IF(E29="X",0,VLOOKUP(E29,'19'!$K$3:$L$16,2,FALSE)))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IF(D30="X",0,IF(E30="X",0,VLOOKUP(E30,'19'!$K$3:$L$16,2,FALSE)))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IF(D31="X",0,IF(E31="X",0,VLOOKUP(E31,'19'!$K$3:$L$16,2,FALSE)))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IF(D32="X",0,IF(E32="X",0,VLOOKUP(E32,'19'!$K$3:$L$16,2,FALSE)))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IF(D33="X",0,IF(E33="X",0,VLOOKUP(E33,'19'!$K$3:$L$16,2,FALSE)))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IF(D34="X",0,IF(E34="X",0,VLOOKUP(E34,'19'!$K$3:$L$16,2,FALSE)))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IF(D35="X",0,IF(E35="X",0,VLOOKUP(E35,'19'!$K$3:$L$16,2,FALSE)))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IF(D36="X",0,IF(E36="X",0,VLOOKUP(E36,'19'!$K$3:$L$16,2,FALSE)))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IF(D37="X",0,IF(E37="X",0,VLOOKUP(E37,'19'!$K$3:$L$16,2,FALSE)))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IF(D38="X",0,IF(E38="X",0,VLOOKUP(E38,'19'!$K$3:$L$16,2,FALSE)))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IF(D39="X",0,IF(E39="X",0,VLOOKUP(E39,'19'!$K$3:$L$16,2,FALSE)))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IF(D40="X",0,IF(E40="X",0,VLOOKUP(E40,'19'!$K$3:$L$16,2,FALSE)))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IF(D41="X",0,IF(E41="X",0,VLOOKUP(E41,'19'!$K$3:$L$16,2,FALSE)))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IF(D42="X",0,IF(E42="X",0,VLOOKUP(E42,'19'!$K$3:$L$16,2,FALSE)))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IF(D43="X",0,IF(E43="X",0,VLOOKUP(E43,'19'!$K$3:$L$16,2,FALSE)))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IF(D44="X",0,IF(E44="X",0,VLOOKUP(E44,'19'!$K$3:$L$16,2,FALSE)))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IF(D45="X",0,IF(E45="X",0,VLOOKUP(E45,'19'!$K$3:$L$16,2,FALSE)))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IF(D46="X",0,IF(E46="X",0,VLOOKUP(E46,'19'!$K$3:$L$16,2,FALSE)))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IF(D47="X",0,IF(E47="X",0,VLOOKUP(E47,'19'!$K$3:$L$16,2,FALSE)))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IF(D48="X",0,IF(E48="X",0,VLOOKUP(E48,'19'!$K$3:$L$16,2,FALSE)))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IF(D49="X",0,IF(E49="X",0,VLOOKUP(E49,'19'!$K$3:$L$16,2,FALSE)))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IF(D50="X",0,IF(E50="X",0,VLOOKUP(E50,'19'!$K$3:$L$16,2,FALSE)))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IF(D51="X",0,IF(E51="X",0,VLOOKUP(E51,'19'!$K$3:$L$16,2,FALSE)))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IF(D52="X",0,IF(E52="X",0,VLOOKUP(E52,'19'!$K$3:$L$16,2,FALSE)))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IF(D53="X",0,IF(E53="X",0,VLOOKUP(E53,'19'!$K$3:$L$16,2,FALSE)))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IF(D54="X",0,IF(E54="X",0,VLOOKUP(E54,'19'!$K$3:$L$16,2,FALSE)))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IF(D55="X",0,IF(E55="X",0,VLOOKUP(E55,'19'!$K$3:$L$16,2,FALSE)))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IF(D56="X",0,IF(E56="X",0,VLOOKUP(E56,'19'!$K$3:$L$16,2,FALSE)))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IF(D57="X",0,IF(E57="X",0,VLOOKUP(E57,'19'!$K$3:$L$16,2,FALSE)))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IF(D58="X",0,IF(E58="X",0,VLOOKUP(E58,'19'!$K$3:$L$16,2,FALSE)))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IF(D59="X",0,IF(E59="X",0,VLOOKUP(E59,'19'!$K$3:$L$16,2,FALSE)))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IF(D60="X",0,IF(E60="X",0,VLOOKUP(E60,'19'!$K$3:$L$16,2,FALSE)))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IF(D61="X",0,IF(E61="X",0,VLOOKUP(E61,'19'!$K$3:$L$16,2,FALSE)))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IF(D62="X",0,IF(E62="X",0,VLOOKUP(E62,'19'!$K$3:$L$16,2,FALSE)))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IF(D63="X",0,IF(E63="X",0,VLOOKUP(E63,'19'!$K$3:$L$16,2,FALSE)))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IF(D64="X",0,IF(E64="X",0,VLOOKUP(E64,'19'!$K$3:$L$16,2,FALSE)))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IF(D65="X",0,IF(E65="X",0,VLOOKUP(E65,'19'!$K$3:$L$16,2,FALSE)))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IF(D66="X",0,IF(E66="X",0,VLOOKUP(E66,'19'!$K$3:$L$16,2,FALSE)))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IF(D67="X",0,IF(E67="X",0,VLOOKUP(E67,'19'!$K$3:$L$16,2,FALSE)))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IF(D68="X",0,IF(E68="X",0,VLOOKUP(E68,'19'!$K$3:$L$16,2,FALSE)))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IF(D69="X",0,IF(E69="X",0,VLOOKUP(E69,'19'!$K$3:$L$16,2,FALSE)))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IF(D70="X",0,IF(E70="X",0,VLOOKUP(E70,'19'!$K$3:$L$16,2,FALSE)))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IF(D71="X",0,IF(E71="X",0,VLOOKUP(E71,'19'!$K$3:$L$16,2,FALSE)))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IF(D72="X",0,IF(E72="X",0,VLOOKUP(E72,'19'!$K$3:$L$16,2,FALSE)))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IF(D73="X",0,IF(E73="X",0,VLOOKUP(E73,'19'!$K$3:$L$16,2,FALSE)))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IF(D74="X",0,IF(E74="X",0,VLOOKUP(E74,'19'!$K$3:$L$16,2,FALSE)))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IF(D75="X",0,IF(E75="X",0,VLOOKUP(E75,'19'!$K$3:$L$16,2,FALSE)))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IF(D76="X",0,IF(E76="X",0,VLOOKUP(E76,'19'!$K$3:$L$16,2,FALSE)))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IF(D77="X",0,IF(E77="X",0,VLOOKUP(E77,'19'!$K$3:$L$16,2,FALSE)))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IF(D78="X",0,IF(E78="X",0,VLOOKUP(E78,'19'!$K$3:$L$16,2,FALSE)))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IF(D79="X",0,IF(E79="X",0,VLOOKUP(E79,'19'!$K$3:$L$16,2,FALSE)))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IF(D80="X",0,IF(E80="X",0,VLOOKUP(E80,'19'!$K$3:$L$16,2,FALSE)))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IF(D81="X",0,IF(E81="X",0,VLOOKUP(E81,'19'!$K$3:$L$16,2,FALSE)))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IF(D82="X",0,IF(E82="X",0,VLOOKUP(E82,'19'!$K$3:$L$16,2,FALSE)))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IF(D83="X",0,IF(E83="X",0,VLOOKUP(E83,'19'!$K$3:$L$16,2,FALSE)))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IF(D84="X",0,IF(E84="X",0,VLOOKUP(E84,'19'!$K$3:$L$16,2,FALSE)))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IF(D85="X",0,IF(E85="X",0,VLOOKUP(E85,'19'!$K$3:$L$16,2,FALSE)))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IF(D86="X",0,IF(E86="X",0,VLOOKUP(E86,'19'!$K$3:$L$16,2,FALSE)))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IF(D87="X",0,IF(E87="X",0,VLOOKUP(E87,'19'!$K$3:$L$16,2,FALSE)))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IF(D88="X",0,IF(E88="X",0,VLOOKUP(E88,'19'!$K$3:$L$16,2,FALSE)))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IF(D89="X",0,IF(E89="X",0,VLOOKUP(E89,'19'!$K$3:$L$16,2,FALSE)))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IF(D90="X",0,IF(E90="X",0,VLOOKUP(E90,'19'!$K$3:$L$16,2,FALSE)))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IF(D91="X",0,IF(E91="X",0,VLOOKUP(E91,'19'!$K$3:$L$16,2,FALSE)))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IF(D92="X",0,IF(E92="X",0,VLOOKUP(E92,'19'!$K$3:$L$16,2,FALSE)))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IF(D93="X",0,IF(E93="X",0,VLOOKUP(E93,'19'!$K$3:$L$16,2,FALSE)))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IF(D94="X",0,IF(E94="X",0,VLOOKUP(E94,'19'!$K$3:$L$16,2,FALSE)))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IF(D95="X",0,IF(E95="X",0,VLOOKUP(E95,'19'!$K$3:$L$16,2,FALSE)))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IF(D96="X",0,IF(E96="X",0,VLOOKUP(E96,'19'!$K$3:$L$16,2,FALSE)))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IF(D97="X",0,IF(E97="X",0,VLOOKUP(E97,'19'!$K$3:$L$16,2,FALSE)))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IF(D98="X",0,IF(E98="X",0,VLOOKUP(E98,'19'!$K$3:$L$16,2,FALSE)))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IF(D99="X",0,IF(E99="X",0,VLOOKUP(E99,'19'!$K$3:$L$16,2,FALSE)))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IF(D100="X",0,IF(E100="X",0,VLOOKUP(E100,'19'!$K$3:$L$16,2,FALSE)))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IF(D101="X",0,IF(E101="X",0,VLOOKUP(E101,'19'!$K$3:$L$16,2,FALSE)))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IF(D102="X",0,IF(E102="X",0,VLOOKUP(E102,'19'!$K$3:$L$16,2,FALSE)))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IF(D103="X",0,IF(E103="X",0,VLOOKUP(E103,'19'!$K$3:$L$16,2,FALSE)))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IF(D104="X",0,IF(E104="X",0,VLOOKUP(E104,'19'!$K$3:$L$16,2,FALSE)))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IF(D105="X",0,IF(E105="X",0,VLOOKUP(E105,'19'!$K$3:$L$16,2,FALSE)))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IF(D106="X",0,IF(E106="X",0,VLOOKUP(E106,'19'!$K$3:$L$16,2,FALSE)))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IF(D107="X",0,IF(E107="X",0,VLOOKUP(E107,'19'!$K$3:$L$16,2,FALSE)))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IF(D108="X",0,IF(E108="X",0,VLOOKUP(E108,'19'!$K$3:$L$16,2,FALSE)))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IF(D109="X",0,IF(E109="X",0,VLOOKUP(E109,'19'!$K$3:$L$16,2,FALSE)))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IF(D110="X",0,IF(E110="X",0,VLOOKUP(E110,'19'!$K$3:$L$16,2,FALSE)))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IF(D111="X",0,IF(E111="X",0,VLOOKUP(E111,'19'!$K$3:$L$16,2,FALSE)))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IF(D112="X",0,IF(E112="X",0,VLOOKUP(E112,'19'!$K$3:$L$16,2,FALSE)))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IF(D113="X",0,IF(E113="X",0,VLOOKUP(E113,'19'!$K$3:$L$16,2,FALSE)))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IF(D114="X",0,IF(E114="X",0,VLOOKUP(E114,'19'!$K$3:$L$16,2,FALSE)))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IF(D115="X",0,IF(E115="X",0,VLOOKUP(E115,'19'!$K$3:$L$16,2,FALSE)))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IF(D116="X",0,IF(E116="X",0,VLOOKUP(E116,'19'!$K$3:$L$16,2,FALSE)))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IF(D117="X",0,IF(E117="X",0,VLOOKUP(E117,'19'!$K$3:$L$16,2,FALSE)))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IF(D118="X",0,IF(E118="X",0,VLOOKUP(E118,'19'!$K$3:$L$16,2,FALSE)))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IF(D119="X",0,IF(E119="X",0,VLOOKUP(E119,'19'!$K$3:$L$16,2,FALSE)))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IF(D120="X",0,IF(E120="X",0,VLOOKUP(E120,'19'!$K$3:$L$16,2,FALSE)))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IF(D121="X",0,IF(E121="X",0,VLOOKUP(E121,'19'!$K$3:$L$16,2,FALSE)))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IF(D122="X",0,IF(E122="X",0,VLOOKUP(E122,'19'!$K$3:$L$16,2,FALSE)))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IF(D123="X",0,IF(E123="X",0,VLOOKUP(E123,'19'!$K$3:$L$16,2,FALSE)))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IF(D124="X",0,IF(E124="X",0,VLOOKUP(E124,'19'!$K$3:$L$16,2,FALSE)))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IF(D125="X",0,IF(E125="X",0,VLOOKUP(E125,'19'!$K$3:$L$16,2,FALSE)))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IF(D126="X",0,IF(E126="X",0,VLOOKUP(E126,'19'!$K$3:$L$16,2,FALSE)))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IF(D127="X",0,IF(E127="X",0,VLOOKUP(E127,'19'!$K$3:$L$16,2,FALSE)))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IF(D128="X",0,IF(E128="X",0,VLOOKUP(E128,'19'!$K$3:$L$16,2,FALSE)))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IF(D129="X",0,IF(E129="X",0,VLOOKUP(E129,'19'!$K$3:$L$16,2,FALSE)))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IF(D130="X",0,IF(E130="X",0,VLOOKUP(E130,'19'!$K$3:$L$16,2,FALSE)))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IF(D131="X",0,IF(E131="X",0,VLOOKUP(E131,'19'!$K$3:$L$16,2,FALSE)))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IF(D132="X",0,IF(E132="X",0,VLOOKUP(E132,'19'!$K$3:$L$16,2,FALSE)))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IF(D133="X",0,IF(E133="X",0,VLOOKUP(E133,'19'!$K$3:$L$16,2,FALSE)))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IF(D134="X",0,IF(E134="X",0,VLOOKUP(E134,'19'!$K$3:$L$16,2,FALSE)))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IF(D135="X",0,IF(E135="X",0,VLOOKUP(E135,'19'!$K$3:$L$16,2,FALSE)))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IF(D136="X",0,IF(E136="X",0,VLOOKUP(E136,'19'!$K$3:$L$16,2,FALSE)))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IF(D137="X",0,IF(E137="X",0,VLOOKUP(E137,'19'!$K$3:$L$16,2,FALSE)))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IF(D138="X",0,IF(E138="X",0,VLOOKUP(E138,'19'!$K$3:$L$16,2,FALSE)))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IF(D139="X",0,IF(E139="X",0,VLOOKUP(E139,'19'!$K$3:$L$16,2,FALSE)))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IF(D140="X",0,IF(E140="X",0,VLOOKUP(E140,'19'!$K$3:$L$16,2,FALSE)))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IF(D141="X",0,IF(E141="X",0,VLOOKUP(E141,'19'!$K$3:$L$16,2,FALSE)))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IF(D142="X",0,IF(E142="X",0,VLOOKUP(E142,'19'!$K$3:$L$16,2,FALSE)))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IF(D143="X",0,IF(E143="X",0,VLOOKUP(E143,'19'!$K$3:$L$16,2,FALSE)))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IF(D144="X",0,IF(E144="X",0,VLOOKUP(E144,'19'!$K$3:$L$16,2,FALSE)))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IF(D145="X",0,IF(E145="X",0,VLOOKUP(E145,'19'!$K$3:$L$16,2,FALSE)))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IF(D146="X",0,IF(E146="X",0,VLOOKUP(E146,'19'!$K$3:$L$16,2,FALSE)))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IF(D147="X",0,IF(E147="X",0,VLOOKUP(E147,'19'!$K$3:$L$16,2,FALSE)))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IF(D148="X",0,IF(E148="X",0,VLOOKUP(E148,'19'!$K$3:$L$16,2,FALSE)))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IF(D149="X",0,IF(E149="X",0,VLOOKUP(E149,'19'!$K$3:$L$16,2,FALSE)))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IF(D150="X",0,IF(E150="X",0,VLOOKUP(E150,'19'!$K$3:$L$16,2,FALSE)))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IF(D151="X",0,IF(E151="X",0,VLOOKUP(E151,'19'!$K$3:$L$16,2,FALSE)))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IF(D152="X",0,IF(E152="X",0,VLOOKUP(E152,'19'!$K$3:$L$16,2,FALSE)))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IF(D153="X",0,IF(E153="X",0,VLOOKUP(E153,'19'!$K$3:$L$16,2,FALSE)))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IF(D154="X",0,IF(E154="X",0,VLOOKUP(E154,'19'!$K$3:$L$16,2,FALSE)))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IF(D155="X",0,IF(E155="X",0,VLOOKUP(E155,'19'!$K$3:$L$16,2,FALSE)))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IF(D156="X",0,IF(E156="X",0,VLOOKUP(E156,'19'!$K$3:$L$16,2,FALSE)))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IF(D157="X",0,IF(E157="X",0,VLOOKUP(E157,'19'!$K$3:$L$16,2,FALSE)))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IF(D158="X",0,IF(E158="X",0,VLOOKUP(E158,'19'!$K$3:$L$16,2,FALSE)))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IF(D159="X",0,IF(E159="X",0,VLOOKUP(E159,'19'!$K$3:$L$16,2,FALSE)))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IF(D160="X",0,IF(E160="X",0,VLOOKUP(E160,'19'!$K$3:$L$16,2,FALSE)))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IF(D161="X",0,IF(E161="X",0,VLOOKUP(E161,'19'!$K$3:$L$16,2,FALSE)))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IF(D162="X",0,IF(E162="X",0,VLOOKUP(E162,'19'!$K$3:$L$16,2,FALSE)))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IF(D163="X",0,IF(E163="X",0,VLOOKUP(E163,'19'!$K$3:$L$16,2,FALSE)))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IF(D164="X",0,IF(E164="X",0,VLOOKUP(E164,'19'!$K$3:$L$16,2,FALSE)))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IF(D165="X",0,IF(E165="X",0,VLOOKUP(E165,'19'!$K$3:$L$16,2,FALSE)))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IF(D166="X",0,IF(E166="X",0,VLOOKUP(E166,'19'!$K$3:$L$16,2,FALSE)))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IF(D167="X",0,IF(E167="X",0,VLOOKUP(E167,'19'!$K$3:$L$16,2,FALSE)))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IF(D168="X",0,IF(E168="X",0,VLOOKUP(E168,'19'!$K$3:$L$16,2,FALSE)))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IF(D169="X",0,IF(E169="X",0,VLOOKUP(E169,'19'!$K$3:$L$16,2,FALSE)))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IF(D170="X",0,IF(E170="X",0,VLOOKUP(E170,'19'!$K$3:$L$16,2,FALSE)))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IF(D171="X",0,IF(E171="X",0,VLOOKUP(E171,'19'!$K$3:$L$16,2,FALSE)))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IF(D172="X",0,IF(E172="X",0,VLOOKUP(E172,'19'!$K$3:$L$16,2,FALSE)))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IF(D173="X",0,IF(E173="X",0,VLOOKUP(E173,'19'!$K$3:$L$16,2,FALSE)))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IF(D174="X",0,IF(E174="X",0,VLOOKUP(E174,'19'!$K$3:$L$16,2,FALSE)))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IF(D175="X",0,IF(E175="X",0,VLOOKUP(E175,'19'!$K$3:$L$16,2,FALSE)))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IF(D176="X",0,IF(E176="X",0,VLOOKUP(E176,'19'!$K$3:$L$16,2,FALSE)))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IF(D177="X",0,IF(E177="X",0,VLOOKUP(E177,'19'!$K$3:$L$16,2,FALSE)))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IF(D178="X",0,IF(E178="X",0,VLOOKUP(E178,'19'!$K$3:$L$16,2,FALSE)))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IF(D179="X",0,IF(E179="X",0,VLOOKUP(E179,'19'!$K$3:$L$16,2,FALSE)))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IF(D180="X",0,IF(E180="X",0,VLOOKUP(E180,'19'!$K$3:$L$16,2,FALSE)))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IF(D181="X",0,IF(E181="X",0,VLOOKUP(E181,'19'!$K$3:$L$16,2,FALSE)))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IF(D182="X",0,IF(E182="X",0,VLOOKUP(E182,'19'!$K$3:$L$16,2,FALSE)))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IF(D183="X",0,IF(E183="X",0,VLOOKUP(E183,'19'!$K$3:$L$16,2,FALSE)))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IF(D184="X",0,IF(E184="X",0,VLOOKUP(E184,'19'!$K$3:$L$16,2,FALSE)))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IF(D185="X",0,IF(E185="X",0,VLOOKUP(E185,'19'!$K$3:$L$16,2,FALSE)))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IF(D186="X",0,IF(E186="X",0,VLOOKUP(E186,'19'!$K$3:$L$16,2,FALSE)))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IF(D187="X",0,IF(E187="X",0,VLOOKUP(E187,'19'!$K$3:$L$16,2,FALSE)))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IF(D188="X",0,IF(E188="X",0,VLOOKUP(E188,'19'!$K$3:$L$16,2,FALSE)))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IF(D189="X",0,IF(E189="X",0,VLOOKUP(E189,'19'!$K$3:$L$16,2,FALSE)))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IF(D190="X",0,IF(E190="X",0,VLOOKUP(E190,'19'!$K$3:$L$16,2,FALSE)))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IF(D191="X",0,IF(E191="X",0,VLOOKUP(E191,'19'!$K$3:$L$16,2,FALSE)))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IF(D192="X",0,IF(E192="X",0,VLOOKUP(E192,'19'!$K$3:$L$16,2,FALSE)))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IF(D193="X",0,IF(E193="X",0,VLOOKUP(E193,'19'!$K$3:$L$16,2,FALSE)))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IF(D194="X",0,IF(E194="X",0,VLOOKUP(E194,'19'!$K$3:$L$16,2,FALSE)))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IF(D195="X",0,IF(E195="X",0,VLOOKUP(E195,'19'!$K$3:$L$16,2,FALSE)))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IF(D196="X",0,IF(E196="X",0,VLOOKUP(E196,'19'!$K$3:$L$16,2,FALSE)))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IF(D197="X",0,IF(E197="X",0,VLOOKUP(E197,'19'!$K$3:$L$16,2,FALSE)))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IF(D198="X",0,IF(E198="X",0,VLOOKUP(E198,'19'!$K$3:$L$16,2,FALSE)))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IF(D199="X",0,IF(E199="X",0,VLOOKUP(E199,'19'!$K$3:$L$16,2,FALSE)))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IF(D200="X",0,IF(E200="X",0,VLOOKUP(E200,'19'!$K$3:$L$16,2,FALSE)))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IF(D201="X",0,IF(E201="X",0,VLOOKUP(E201,'19'!$K$3:$L$16,2,FALSE)))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IF(D202="X",0,IF(E202="X",0,VLOOKUP(E202,'19'!$K$3:$L$16,2,FALSE)))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IF(D203="X",0,IF(E203="X",0,VLOOKUP(E203,'19'!$K$3:$L$16,2,FALSE)))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IF(D204="X",0,IF(E204="X",0,VLOOKUP(E204,'19'!$K$3:$L$16,2,FALSE)))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IF(D205="X",0,IF(E205="X",0,VLOOKUP(E205,'19'!$K$3:$L$16,2,FALSE)))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IF(D206="X",0,IF(E206="X",0,VLOOKUP(E206,'19'!$K$3:$L$16,2,FALSE)))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IF(D207="X",0,IF(E207="X",0,VLOOKUP(E207,'19'!$K$3:$L$16,2,FALSE)))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IF(D208="X",0,IF(E208="X",0,VLOOKUP(E208,'19'!$K$3:$L$16,2,FALSE)))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IF(D209="X",0,IF(E209="X",0,VLOOKUP(E209,'19'!$K$3:$L$16,2,FALSE)))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IF(D210="X",0,IF(E210="X",0,VLOOKUP(E210,'19'!$K$3:$L$16,2,FALSE)))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IF(D211="X",0,IF(E211="X",0,VLOOKUP(E211,'19'!$K$3:$L$16,2,FALSE)))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IF(D212="X",0,IF(E212="X",0,VLOOKUP(E212,'19'!$K$3:$L$16,2,FALSE)))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IF(D213="X",0,IF(E213="X",0,VLOOKUP(E213,'19'!$K$3:$L$16,2,FALSE)))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IF(D214="X",0,IF(E214="X",0,VLOOKUP(E214,'19'!$K$3:$L$16,2,FALSE)))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IF(D215="X",0,IF(E215="X",0,VLOOKUP(E215,'19'!$K$3:$L$16,2,FALSE)))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IF(D216="X",0,IF(E216="X",0,VLOOKUP(E216,'19'!$K$3:$L$16,2,FALSE)))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IF(D217="X",0,IF(E217="X",0,VLOOKUP(E217,'19'!$K$3:$L$16,2,FALSE)))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IF(D218="X",0,IF(E218="X",0,VLOOKUP(E218,'19'!$K$3:$L$16,2,FALSE)))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IF(D219="X",0,IF(E219="X",0,VLOOKUP(E219,'19'!$K$3:$L$16,2,FALSE)))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IF(D220="X",0,IF(E220="X",0,VLOOKUP(E220,'19'!$K$3:$L$16,2,FALSE)))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IF(D221="X",0,IF(E221="X",0,VLOOKUP(E221,'19'!$K$3:$L$16,2,FALSE)))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IF(D222="X",0,IF(E222="X",0,VLOOKUP(E222,'19'!$K$3:$L$16,2,FALSE)))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IF(D223="X",0,IF(E223="X",0,VLOOKUP(E223,'19'!$K$3:$L$16,2,FALSE)))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IF(D224="X",0,IF(E224="X",0,VLOOKUP(E224,'19'!$K$3:$L$16,2,FALSE)))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IF(D225="X",0,IF(E225="X",0,VLOOKUP(E225,'19'!$K$3:$L$16,2,FALSE)))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IF(D226="X",0,IF(E226="X",0,VLOOKUP(E226,'19'!$K$3:$L$16,2,FALSE)))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IF(D227="X",0,IF(E227="X",0,VLOOKUP(E227,'19'!$K$3:$L$16,2,FALSE)))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IF(D228="X",0,IF(E228="X",0,VLOOKUP(E228,'19'!$K$3:$L$16,2,FALSE)))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IF(D229="X",0,IF(E229="X",0,VLOOKUP(E229,'19'!$K$3:$L$16,2,FALSE)))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IF(D230="X",0,IF(E230="X",0,VLOOKUP(E230,'19'!$K$3:$L$16,2,FALSE)))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IF(D231="X",0,IF(E231="X",0,VLOOKUP(E231,'19'!$K$3:$L$16,2,FALSE)))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IF(D232="X",0,IF(E232="X",0,VLOOKUP(E232,'19'!$K$3:$L$16,2,FALSE)))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IF(D233="X",0,IF(E233="X",0,VLOOKUP(E233,'19'!$K$3:$L$16,2,FALSE)))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IF(D234="X",0,IF(E234="X",0,VLOOKUP(E234,'19'!$K$3:$L$16,2,FALSE)))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IF(D235="X",0,IF(E235="X",0,VLOOKUP(E235,'19'!$K$3:$L$16,2,FALSE)))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IF(D236="X",0,IF(E236="X",0,VLOOKUP(E236,'19'!$K$3:$L$16,2,FALSE)))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IF(D237="X",0,IF(E237="X",0,VLOOKUP(E237,'19'!$K$3:$L$16,2,FALSE)))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IF(D238="X",0,IF(E238="X",0,VLOOKUP(E238,'19'!$K$3:$L$16,2,FALSE)))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IF(D239="X",0,IF(E239="X",0,VLOOKUP(E239,'19'!$K$3:$L$16,2,FALSE)))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IF(D240="X",0,IF(E240="X",0,VLOOKUP(E240,'19'!$K$3:$L$16,2,FALSE)))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IF(D241="X",0,IF(E241="X",0,VLOOKUP(E241,'19'!$K$3:$L$16,2,FALSE)))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IF(D242="X",0,IF(E242="X",0,VLOOKUP(E242,'19'!$K$3:$L$16,2,FALSE)))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IF(D243="X",0,IF(E243="X",0,VLOOKUP(E243,'19'!$K$3:$L$16,2,FALSE)))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IF(D244="X",0,IF(E244="X",0,VLOOKUP(E244,'19'!$K$3:$L$16,2,FALSE)))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IF(D245="X",0,IF(E245="X",0,VLOOKUP(E245,'19'!$K$3:$L$16,2,FALSE)))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IF(D246="X",0,IF(E246="X",0,VLOOKUP(E246,'19'!$K$3:$L$16,2,FALSE)))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IF(D247="X",0,IF(E247="X",0,VLOOKUP(E247,'19'!$K$3:$L$16,2,FALSE)))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IF(D248="X",0,IF(E248="X",0,VLOOKUP(E248,'19'!$K$3:$L$16,2,FALSE)))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IF(D249="X",0,IF(E249="X",0,VLOOKUP(E249,'19'!$K$3:$L$16,2,FALSE)))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IF(D250="X",0,IF(E250="X",0,VLOOKUP(E250,'19'!$K$3:$L$16,2,FALSE)))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IF(D251="X",0,IF(E251="X",0,VLOOKUP(E251,'19'!$K$3:$L$16,2,FALSE)))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IF(D252="X",0,IF(E252="X",0,VLOOKUP(E252,'19'!$K$3:$L$16,2,FALSE)))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IF(D253="X",0,IF(E253="X",0,VLOOKUP(E253,'19'!$K$3:$L$16,2,FALSE)))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IF(D254="X",0,IF(E254="X",0,VLOOKUP(E254,'19'!$K$3:$L$16,2,FALSE)))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IF(D255="X",0,IF(E255="X",0,VLOOKUP(E255,'19'!$K$3:$L$16,2,FALSE)))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IF(D256="X",0,IF(E256="X",0,VLOOKUP(E256,'19'!$K$3:$L$16,2,FALSE)))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IF(D257="X",0,IF(E257="X",0,VLOOKUP(E257,'19'!$K$3:$L$16,2,FALSE)))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IF(D258="X",0,IF(E258="X",0,VLOOKUP(E258,'19'!$K$3:$L$16,2,FALSE)))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IF(D259="X",0,IF(E259="X",0,VLOOKUP(E259,'19'!$K$3:$L$16,2,FALSE)))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IF(D260="X",0,IF(E260="X",0,VLOOKUP(E260,'19'!$K$3:$L$16,2,FALSE)))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IF(D261="X",0,IF(E261="X",0,VLOOKUP(E261,'19'!$K$3:$L$16,2,FALSE)))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IF(D262="X",0,IF(E262="X",0,VLOOKUP(E262,'19'!$K$3:$L$16,2,FALSE)))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IF(D263="X",0,IF(E263="X",0,VLOOKUP(E263,'19'!$K$3:$L$16,2,FALSE)))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IF(D264="X",0,IF(E264="X",0,VLOOKUP(E264,'19'!$K$3:$L$16,2,FALSE)))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IF(D265="X",0,IF(E265="X",0,VLOOKUP(E265,'19'!$K$3:$L$16,2,FALSE)))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IF(D266="X",0,IF(E266="X",0,VLOOKUP(E266,'19'!$K$3:$L$16,2,FALSE)))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IF(D267="X",0,IF(E267="X",0,VLOOKUP(E267,'19'!$K$3:$L$16,2,FALSE)))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IF(D268="X",0,IF(E268="X",0,VLOOKUP(E268,'19'!$K$3:$L$16,2,FALSE)))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IF(D269="X",0,IF(E269="X",0,VLOOKUP(E269,'19'!$K$3:$L$16,2,FALSE)))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IF(D270="X",0,IF(E270="X",0,VLOOKUP(E270,'19'!$K$3:$L$16,2,FALSE)))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IF(D271="X",0,IF(E271="X",0,VLOOKUP(E271,'19'!$K$3:$L$16,2,FALSE)))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IF(D272="X",0,IF(E272="X",0,VLOOKUP(E272,'19'!$K$3:$L$16,2,FALSE)))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IF(D273="X",0,IF(E273="X",0,VLOOKUP(E273,'19'!$K$3:$L$16,2,FALSE)))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IF(D274="X",0,IF(E274="X",0,VLOOKUP(E274,'19'!$K$3:$L$16,2,FALSE)))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IF(D275="X",0,IF(E275="X",0,VLOOKUP(E275,'19'!$K$3:$L$16,2,FALSE)))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IF(D276="X",0,IF(E276="X",0,VLOOKUP(E276,'19'!$K$3:$L$16,2,FALSE)))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IF(D277="X",0,IF(E277="X",0,VLOOKUP(E277,'19'!$K$3:$L$16,2,FALSE)))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IF(D278="X",0,IF(E278="X",0,VLOOKUP(E278,'19'!$K$3:$L$16,2,FALSE)))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IF(D279="X",0,IF(E279="X",0,VLOOKUP(E279,'19'!$K$3:$L$16,2,FALSE)))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IF(D280="X",0,IF(E280="X",0,VLOOKUP(E280,'19'!$K$3:$L$16,2,FALSE)))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IF(D281="X",0,IF(E281="X",0,VLOOKUP(E281,'19'!$K$3:$L$16,2,FALSE)))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IF(D282="X",0,IF(E282="X",0,VLOOKUP(E282,'19'!$K$3:$L$16,2,FALSE)))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IF(D283="X",0,IF(E283="X",0,VLOOKUP(E283,'19'!$K$3:$L$16,2,FALSE)))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IF(D284="X",0,IF(E284="X",0,VLOOKUP(E284,'19'!$K$3:$L$16,2,FALSE)))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IF(D285="X",0,IF(E285="X",0,VLOOKUP(E285,'19'!$K$3:$L$16,2,FALSE)))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IF(D286="X",0,IF(E286="X",0,VLOOKUP(E286,'19'!$K$3:$L$16,2,FALSE)))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IF(D287="X",0,IF(E287="X",0,VLOOKUP(E287,'19'!$K$3:$L$16,2,FALSE)))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IF(D288="X",0,IF(E288="X",0,VLOOKUP(E288,'19'!$K$3:$L$16,2,FALSE)))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IF(D289="X",0,IF(E289="X",0,VLOOKUP(E289,'19'!$K$3:$L$16,2,FALSE)))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IF(D290="X",0,IF(E290="X",0,VLOOKUP(E290,'19'!$K$3:$L$16,2,FALSE)))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IF(D291="X",0,IF(E291="X",0,VLOOKUP(E291,'19'!$K$3:$L$16,2,FALSE)))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IF(D292="X",0,IF(E292="X",0,VLOOKUP(E292,'19'!$K$3:$L$16,2,FALSE)))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IF(D293="X",0,IF(E293="X",0,VLOOKUP(E293,'19'!$K$3:$L$16,2,FALSE)))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IF(D294="X",0,IF(E294="X",0,VLOOKUP(E294,'19'!$K$3:$L$16,2,FALSE)))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IF(D295="X",0,IF(E295="X",0,VLOOKUP(E295,'19'!$K$3:$L$16,2,FALSE)))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IF(D296="X",0,IF(E296="X",0,VLOOKUP(E296,'19'!$K$3:$L$16,2,FALSE)))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IF(D297="X",0,IF(E297="X",0,VLOOKUP(E297,'19'!$K$3:$L$16,2,FALSE)))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IF(D298="X",0,IF(E298="X",0,VLOOKUP(E298,'19'!$K$3:$L$16,2,FALSE)))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IF(D299="X",0,IF(E299="X",0,VLOOKUP(E299,'19'!$K$3:$L$16,2,FALSE)))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IF(D300="X",0,IF(E300="X",0,VLOOKUP(E300,'19'!$K$3:$L$16,2,FALSE)))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IF(D301="X",0,IF(E301="X",0,VLOOKUP(E301,'19'!$K$3:$L$16,2,FALSE)))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IF(D302="X",0,IF(E302="X",0,VLOOKUP(E302,'19'!$K$3:$L$16,2,FALSE)))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IF(D303="X",0,IF(E303="X",0,VLOOKUP(E303,'19'!$K$3:$L$16,2,FALSE)))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IF(D304="X",0,IF(E304="X",0,VLOOKUP(E304,'19'!$K$3:$L$16,2,FALSE)))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IF(D305="X",0,IF(E305="X",0,VLOOKUP(E305,'19'!$K$3:$L$16,2,FALSE)))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IF(D306="X",0,IF(E306="X",0,VLOOKUP(E306,'19'!$K$3:$L$16,2,FALSE)))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IF(D307="X",0,IF(E307="X",0,VLOOKUP(E307,'19'!$K$3:$L$16,2,FALSE)))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IF(D308="X",0,IF(E308="X",0,VLOOKUP(E308,'19'!$K$3:$L$16,2,FALSE)))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IF(D309="X",0,IF(E309="X",0,VLOOKUP(E309,'19'!$K$3:$L$16,2,FALSE)))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IF(D310="X",0,IF(E310="X",0,VLOOKUP(E310,'19'!$K$3:$L$16,2,FALSE)))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IF(D311="X",0,IF(E311="X",0,VLOOKUP(E311,'19'!$K$3:$L$16,2,FALSE)))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IF(D312="X",0,IF(E312="X",0,VLOOKUP(E312,'19'!$K$3:$L$16,2,FALSE)))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IF(D313="X",0,IF(E313="X",0,VLOOKUP(E313,'19'!$K$3:$L$16,2,FALSE)))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IF(D314="X",0,IF(E314="X",0,VLOOKUP(E314,'19'!$K$3:$L$16,2,FALSE)))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IF(D315="X",0,IF(E315="X",0,VLOOKUP(E315,'19'!$K$3:$L$16,2,FALSE)))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IF(D316="X",0,IF(E316="X",0,VLOOKUP(E316,'19'!$K$3:$L$16,2,FALSE)))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IF(D317="X",0,IF(E317="X",0,VLOOKUP(E317,'19'!$K$3:$L$16,2,FALSE)))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IF(D318="X",0,IF(E318="X",0,VLOOKUP(E318,'19'!$K$3:$L$16,2,FALSE)))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IF(D319="X",0,IF(E319="X",0,VLOOKUP(E319,'19'!$K$3:$L$16,2,FALSE)))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IF(D320="X",0,IF(E320="X",0,VLOOKUP(E320,'19'!$K$3:$L$16,2,FALSE)))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IF(D321="X",0,IF(E321="X",0,VLOOKUP(E321,'19'!$K$3:$L$16,2,FALSE)))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IF(D322="X",0,IF(E322="X",0,VLOOKUP(E322,'19'!$K$3:$L$16,2,FALSE)))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IF(D323="X",0,IF(E323="X",0,VLOOKUP(E323,'19'!$K$3:$L$16,2,FALSE)))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IF(D324="X",0,IF(E324="X",0,VLOOKUP(E324,'19'!$K$3:$L$16,2,FALSE)))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IF(D325="X",0,IF(E325="X",0,VLOOKUP(E325,'19'!$K$3:$L$16,2,FALSE)))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IF(D326="X",0,IF(E326="X",0,VLOOKUP(E326,'19'!$K$3:$L$16,2,FALSE)))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IF(D327="X",0,IF(E327="X",0,VLOOKUP(E327,'19'!$K$3:$L$16,2,FALSE)))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IF(D328="X",0,IF(E328="X",0,VLOOKUP(E328,'19'!$K$3:$L$16,2,FALSE)))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IF(D329="X",0,IF(E329="X",0,VLOOKUP(E329,'19'!$K$3:$L$16,2,FALSE)))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IF(D330="X",0,IF(E330="X",0,VLOOKUP(E330,'19'!$K$3:$L$16,2,FALSE)))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IF(D331="X",0,IF(E331="X",0,VLOOKUP(E331,'19'!$K$3:$L$16,2,FALSE)))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IF(D332="X",0,IF(E332="X",0,VLOOKUP(E332,'19'!$K$3:$L$16,2,FALSE)))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IF(D333="X",0,IF(E333="X",0,VLOOKUP(E333,'19'!$K$3:$L$16,2,FALSE)))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IF(D334="X",0,IF(E334="X",0,VLOOKUP(E334,'19'!$K$3:$L$16,2,FALSE)))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IF(D335="X",0,IF(E335="X",0,VLOOKUP(E335,'19'!$K$3:$L$16,2,FALSE)))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IF(D336="X",0,IF(E336="X",0,VLOOKUP(E336,'19'!$K$3:$L$16,2,FALSE)))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IF(D337="X",0,IF(E337="X",0,VLOOKUP(E337,'19'!$K$3:$L$16,2,FALSE)))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IF(D338="X",0,IF(E338="X",0,VLOOKUP(E338,'19'!$K$3:$L$16,2,FALSE)))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IF(D339="X",0,IF(E339="X",0,VLOOKUP(E339,'19'!$K$3:$L$16,2,FALSE)))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IF(D340="X",0,IF(E340="X",0,VLOOKUP(E340,'19'!$K$3:$L$16,2,FALSE)))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IF(D341="X",0,IF(E341="X",0,VLOOKUP(E341,'19'!$K$3:$L$16,2,FALSE)))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IF(D342="X",0,IF(E342="X",0,VLOOKUP(E342,'19'!$K$3:$L$16,2,FALSE)))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IF(D343="X",0,IF(E343="X",0,VLOOKUP(E343,'19'!$K$3:$L$16,2,FALSE)))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IF(D344="X",0,IF(E344="X",0,VLOOKUP(E344,'19'!$K$3:$L$16,2,FALSE)))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IF(D345="X",0,IF(E345="X",0,VLOOKUP(E345,'19'!$K$3:$L$16,2,FALSE)))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IF(D346="X",0,IF(E346="X",0,VLOOKUP(E346,'19'!$K$3:$L$16,2,FALSE)))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IF(D347="X",0,IF(E347="X",0,VLOOKUP(E347,'19'!$K$3:$L$16,2,FALSE)))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IF(D348="X",0,IF(E348="X",0,VLOOKUP(E348,'19'!$K$3:$L$16,2,FALSE)))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IF(D349="X",0,IF(E349="X",0,VLOOKUP(E349,'19'!$K$3:$L$16,2,FALSE)))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IF(D350="X",0,IF(E350="X",0,VLOOKUP(E350,'19'!$K$3:$L$16,2,FALSE)))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IF(D351="X",0,IF(E351="X",0,VLOOKUP(E351,'19'!$K$3:$L$16,2,FALSE)))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IF(D352="X",0,IF(E352="X",0,VLOOKUP(E352,'19'!$K$3:$L$16,2,FALSE)))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IF(D353="X",0,IF(E353="X",0,VLOOKUP(E353,'19'!$K$3:$L$16,2,FALSE)))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IF(D354="X",0,IF(E354="X",0,VLOOKUP(E354,'19'!$K$3:$L$16,2,FALSE)))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IF(D355="X",0,IF(E355="X",0,VLOOKUP(E355,'19'!$K$3:$L$16,2,FALSE)))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IF(D356="X",0,IF(E356="X",0,VLOOKUP(E356,'19'!$K$3:$L$16,2,FALSE)))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IF(D357="X",0,IF(E357="X",0,VLOOKUP(E357,'19'!$K$3:$L$16,2,FALSE)))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IF(D358="X",0,IF(E358="X",0,VLOOKUP(E358,'19'!$K$3:$L$16,2,FALSE)))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IF(D359="X",0,IF(E359="X",0,VLOOKUP(E359,'19'!$K$3:$L$16,2,FALSE)))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IF(D360="X",0,IF(E360="X",0,VLOOKUP(E360,'19'!$K$3:$L$16,2,FALSE)))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IF(D361="X",0,IF(E361="X",0,VLOOKUP(E361,'19'!$K$3:$L$16,2,FALSE)))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IF(D362="X",0,IF(E362="X",0,VLOOKUP(E362,'19'!$K$3:$L$16,2,FALSE)))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IF(D363="X",0,IF(E363="X",0,VLOOKUP(E363,'19'!$K$3:$L$16,2,FALSE)))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IF(D364="X",0,IF(E364="X",0,VLOOKUP(E364,'19'!$K$3:$L$16,2,FALSE)))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IF(D365="X",0,IF(E365="X",0,VLOOKUP(E365,'19'!$K$3:$L$16,2,FALSE)))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IF(D366="X",0,IF(E366="X",0,VLOOKUP(E366,'19'!$K$3:$L$16,2,FALSE)))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IF(D367="X",0,IF(E367="X",0,VLOOKUP(E367,'19'!$K$3:$L$16,2,FALSE)))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IF(D368="X",0,IF(E368="X",0,VLOOKUP(E368,'19'!$K$3:$L$16,2,FALSE)))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IF(D369="X",0,IF(E369="X",0,VLOOKUP(E369,'19'!$K$3:$L$16,2,FALSE)))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IF(D370="X",0,IF(E370="X",0,VLOOKUP(E370,'19'!$K$3:$L$16,2,FALSE)))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IF(D371="X",0,IF(E371="X",0,VLOOKUP(E371,'19'!$K$3:$L$16,2,FALSE)))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IF(D372="X",0,IF(E372="X",0,VLOOKUP(E372,'19'!$K$3:$L$16,2,FALSE)))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IF(D373="X",0,IF(E373="X",0,VLOOKUP(E373,'19'!$K$3:$L$16,2,FALSE)))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IF(D374="X",0,IF(E374="X",0,VLOOKUP(E374,'19'!$K$3:$L$16,2,FALSE)))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IF(D375="X",0,IF(E375="X",0,VLOOKUP(E375,'19'!$K$3:$L$16,2,FALSE)))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IF(D376="X",0,IF(E376="X",0,VLOOKUP(E376,'19'!$K$3:$L$16,2,FALSE)))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IF(D377="X",0,IF(E377="X",0,VLOOKUP(E377,'19'!$K$3:$L$16,2,FALSE)))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IF(D378="X",0,IF(E378="X",0,VLOOKUP(E378,'19'!$K$3:$L$16,2,FALSE)))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IF(D379="X",0,IF(E379="X",0,VLOOKUP(E379,'19'!$K$3:$L$16,2,FALSE)))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IF(D380="X",0,IF(E380="X",0,VLOOKUP(E380,'19'!$K$3:$L$16,2,FALSE)))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IF(D381="X",0,IF(E381="X",0,VLOOKUP(E381,'19'!$K$3:$L$16,2,FALSE)))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IF(D382="X",0,IF(E382="X",0,VLOOKUP(E382,'19'!$K$3:$L$16,2,FALSE)))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IF(D383="X",0,IF(E383="X",0,VLOOKUP(E383,'19'!$K$3:$L$16,2,FALSE)))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IF(D384="X",0,IF(E384="X",0,VLOOKUP(E384,'19'!$K$3:$L$16,2,FALSE)))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IF(D385="X",0,IF(E385="X",0,VLOOKUP(E385,'19'!$K$3:$L$16,2,FALSE)))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IF(D386="X",0,IF(E386="X",0,VLOOKUP(E386,'19'!$K$3:$L$16,2,FALSE)))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IF(D387="X",0,IF(E387="X",0,VLOOKUP(E387,'19'!$K$3:$L$16,2,FALSE)))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IF(D388="X",0,IF(E388="X",0,VLOOKUP(E388,'19'!$K$3:$L$16,2,FALSE)))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IF(D389="X",0,IF(E389="X",0,VLOOKUP(E389,'19'!$K$3:$L$16,2,FALSE)))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IF(D390="X",0,IF(E390="X",0,VLOOKUP(E390,'19'!$K$3:$L$16,2,FALSE)))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IF(D391="X",0,IF(E391="X",0,VLOOKUP(E391,'19'!$K$3:$L$16,2,FALSE)))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IF(D392="X",0,IF(E392="X",0,VLOOKUP(E392,'19'!$K$3:$L$16,2,FALSE)))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IF(D393="X",0,IF(E393="X",0,VLOOKUP(E393,'19'!$K$3:$L$16,2,FALSE)))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IF(D394="X",0,IF(E394="X",0,VLOOKUP(E394,'19'!$K$3:$L$16,2,FALSE)))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IF(D395="X",0,IF(E395="X",0,VLOOKUP(E395,'19'!$K$3:$L$16,2,FALSE)))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IF(D396="X",0,IF(E396="X",0,VLOOKUP(E396,'19'!$K$3:$L$16,2,FALSE)))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IF(D397="X",0,IF(E397="X",0,VLOOKUP(E397,'19'!$K$3:$L$16,2,FALSE)))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IF(D398="X",0,IF(E398="X",0,VLOOKUP(E398,'19'!$K$3:$L$16,2,FALSE)))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IF(D399="X",0,IF(E399="X",0,VLOOKUP(E399,'19'!$K$3:$L$16,2,FALSE)))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IF(D400="X",0,IF(E400="X",0,VLOOKUP(E400,'19'!$K$3:$L$16,2,FALSE)))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IF(D401="X",0,IF(E401="X",0,VLOOKUP(E401,'19'!$K$3:$L$16,2,FALSE)))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IF(D402="X",0,IF(E402="X",0,VLOOKUP(E402,'19'!$K$3:$L$16,2,FALSE)))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IF(D403="X",0,IF(E403="X",0,VLOOKUP(E403,'19'!$K$3:$L$16,2,FALSE)))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IF(D404="X",0,IF(E404="X",0,VLOOKUP(E404,'19'!$K$3:$L$16,2,FALSE)))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IF(D405="X",0,IF(E405="X",0,VLOOKUP(E405,'19'!$K$3:$L$16,2,FALSE)))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IF(D406="X",0,IF(E406="X",0,VLOOKUP(E406,'19'!$K$3:$L$16,2,FALSE)))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IF(D407="X",0,IF(E407="X",0,VLOOKUP(E407,'19'!$K$3:$L$16,2,FALSE)))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IF(D408="X",0,IF(E408="X",0,VLOOKUP(E408,'19'!$K$3:$L$16,2,FALSE)))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IF(D409="X",0,IF(E409="X",0,VLOOKUP(E409,'19'!$K$3:$L$16,2,FALSE)))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IF(D410="X",0,IF(E410="X",0,VLOOKUP(E410,'19'!$K$3:$L$16,2,FALSE)))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IF(D411="X",0,IF(E411="X",0,VLOOKUP(E411,'19'!$K$3:$L$16,2,FALSE)))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IF(D412="X",0,IF(E412="X",0,VLOOKUP(E412,'19'!$K$3:$L$16,2,FALSE)))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IF(D413="X",0,IF(E413="X",0,VLOOKUP(E413,'19'!$K$3:$L$16,2,FALSE)))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IF(D414="X",0,IF(E414="X",0,VLOOKUP(E414,'19'!$K$3:$L$16,2,FALSE)))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IF(D415="X",0,IF(E415="X",0,VLOOKUP(E415,'19'!$K$3:$L$16,2,FALSE)))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IF(D416="X",0,IF(E416="X",0,VLOOKUP(E416,'19'!$K$3:$L$16,2,FALSE)))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IF(D417="X",0,IF(E417="X",0,VLOOKUP(E417,'19'!$K$3:$L$16,2,FALSE)))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IF(D418="X",0,IF(E418="X",0,VLOOKUP(E418,'19'!$K$3:$L$16,2,FALSE)))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IF(D419="X",0,IF(E419="X",0,VLOOKUP(E419,'19'!$K$3:$L$16,2,FALSE)))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IF(D420="X",0,IF(E420="X",0,VLOOKUP(E420,'19'!$K$3:$L$16,2,FALSE)))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IF(D421="X",0,IF(E421="X",0,VLOOKUP(E421,'19'!$K$3:$L$16,2,FALSE)))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IF(D422="X",0,IF(E422="X",0,VLOOKUP(E422,'19'!$K$3:$L$16,2,FALSE)))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IF(D423="X",0,IF(E423="X",0,VLOOKUP(E423,'19'!$K$3:$L$16,2,FALSE)))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IF(D424="X",0,IF(E424="X",0,VLOOKUP(E424,'19'!$K$3:$L$16,2,FALSE)))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IF(D425="X",0,IF(E425="X",0,VLOOKUP(E425,'19'!$K$3:$L$16,2,FALSE)))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IF(D426="X",0,IF(E426="X",0,VLOOKUP(E426,'19'!$K$3:$L$16,2,FALSE)))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IF(D427="X",0,IF(E427="X",0,VLOOKUP(E427,'19'!$K$3:$L$16,2,FALSE)))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IF(D428="X",0,IF(E428="X",0,VLOOKUP(E428,'19'!$K$3:$L$16,2,FALSE)))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IF(D429="X",0,IF(E429="X",0,VLOOKUP(E429,'19'!$K$3:$L$16,2,FALSE)))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IF(D430="X",0,IF(E430="X",0,VLOOKUP(E430,'19'!$K$3:$L$16,2,FALSE)))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IF(D431="X",0,IF(E431="X",0,VLOOKUP(E431,'19'!$K$3:$L$16,2,FALSE)))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IF(D432="X",0,IF(E432="X",0,VLOOKUP(E432,'19'!$K$3:$L$16,2,FALSE)))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IF(D433="X",0,IF(E433="X",0,VLOOKUP(E433,'19'!$K$3:$L$16,2,FALSE)))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IF(D434="X",0,IF(E434="X",0,VLOOKUP(E434,'19'!$K$3:$L$16,2,FALSE)))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IF(D435="X",0,IF(E435="X",0,VLOOKUP(E435,'19'!$K$3:$L$16,2,FALSE)))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IF(D436="X",0,IF(E436="X",0,VLOOKUP(E436,'19'!$K$3:$L$16,2,FALSE)))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IF(D437="X",0,IF(E437="X",0,VLOOKUP(E437,'19'!$K$3:$L$16,2,FALSE)))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IF(D438="X",0,IF(E438="X",0,VLOOKUP(E438,'19'!$K$3:$L$16,2,FALSE)))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IF(D439="X",0,IF(E439="X",0,VLOOKUP(E439,'19'!$K$3:$L$16,2,FALSE)))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IF(D440="X",0,IF(E440="X",0,VLOOKUP(E440,'19'!$K$3:$L$16,2,FALSE)))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IF(D441="X",0,IF(E441="X",0,VLOOKUP(E441,'19'!$K$3:$L$16,2,FALSE)))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IF(D442="X",0,IF(E442="X",0,VLOOKUP(E442,'19'!$K$3:$L$16,2,FALSE)))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IF(D443="X",0,IF(E443="X",0,VLOOKUP(E443,'19'!$K$3:$L$16,2,FALSE)))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IF(D444="X",0,IF(E444="X",0,VLOOKUP(E444,'19'!$K$3:$L$16,2,FALSE)))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IF(D445="X",0,IF(E445="X",0,VLOOKUP(E445,'19'!$K$3:$L$16,2,FALSE)))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IF(D446="X",0,IF(E446="X",0,VLOOKUP(E446,'19'!$K$3:$L$16,2,FALSE)))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IF(D447="X",0,IF(E447="X",0,VLOOKUP(E447,'19'!$K$3:$L$16,2,FALSE)))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IF(D448="X",0,IF(E448="X",0,VLOOKUP(E448,'19'!$K$3:$L$16,2,FALSE)))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IF(D449="X",0,IF(E449="X",0,VLOOKUP(E449,'19'!$K$3:$L$16,2,FALSE)))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IF(D450="X",0,IF(E450="X",0,VLOOKUP(E450,'19'!$K$3:$L$16,2,FALSE)))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IF(D451="X",0,IF(E451="X",0,VLOOKUP(E451,'19'!$K$3:$L$16,2,FALSE)))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IF(D452="X",0,IF(E452="X",0,VLOOKUP(E452,'19'!$K$3:$L$16,2,FALSE)))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IF(D453="X",0,IF(E453="X",0,VLOOKUP(E453,'19'!$K$3:$L$16,2,FALSE)))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IF(D454="X",0,IF(E454="X",0,VLOOKUP(E454,'19'!$K$3:$L$16,2,FALSE)))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IF(D455="X",0,IF(E455="X",0,VLOOKUP(E455,'19'!$K$3:$L$16,2,FALSE)))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IF(D456="X",0,IF(E456="X",0,VLOOKUP(E456,'19'!$K$3:$L$16,2,FALSE)))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IF(D457="X",0,IF(E457="X",0,VLOOKUP(E457,'19'!$K$3:$L$16,2,FALSE)))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IF(D458="X",0,IF(E458="X",0,VLOOKUP(E458,'19'!$K$3:$L$16,2,FALSE)))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IF(D459="X",0,IF(E459="X",0,VLOOKUP(E459,'19'!$K$3:$L$16,2,FALSE)))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IF(D460="X",0,IF(E460="X",0,VLOOKUP(E460,'19'!$K$3:$L$16,2,FALSE)))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IF(D461="X",0,IF(E461="X",0,VLOOKUP(E461,'19'!$K$3:$L$16,2,FALSE)))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IF(D462="X",0,IF(E462="X",0,VLOOKUP(E462,'19'!$K$3:$L$16,2,FALSE)))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IF(D463="X",0,IF(E463="X",0,VLOOKUP(E463,'19'!$K$3:$L$16,2,FALSE)))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IF(D464="X",0,IF(E464="X",0,VLOOKUP(E464,'19'!$K$3:$L$16,2,FALSE)))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IF(D465="X",0,IF(E465="X",0,VLOOKUP(E465,'19'!$K$3:$L$16,2,FALSE)))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IF(D466="X",0,IF(E466="X",0,VLOOKUP(E466,'19'!$K$3:$L$16,2,FALSE)))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IF(D467="X",0,IF(E467="X",0,VLOOKUP(E467,'19'!$K$3:$L$16,2,FALSE)))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IF(D468="X",0,IF(E468="X",0,VLOOKUP(E468,'19'!$K$3:$L$16,2,FALSE)))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IF(D469="X",0,IF(E469="X",0,VLOOKUP(E469,'19'!$K$3:$L$16,2,FALSE)))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IF(D470="X",0,IF(E470="X",0,VLOOKUP(E470,'19'!$K$3:$L$16,2,FALSE)))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IF(D471="X",0,IF(E471="X",0,VLOOKUP(E471,'19'!$K$3:$L$16,2,FALSE)))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IF(D472="X",0,IF(E472="X",0,VLOOKUP(E472,'19'!$K$3:$L$16,2,FALSE)))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IF(D473="X",0,IF(E473="X",0,VLOOKUP(E473,'19'!$K$3:$L$16,2,FALSE)))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IF(D474="X",0,IF(E474="X",0,VLOOKUP(E474,'19'!$K$3:$L$16,2,FALSE)))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IF(D475="X",0,IF(E475="X",0,VLOOKUP(E475,'19'!$K$3:$L$16,2,FALSE)))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IF(D476="X",0,IF(E476="X",0,VLOOKUP(E476,'19'!$K$3:$L$16,2,FALSE)))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IF(D477="X",0,IF(E477="X",0,VLOOKUP(E477,'19'!$K$3:$L$16,2,FALSE)))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IF(D478="X",0,IF(E478="X",0,VLOOKUP(E478,'19'!$K$3:$L$16,2,FALSE)))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IF(D479="X",0,IF(E479="X",0,VLOOKUP(E479,'19'!$K$3:$L$16,2,FALSE)))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IF(D480="X",0,IF(E480="X",0,VLOOKUP(E480,'19'!$K$3:$L$16,2,FALSE)))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IF(D481="X",0,IF(E481="X",0,VLOOKUP(E481,'19'!$K$3:$L$16,2,FALSE)))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IF(D482="X",0,IF(E482="X",0,VLOOKUP(E482,'19'!$K$3:$L$16,2,FALSE)))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IF(D483="X",0,IF(E483="X",0,VLOOKUP(E483,'19'!$K$3:$L$16,2,FALSE)))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IF(D484="X",0,IF(E484="X",0,VLOOKUP(E484,'19'!$K$3:$L$16,2,FALSE)))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IF(D485="X",0,IF(E485="X",0,VLOOKUP(E485,'19'!$K$3:$L$16,2,FALSE)))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IF(D486="X",0,IF(E486="X",0,VLOOKUP(E486,'19'!$K$3:$L$16,2,FALSE)))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IF(D487="X",0,IF(E487="X",0,VLOOKUP(E487,'19'!$K$3:$L$16,2,FALSE)))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IF(D488="X",0,IF(E488="X",0,VLOOKUP(E488,'19'!$K$3:$L$16,2,FALSE)))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IF(D489="X",0,IF(E489="X",0,VLOOKUP(E489,'19'!$K$3:$L$16,2,FALSE)))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IF(D490="X",0,IF(E490="X",0,VLOOKUP(E490,'19'!$K$3:$L$16,2,FALSE)))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IF(D491="X",0,IF(E491="X",0,VLOOKUP(E491,'19'!$K$3:$L$16,2,FALSE)))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IF(D492="X",0,IF(E492="X",0,VLOOKUP(E492,'19'!$K$3:$L$16,2,FALSE)))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IF(D493="X",0,IF(E493="X",0,VLOOKUP(E493,'19'!$K$3:$L$16,2,FALSE)))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IF(D494="X",0,IF(E494="X",0,VLOOKUP(E494,'19'!$K$3:$L$16,2,FALSE)))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IF('19'!K3="", "Vrije categorie",'19'!K3)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IF('19'!K4="", "Vrije categorie",'19'!K4)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IF('19'!K5="", "Vrije categorie",'19'!K5)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IF('19'!K6="", "Vrije categorie",'19'!K6)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IF('19'!K7="", "Vrije categorie",'19'!K7)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IF('19'!K8="", "Vrije categorie",'19'!K8)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IF('19'!K9="", "Vrije categorie",'19'!K9)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IF('19'!K10="", "Vrije categorie",'19'!K10)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IF('19'!K11="", "Vrije categorie",'19'!K11)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IF('19'!K12="", "Vrije categorie",'19'!K12)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IF('19'!K13="", "Vrije categorie",'19'!K13)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IF('19'!K14="", "Vrije categorie",'19'!K14)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IF('19'!K15="", "Vrije categorie",'19'!K15)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XuoomZ0+pzk4Us40nCugUdV3jMCpYjVuZbXq53tFZHYi7WmNZ1FzjuhTHK3GFiRJ7POtLEb9P0hXHR86hdbsgg==" saltValue="zBzd9OkAefTAaDj03brXQ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20,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'20a'!P499/M3</f>
        <v>#N/A</v>
      </c>
    </row>
    <row r="4" spans="1:14">
      <c r="A4" s="26" t="s">
        <v>80</v>
      </c>
      <c r="B4" s="217" t="str">
        <f>VLOOKUP(H5,Kwaliteitsinspecties!A5:E54,3)</f>
        <v>Complex 20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'20a'!P500/M4</f>
        <v>#N/A</v>
      </c>
    </row>
    <row r="5" spans="1:14">
      <c r="A5" s="27" t="s">
        <v>81</v>
      </c>
      <c r="B5" s="218" t="str">
        <f>VLOOKUP(H5,Kwaliteitsinspecties!A5:E54,4)</f>
        <v>Complex 20</v>
      </c>
      <c r="C5" s="218"/>
      <c r="D5" s="218"/>
      <c r="E5" s="218"/>
      <c r="F5" s="214" t="s">
        <v>83</v>
      </c>
      <c r="G5" s="214"/>
      <c r="H5" s="23">
        <f>Kwaliteitsinspecties!A24</f>
        <v>20</v>
      </c>
      <c r="K5" s="44" t="s">
        <v>56</v>
      </c>
      <c r="L5" s="56"/>
      <c r="M5" s="115"/>
      <c r="N5" s="97" t="e">
        <f>'20a'!P501/M5</f>
        <v>#N/A</v>
      </c>
    </row>
    <row r="6" spans="1:14">
      <c r="A6" s="28" t="s">
        <v>82</v>
      </c>
      <c r="B6" s="219" t="str">
        <f>VLOOKUP(H5,Kwaliteitsinspecties!A5:E54,5)</f>
        <v>Complex 20</v>
      </c>
      <c r="C6" s="219"/>
      <c r="D6" s="219"/>
      <c r="E6" s="219"/>
      <c r="F6" s="215" t="s">
        <v>84</v>
      </c>
      <c r="G6" s="215"/>
      <c r="H6" s="24" t="str">
        <f>CONCATENATE(H5,"a")</f>
        <v>20a</v>
      </c>
      <c r="K6" s="44" t="s">
        <v>57</v>
      </c>
      <c r="L6" s="56"/>
      <c r="M6" s="115"/>
      <c r="N6" s="97" t="e">
        <f>'20a'!P502/M6</f>
        <v>#N/A</v>
      </c>
    </row>
    <row r="7" spans="1:14">
      <c r="K7" s="44" t="s">
        <v>53</v>
      </c>
      <c r="L7" s="56"/>
      <c r="M7" s="115"/>
      <c r="N7" s="97" t="e">
        <f>'20a'!P503/M7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'20a'!P504/M8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'20a'!P505/M9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'20a'!P506/M10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'20a'!P507/M11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'20a'!P508/M12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'20a'!N512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'20a'!P509/M13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'20a'!P512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'20a'!G512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'20a'!F512-E27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'20a'!S495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'20a'!R495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'20a'!T495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'20a'!U495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'20a'!V495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'20a'!W495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'20a'!N505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CnzgMij+TEui6OMrDKa45q2gVmP0L/fCns+XL15p2kVWZzGL1iNqg5AneYHdqF024Hhv6DdATnY/e+Nk/E9LkQ==" saltValue="L4Oat22UN2Lazs6OhVUZW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'20'!H5</f>
        <v>20</v>
      </c>
      <c r="B1" s="240" t="s">
        <v>80</v>
      </c>
      <c r="C1" s="241"/>
      <c r="D1" s="242" t="str">
        <f>VLOOKUP(A1,Kwaliteitsinspecties!A5:J54,3)</f>
        <v>Complex 20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20 te Complex 20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IF(D4="X",0,IF(E4="X",0,VLOOKUP(E4,'20'!$K$3:$L$16,2,FALSE)))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IF(D5="X",0,IF(E5="X",0,VLOOKUP(E5,'20'!$K$3:$L$16,2,FALSE)))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IF(D6="X",0,IF(E6="X",0,VLOOKUP(E6,'20'!$K$3:$L$16,2,FALSE)))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IF(D7="X",0,IF(E7="X",0,VLOOKUP(E7,'20'!$K$3:$L$16,2,FALSE)))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IF(D8="X",0,IF(E8="X",0,VLOOKUP(E8,'20'!$K$3:$L$16,2,FALSE)))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IF(D9="X",0,IF(E9="X",0,VLOOKUP(E9,'20'!$K$3:$L$16,2,FALSE)))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IF(D10="X",0,IF(E10="X",0,VLOOKUP(E10,'20'!$K$3:$L$16,2,FALSE)))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IF(D11="X",0,IF(E11="X",0,VLOOKUP(E11,'20'!$K$3:$L$16,2,FALSE)))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IF(D12="X",0,IF(E12="X",0,VLOOKUP(E12,'20'!$K$3:$L$16,2,FALSE)))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IF(D13="X",0,IF(E13="X",0,VLOOKUP(E13,'20'!$K$3:$L$16,2,FALSE)))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IF(D14="X",0,IF(E14="X",0,VLOOKUP(E14,'20'!$K$3:$L$16,2,FALSE)))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IF(D15="X",0,IF(E15="X",0,VLOOKUP(E15,'20'!$K$3:$L$16,2,FALSE)))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IF(D16="X",0,IF(E16="X",0,VLOOKUP(E16,'20'!$K$3:$L$16,2,FALSE)))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IF(D17="X",0,IF(E17="X",0,VLOOKUP(E17,'20'!$K$3:$L$16,2,FALSE)))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IF(D18="X",0,IF(E18="X",0,VLOOKUP(E18,'20'!$K$3:$L$16,2,FALSE)))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IF(D19="X",0,IF(E19="X",0,VLOOKUP(E19,'20'!$K$3:$L$16,2,FALSE)))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IF(D20="X",0,IF(E20="X",0,VLOOKUP(E20,'20'!$K$3:$L$16,2,FALSE)))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IF(D21="X",0,IF(E21="X",0,VLOOKUP(E21,'20'!$K$3:$L$16,2,FALSE)))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IF(D22="X",0,IF(E22="X",0,VLOOKUP(E22,'20'!$K$3:$L$16,2,FALSE)))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IF(D23="X",0,IF(E23="X",0,VLOOKUP(E23,'20'!$K$3:$L$16,2,FALSE)))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IF(D24="X",0,IF(E24="X",0,VLOOKUP(E24,'20'!$K$3:$L$16,2,FALSE)))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IF(D25="X",0,IF(E25="X",0,VLOOKUP(E25,'20'!$K$3:$L$16,2,FALSE)))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IF(D26="X",0,IF(E26="X",0,VLOOKUP(E26,'20'!$K$3:$L$16,2,FALSE)))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IF(D27="X",0,IF(E27="X",0,VLOOKUP(E27,'20'!$K$3:$L$16,2,FALSE)))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IF(D28="X",0,IF(E28="X",0,VLOOKUP(E28,'20'!$K$3:$L$16,2,FALSE)))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IF(D29="X",0,IF(E29="X",0,VLOOKUP(E29,'20'!$K$3:$L$16,2,FALSE)))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IF(D30="X",0,IF(E30="X",0,VLOOKUP(E30,'20'!$K$3:$L$16,2,FALSE)))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IF(D31="X",0,IF(E31="X",0,VLOOKUP(E31,'20'!$K$3:$L$16,2,FALSE)))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IF(D32="X",0,IF(E32="X",0,VLOOKUP(E32,'20'!$K$3:$L$16,2,FALSE)))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IF(D33="X",0,IF(E33="X",0,VLOOKUP(E33,'20'!$K$3:$L$16,2,FALSE)))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IF(D34="X",0,IF(E34="X",0,VLOOKUP(E34,'20'!$K$3:$L$16,2,FALSE)))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IF(D35="X",0,IF(E35="X",0,VLOOKUP(E35,'20'!$K$3:$L$16,2,FALSE)))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IF(D36="X",0,IF(E36="X",0,VLOOKUP(E36,'20'!$K$3:$L$16,2,FALSE)))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IF(D37="X",0,IF(E37="X",0,VLOOKUP(E37,'20'!$K$3:$L$16,2,FALSE)))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IF(D38="X",0,IF(E38="X",0,VLOOKUP(E38,'20'!$K$3:$L$16,2,FALSE)))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IF(D39="X",0,IF(E39="X",0,VLOOKUP(E39,'20'!$K$3:$L$16,2,FALSE)))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IF(D40="X",0,IF(E40="X",0,VLOOKUP(E40,'20'!$K$3:$L$16,2,FALSE)))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IF(D41="X",0,IF(E41="X",0,VLOOKUP(E41,'20'!$K$3:$L$16,2,FALSE)))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IF(D42="X",0,IF(E42="X",0,VLOOKUP(E42,'20'!$K$3:$L$16,2,FALSE)))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IF(D43="X",0,IF(E43="X",0,VLOOKUP(E43,'20'!$K$3:$L$16,2,FALSE)))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IF(D44="X",0,IF(E44="X",0,VLOOKUP(E44,'20'!$K$3:$L$16,2,FALSE)))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IF(D45="X",0,IF(E45="X",0,VLOOKUP(E45,'20'!$K$3:$L$16,2,FALSE)))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IF(D46="X",0,IF(E46="X",0,VLOOKUP(E46,'20'!$K$3:$L$16,2,FALSE)))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IF(D47="X",0,IF(E47="X",0,VLOOKUP(E47,'20'!$K$3:$L$16,2,FALSE)))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IF(D48="X",0,IF(E48="X",0,VLOOKUP(E48,'20'!$K$3:$L$16,2,FALSE)))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IF(D49="X",0,IF(E49="X",0,VLOOKUP(E49,'20'!$K$3:$L$16,2,FALSE)))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IF(D50="X",0,IF(E50="X",0,VLOOKUP(E50,'20'!$K$3:$L$16,2,FALSE)))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IF(D51="X",0,IF(E51="X",0,VLOOKUP(E51,'20'!$K$3:$L$16,2,FALSE)))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IF(D52="X",0,IF(E52="X",0,VLOOKUP(E52,'20'!$K$3:$L$16,2,FALSE)))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IF(D53="X",0,IF(E53="X",0,VLOOKUP(E53,'20'!$K$3:$L$16,2,FALSE)))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IF(D54="X",0,IF(E54="X",0,VLOOKUP(E54,'20'!$K$3:$L$16,2,FALSE)))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IF(D55="X",0,IF(E55="X",0,VLOOKUP(E55,'20'!$K$3:$L$16,2,FALSE)))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IF(D56="X",0,IF(E56="X",0,VLOOKUP(E56,'20'!$K$3:$L$16,2,FALSE)))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IF(D57="X",0,IF(E57="X",0,VLOOKUP(E57,'20'!$K$3:$L$16,2,FALSE)))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IF(D58="X",0,IF(E58="X",0,VLOOKUP(E58,'20'!$K$3:$L$16,2,FALSE)))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IF(D59="X",0,IF(E59="X",0,VLOOKUP(E59,'20'!$K$3:$L$16,2,FALSE)))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IF(D60="X",0,IF(E60="X",0,VLOOKUP(E60,'20'!$K$3:$L$16,2,FALSE)))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IF(D61="X",0,IF(E61="X",0,VLOOKUP(E61,'20'!$K$3:$L$16,2,FALSE)))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IF(D62="X",0,IF(E62="X",0,VLOOKUP(E62,'20'!$K$3:$L$16,2,FALSE)))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IF(D63="X",0,IF(E63="X",0,VLOOKUP(E63,'20'!$K$3:$L$16,2,FALSE)))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IF(D64="X",0,IF(E64="X",0,VLOOKUP(E64,'20'!$K$3:$L$16,2,FALSE)))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IF(D65="X",0,IF(E65="X",0,VLOOKUP(E65,'20'!$K$3:$L$16,2,FALSE)))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IF(D66="X",0,IF(E66="X",0,VLOOKUP(E66,'20'!$K$3:$L$16,2,FALSE)))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IF(D67="X",0,IF(E67="X",0,VLOOKUP(E67,'20'!$K$3:$L$16,2,FALSE)))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IF(D68="X",0,IF(E68="X",0,VLOOKUP(E68,'20'!$K$3:$L$16,2,FALSE)))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IF(D69="X",0,IF(E69="X",0,VLOOKUP(E69,'20'!$K$3:$L$16,2,FALSE)))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IF(D70="X",0,IF(E70="X",0,VLOOKUP(E70,'20'!$K$3:$L$16,2,FALSE)))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IF(D71="X",0,IF(E71="X",0,VLOOKUP(E71,'20'!$K$3:$L$16,2,FALSE)))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IF(D72="X",0,IF(E72="X",0,VLOOKUP(E72,'20'!$K$3:$L$16,2,FALSE)))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IF(D73="X",0,IF(E73="X",0,VLOOKUP(E73,'20'!$K$3:$L$16,2,FALSE)))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IF(D74="X",0,IF(E74="X",0,VLOOKUP(E74,'20'!$K$3:$L$16,2,FALSE)))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IF(D75="X",0,IF(E75="X",0,VLOOKUP(E75,'20'!$K$3:$L$16,2,FALSE)))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IF(D76="X",0,IF(E76="X",0,VLOOKUP(E76,'20'!$K$3:$L$16,2,FALSE)))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IF(D77="X",0,IF(E77="X",0,VLOOKUP(E77,'20'!$K$3:$L$16,2,FALSE)))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IF(D78="X",0,IF(E78="X",0,VLOOKUP(E78,'20'!$K$3:$L$16,2,FALSE)))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IF(D79="X",0,IF(E79="X",0,VLOOKUP(E79,'20'!$K$3:$L$16,2,FALSE)))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IF(D80="X",0,IF(E80="X",0,VLOOKUP(E80,'20'!$K$3:$L$16,2,FALSE)))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IF(D81="X",0,IF(E81="X",0,VLOOKUP(E81,'20'!$K$3:$L$16,2,FALSE)))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IF(D82="X",0,IF(E82="X",0,VLOOKUP(E82,'20'!$K$3:$L$16,2,FALSE)))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IF(D83="X",0,IF(E83="X",0,VLOOKUP(E83,'20'!$K$3:$L$16,2,FALSE)))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IF(D84="X",0,IF(E84="X",0,VLOOKUP(E84,'20'!$K$3:$L$16,2,FALSE)))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IF(D85="X",0,IF(E85="X",0,VLOOKUP(E85,'20'!$K$3:$L$16,2,FALSE)))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IF(D86="X",0,IF(E86="X",0,VLOOKUP(E86,'20'!$K$3:$L$16,2,FALSE)))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IF(D87="X",0,IF(E87="X",0,VLOOKUP(E87,'20'!$K$3:$L$16,2,FALSE)))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IF(D88="X",0,IF(E88="X",0,VLOOKUP(E88,'20'!$K$3:$L$16,2,FALSE)))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IF(D89="X",0,IF(E89="X",0,VLOOKUP(E89,'20'!$K$3:$L$16,2,FALSE)))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IF(D90="X",0,IF(E90="X",0,VLOOKUP(E90,'20'!$K$3:$L$16,2,FALSE)))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IF(D91="X",0,IF(E91="X",0,VLOOKUP(E91,'20'!$K$3:$L$16,2,FALSE)))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IF(D92="X",0,IF(E92="X",0,VLOOKUP(E92,'20'!$K$3:$L$16,2,FALSE)))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IF(D93="X",0,IF(E93="X",0,VLOOKUP(E93,'20'!$K$3:$L$16,2,FALSE)))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IF(D94="X",0,IF(E94="X",0,VLOOKUP(E94,'20'!$K$3:$L$16,2,FALSE)))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IF(D95="X",0,IF(E95="X",0,VLOOKUP(E95,'20'!$K$3:$L$16,2,FALSE)))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IF(D96="X",0,IF(E96="X",0,VLOOKUP(E96,'20'!$K$3:$L$16,2,FALSE)))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IF(D97="X",0,IF(E97="X",0,VLOOKUP(E97,'20'!$K$3:$L$16,2,FALSE)))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IF(D98="X",0,IF(E98="X",0,VLOOKUP(E98,'20'!$K$3:$L$16,2,FALSE)))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IF(D99="X",0,IF(E99="X",0,VLOOKUP(E99,'20'!$K$3:$L$16,2,FALSE)))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IF(D100="X",0,IF(E100="X",0,VLOOKUP(E100,'20'!$K$3:$L$16,2,FALSE)))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IF(D101="X",0,IF(E101="X",0,VLOOKUP(E101,'20'!$K$3:$L$16,2,FALSE)))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IF(D102="X",0,IF(E102="X",0,VLOOKUP(E102,'20'!$K$3:$L$16,2,FALSE)))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IF(D103="X",0,IF(E103="X",0,VLOOKUP(E103,'20'!$K$3:$L$16,2,FALSE)))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IF(D104="X",0,IF(E104="X",0,VLOOKUP(E104,'20'!$K$3:$L$16,2,FALSE)))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IF(D105="X",0,IF(E105="X",0,VLOOKUP(E105,'20'!$K$3:$L$16,2,FALSE)))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IF(D106="X",0,IF(E106="X",0,VLOOKUP(E106,'20'!$K$3:$L$16,2,FALSE)))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IF(D107="X",0,IF(E107="X",0,VLOOKUP(E107,'20'!$K$3:$L$16,2,FALSE)))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IF(D108="X",0,IF(E108="X",0,VLOOKUP(E108,'20'!$K$3:$L$16,2,FALSE)))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IF(D109="X",0,IF(E109="X",0,VLOOKUP(E109,'20'!$K$3:$L$16,2,FALSE)))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IF(D110="X",0,IF(E110="X",0,VLOOKUP(E110,'20'!$K$3:$L$16,2,FALSE)))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IF(D111="X",0,IF(E111="X",0,VLOOKUP(E111,'20'!$K$3:$L$16,2,FALSE)))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IF(D112="X",0,IF(E112="X",0,VLOOKUP(E112,'20'!$K$3:$L$16,2,FALSE)))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IF(D113="X",0,IF(E113="X",0,VLOOKUP(E113,'20'!$K$3:$L$16,2,FALSE)))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IF(D114="X",0,IF(E114="X",0,VLOOKUP(E114,'20'!$K$3:$L$16,2,FALSE)))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IF(D115="X",0,IF(E115="X",0,VLOOKUP(E115,'20'!$K$3:$L$16,2,FALSE)))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IF(D116="X",0,IF(E116="X",0,VLOOKUP(E116,'20'!$K$3:$L$16,2,FALSE)))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IF(D117="X",0,IF(E117="X",0,VLOOKUP(E117,'20'!$K$3:$L$16,2,FALSE)))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IF(D118="X",0,IF(E118="X",0,VLOOKUP(E118,'20'!$K$3:$L$16,2,FALSE)))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IF(D119="X",0,IF(E119="X",0,VLOOKUP(E119,'20'!$K$3:$L$16,2,FALSE)))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IF(D120="X",0,IF(E120="X",0,VLOOKUP(E120,'20'!$K$3:$L$16,2,FALSE)))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IF(D121="X",0,IF(E121="X",0,VLOOKUP(E121,'20'!$K$3:$L$16,2,FALSE)))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IF(D122="X",0,IF(E122="X",0,VLOOKUP(E122,'20'!$K$3:$L$16,2,FALSE)))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IF(D123="X",0,IF(E123="X",0,VLOOKUP(E123,'20'!$K$3:$L$16,2,FALSE)))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IF(D124="X",0,IF(E124="X",0,VLOOKUP(E124,'20'!$K$3:$L$16,2,FALSE)))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IF(D125="X",0,IF(E125="X",0,VLOOKUP(E125,'20'!$K$3:$L$16,2,FALSE)))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IF(D126="X",0,IF(E126="X",0,VLOOKUP(E126,'20'!$K$3:$L$16,2,FALSE)))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IF(D127="X",0,IF(E127="X",0,VLOOKUP(E127,'20'!$K$3:$L$16,2,FALSE)))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IF(D128="X",0,IF(E128="X",0,VLOOKUP(E128,'20'!$K$3:$L$16,2,FALSE)))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IF(D129="X",0,IF(E129="X",0,VLOOKUP(E129,'20'!$K$3:$L$16,2,FALSE)))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IF(D130="X",0,IF(E130="X",0,VLOOKUP(E130,'20'!$K$3:$L$16,2,FALSE)))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IF(D131="X",0,IF(E131="X",0,VLOOKUP(E131,'20'!$K$3:$L$16,2,FALSE)))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IF(D132="X",0,IF(E132="X",0,VLOOKUP(E132,'20'!$K$3:$L$16,2,FALSE)))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IF(D133="X",0,IF(E133="X",0,VLOOKUP(E133,'20'!$K$3:$L$16,2,FALSE)))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IF(D134="X",0,IF(E134="X",0,VLOOKUP(E134,'20'!$K$3:$L$16,2,FALSE)))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IF(D135="X",0,IF(E135="X",0,VLOOKUP(E135,'20'!$K$3:$L$16,2,FALSE)))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IF(D136="X",0,IF(E136="X",0,VLOOKUP(E136,'20'!$K$3:$L$16,2,FALSE)))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IF(D137="X",0,IF(E137="X",0,VLOOKUP(E137,'20'!$K$3:$L$16,2,FALSE)))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IF(D138="X",0,IF(E138="X",0,VLOOKUP(E138,'20'!$K$3:$L$16,2,FALSE)))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IF(D139="X",0,IF(E139="X",0,VLOOKUP(E139,'20'!$K$3:$L$16,2,FALSE)))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IF(D140="X",0,IF(E140="X",0,VLOOKUP(E140,'20'!$K$3:$L$16,2,FALSE)))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IF(D141="X",0,IF(E141="X",0,VLOOKUP(E141,'20'!$K$3:$L$16,2,FALSE)))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IF(D142="X",0,IF(E142="X",0,VLOOKUP(E142,'20'!$K$3:$L$16,2,FALSE)))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IF(D143="X",0,IF(E143="X",0,VLOOKUP(E143,'20'!$K$3:$L$16,2,FALSE)))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IF(D144="X",0,IF(E144="X",0,VLOOKUP(E144,'20'!$K$3:$L$16,2,FALSE)))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IF(D145="X",0,IF(E145="X",0,VLOOKUP(E145,'20'!$K$3:$L$16,2,FALSE)))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IF(D146="X",0,IF(E146="X",0,VLOOKUP(E146,'20'!$K$3:$L$16,2,FALSE)))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IF(D147="X",0,IF(E147="X",0,VLOOKUP(E147,'20'!$K$3:$L$16,2,FALSE)))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IF(D148="X",0,IF(E148="X",0,VLOOKUP(E148,'20'!$K$3:$L$16,2,FALSE)))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IF(D149="X",0,IF(E149="X",0,VLOOKUP(E149,'20'!$K$3:$L$16,2,FALSE)))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IF(D150="X",0,IF(E150="X",0,VLOOKUP(E150,'20'!$K$3:$L$16,2,FALSE)))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IF(D151="X",0,IF(E151="X",0,VLOOKUP(E151,'20'!$K$3:$L$16,2,FALSE)))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IF(D152="X",0,IF(E152="X",0,VLOOKUP(E152,'20'!$K$3:$L$16,2,FALSE)))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IF(D153="X",0,IF(E153="X",0,VLOOKUP(E153,'20'!$K$3:$L$16,2,FALSE)))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IF(D154="X",0,IF(E154="X",0,VLOOKUP(E154,'20'!$K$3:$L$16,2,FALSE)))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IF(D155="X",0,IF(E155="X",0,VLOOKUP(E155,'20'!$K$3:$L$16,2,FALSE)))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IF(D156="X",0,IF(E156="X",0,VLOOKUP(E156,'20'!$K$3:$L$16,2,FALSE)))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IF(D157="X",0,IF(E157="X",0,VLOOKUP(E157,'20'!$K$3:$L$16,2,FALSE)))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IF(D158="X",0,IF(E158="X",0,VLOOKUP(E158,'20'!$K$3:$L$16,2,FALSE)))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IF(D159="X",0,IF(E159="X",0,VLOOKUP(E159,'20'!$K$3:$L$16,2,FALSE)))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IF(D160="X",0,IF(E160="X",0,VLOOKUP(E160,'20'!$K$3:$L$16,2,FALSE)))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IF(D161="X",0,IF(E161="X",0,VLOOKUP(E161,'20'!$K$3:$L$16,2,FALSE)))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IF(D162="X",0,IF(E162="X",0,VLOOKUP(E162,'20'!$K$3:$L$16,2,FALSE)))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IF(D163="X",0,IF(E163="X",0,VLOOKUP(E163,'20'!$K$3:$L$16,2,FALSE)))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IF(D164="X",0,IF(E164="X",0,VLOOKUP(E164,'20'!$K$3:$L$16,2,FALSE)))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IF(D165="X",0,IF(E165="X",0,VLOOKUP(E165,'20'!$K$3:$L$16,2,FALSE)))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IF(D166="X",0,IF(E166="X",0,VLOOKUP(E166,'20'!$K$3:$L$16,2,FALSE)))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IF(D167="X",0,IF(E167="X",0,VLOOKUP(E167,'20'!$K$3:$L$16,2,FALSE)))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IF(D168="X",0,IF(E168="X",0,VLOOKUP(E168,'20'!$K$3:$L$16,2,FALSE)))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IF(D169="X",0,IF(E169="X",0,VLOOKUP(E169,'20'!$K$3:$L$16,2,FALSE)))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IF(D170="X",0,IF(E170="X",0,VLOOKUP(E170,'20'!$K$3:$L$16,2,FALSE)))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IF(D171="X",0,IF(E171="X",0,VLOOKUP(E171,'20'!$K$3:$L$16,2,FALSE)))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IF(D172="X",0,IF(E172="X",0,VLOOKUP(E172,'20'!$K$3:$L$16,2,FALSE)))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IF(D173="X",0,IF(E173="X",0,VLOOKUP(E173,'20'!$K$3:$L$16,2,FALSE)))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IF(D174="X",0,IF(E174="X",0,VLOOKUP(E174,'20'!$K$3:$L$16,2,FALSE)))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IF(D175="X",0,IF(E175="X",0,VLOOKUP(E175,'20'!$K$3:$L$16,2,FALSE)))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IF(D176="X",0,IF(E176="X",0,VLOOKUP(E176,'20'!$K$3:$L$16,2,FALSE)))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IF(D177="X",0,IF(E177="X",0,VLOOKUP(E177,'20'!$K$3:$L$16,2,FALSE)))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IF(D178="X",0,IF(E178="X",0,VLOOKUP(E178,'20'!$K$3:$L$16,2,FALSE)))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IF(D179="X",0,IF(E179="X",0,VLOOKUP(E179,'20'!$K$3:$L$16,2,FALSE)))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IF(D180="X",0,IF(E180="X",0,VLOOKUP(E180,'20'!$K$3:$L$16,2,FALSE)))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IF(D181="X",0,IF(E181="X",0,VLOOKUP(E181,'20'!$K$3:$L$16,2,FALSE)))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IF(D182="X",0,IF(E182="X",0,VLOOKUP(E182,'20'!$K$3:$L$16,2,FALSE)))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IF(D183="X",0,IF(E183="X",0,VLOOKUP(E183,'20'!$K$3:$L$16,2,FALSE)))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IF(D184="X",0,IF(E184="X",0,VLOOKUP(E184,'20'!$K$3:$L$16,2,FALSE)))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IF(D185="X",0,IF(E185="X",0,VLOOKUP(E185,'20'!$K$3:$L$16,2,FALSE)))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IF(D186="X",0,IF(E186="X",0,VLOOKUP(E186,'20'!$K$3:$L$16,2,FALSE)))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IF(D187="X",0,IF(E187="X",0,VLOOKUP(E187,'20'!$K$3:$L$16,2,FALSE)))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IF(D188="X",0,IF(E188="X",0,VLOOKUP(E188,'20'!$K$3:$L$16,2,FALSE)))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IF(D189="X",0,IF(E189="X",0,VLOOKUP(E189,'20'!$K$3:$L$16,2,FALSE)))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IF(D190="X",0,IF(E190="X",0,VLOOKUP(E190,'20'!$K$3:$L$16,2,FALSE)))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IF(D191="X",0,IF(E191="X",0,VLOOKUP(E191,'20'!$K$3:$L$16,2,FALSE)))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IF(D192="X",0,IF(E192="X",0,VLOOKUP(E192,'20'!$K$3:$L$16,2,FALSE)))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IF(D193="X",0,IF(E193="X",0,VLOOKUP(E193,'20'!$K$3:$L$16,2,FALSE)))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IF(D194="X",0,IF(E194="X",0,VLOOKUP(E194,'20'!$K$3:$L$16,2,FALSE)))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IF(D195="X",0,IF(E195="X",0,VLOOKUP(E195,'20'!$K$3:$L$16,2,FALSE)))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IF(D196="X",0,IF(E196="X",0,VLOOKUP(E196,'20'!$K$3:$L$16,2,FALSE)))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IF(D197="X",0,IF(E197="X",0,VLOOKUP(E197,'20'!$K$3:$L$16,2,FALSE)))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IF(D198="X",0,IF(E198="X",0,VLOOKUP(E198,'20'!$K$3:$L$16,2,FALSE)))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IF(D199="X",0,IF(E199="X",0,VLOOKUP(E199,'20'!$K$3:$L$16,2,FALSE)))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IF(D200="X",0,IF(E200="X",0,VLOOKUP(E200,'20'!$K$3:$L$16,2,FALSE)))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IF(D201="X",0,IF(E201="X",0,VLOOKUP(E201,'20'!$K$3:$L$16,2,FALSE)))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IF(D202="X",0,IF(E202="X",0,VLOOKUP(E202,'20'!$K$3:$L$16,2,FALSE)))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IF(D203="X",0,IF(E203="X",0,VLOOKUP(E203,'20'!$K$3:$L$16,2,FALSE)))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IF(D204="X",0,IF(E204="X",0,VLOOKUP(E204,'20'!$K$3:$L$16,2,FALSE)))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IF(D205="X",0,IF(E205="X",0,VLOOKUP(E205,'20'!$K$3:$L$16,2,FALSE)))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IF(D206="X",0,IF(E206="X",0,VLOOKUP(E206,'20'!$K$3:$L$16,2,FALSE)))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IF(D207="X",0,IF(E207="X",0,VLOOKUP(E207,'20'!$K$3:$L$16,2,FALSE)))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IF(D208="X",0,IF(E208="X",0,VLOOKUP(E208,'20'!$K$3:$L$16,2,FALSE)))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IF(D209="X",0,IF(E209="X",0,VLOOKUP(E209,'20'!$K$3:$L$16,2,FALSE)))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IF(D210="X",0,IF(E210="X",0,VLOOKUP(E210,'20'!$K$3:$L$16,2,FALSE)))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IF(D211="X",0,IF(E211="X",0,VLOOKUP(E211,'20'!$K$3:$L$16,2,FALSE)))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IF(D212="X",0,IF(E212="X",0,VLOOKUP(E212,'20'!$K$3:$L$16,2,FALSE)))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IF(D213="X",0,IF(E213="X",0,VLOOKUP(E213,'20'!$K$3:$L$16,2,FALSE)))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IF(D214="X",0,IF(E214="X",0,VLOOKUP(E214,'20'!$K$3:$L$16,2,FALSE)))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IF(D215="X",0,IF(E215="X",0,VLOOKUP(E215,'20'!$K$3:$L$16,2,FALSE)))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IF(D216="X",0,IF(E216="X",0,VLOOKUP(E216,'20'!$K$3:$L$16,2,FALSE)))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IF(D217="X",0,IF(E217="X",0,VLOOKUP(E217,'20'!$K$3:$L$16,2,FALSE)))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IF(D218="X",0,IF(E218="X",0,VLOOKUP(E218,'20'!$K$3:$L$16,2,FALSE)))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IF(D219="X",0,IF(E219="X",0,VLOOKUP(E219,'20'!$K$3:$L$16,2,FALSE)))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IF(D220="X",0,IF(E220="X",0,VLOOKUP(E220,'20'!$K$3:$L$16,2,FALSE)))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IF(D221="X",0,IF(E221="X",0,VLOOKUP(E221,'20'!$K$3:$L$16,2,FALSE)))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IF(D222="X",0,IF(E222="X",0,VLOOKUP(E222,'20'!$K$3:$L$16,2,FALSE)))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IF(D223="X",0,IF(E223="X",0,VLOOKUP(E223,'20'!$K$3:$L$16,2,FALSE)))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IF(D224="X",0,IF(E224="X",0,VLOOKUP(E224,'20'!$K$3:$L$16,2,FALSE)))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IF(D225="X",0,IF(E225="X",0,VLOOKUP(E225,'20'!$K$3:$L$16,2,FALSE)))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IF(D226="X",0,IF(E226="X",0,VLOOKUP(E226,'20'!$K$3:$L$16,2,FALSE)))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IF(D227="X",0,IF(E227="X",0,VLOOKUP(E227,'20'!$K$3:$L$16,2,FALSE)))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IF(D228="X",0,IF(E228="X",0,VLOOKUP(E228,'20'!$K$3:$L$16,2,FALSE)))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IF(D229="X",0,IF(E229="X",0,VLOOKUP(E229,'20'!$K$3:$L$16,2,FALSE)))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IF(D230="X",0,IF(E230="X",0,VLOOKUP(E230,'20'!$K$3:$L$16,2,FALSE)))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IF(D231="X",0,IF(E231="X",0,VLOOKUP(E231,'20'!$K$3:$L$16,2,FALSE)))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IF(D232="X",0,IF(E232="X",0,VLOOKUP(E232,'20'!$K$3:$L$16,2,FALSE)))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IF(D233="X",0,IF(E233="X",0,VLOOKUP(E233,'20'!$K$3:$L$16,2,FALSE)))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IF(D234="X",0,IF(E234="X",0,VLOOKUP(E234,'20'!$K$3:$L$16,2,FALSE)))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IF(D235="X",0,IF(E235="X",0,VLOOKUP(E235,'20'!$K$3:$L$16,2,FALSE)))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IF(D236="X",0,IF(E236="X",0,VLOOKUP(E236,'20'!$K$3:$L$16,2,FALSE)))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IF(D237="X",0,IF(E237="X",0,VLOOKUP(E237,'20'!$K$3:$L$16,2,FALSE)))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IF(D238="X",0,IF(E238="X",0,VLOOKUP(E238,'20'!$K$3:$L$16,2,FALSE)))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IF(D239="X",0,IF(E239="X",0,VLOOKUP(E239,'20'!$K$3:$L$16,2,FALSE)))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IF(D240="X",0,IF(E240="X",0,VLOOKUP(E240,'20'!$K$3:$L$16,2,FALSE)))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IF(D241="X",0,IF(E241="X",0,VLOOKUP(E241,'20'!$K$3:$L$16,2,FALSE)))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IF(D242="X",0,IF(E242="X",0,VLOOKUP(E242,'20'!$K$3:$L$16,2,FALSE)))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IF(D243="X",0,IF(E243="X",0,VLOOKUP(E243,'20'!$K$3:$L$16,2,FALSE)))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IF(D244="X",0,IF(E244="X",0,VLOOKUP(E244,'20'!$K$3:$L$16,2,FALSE)))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IF(D245="X",0,IF(E245="X",0,VLOOKUP(E245,'20'!$K$3:$L$16,2,FALSE)))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IF(D246="X",0,IF(E246="X",0,VLOOKUP(E246,'20'!$K$3:$L$16,2,FALSE)))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IF(D247="X",0,IF(E247="X",0,VLOOKUP(E247,'20'!$K$3:$L$16,2,FALSE)))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IF(D248="X",0,IF(E248="X",0,VLOOKUP(E248,'20'!$K$3:$L$16,2,FALSE)))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IF(D249="X",0,IF(E249="X",0,VLOOKUP(E249,'20'!$K$3:$L$16,2,FALSE)))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IF(D250="X",0,IF(E250="X",0,VLOOKUP(E250,'20'!$K$3:$L$16,2,FALSE)))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IF(D251="X",0,IF(E251="X",0,VLOOKUP(E251,'20'!$K$3:$L$16,2,FALSE)))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IF(D252="X",0,IF(E252="X",0,VLOOKUP(E252,'20'!$K$3:$L$16,2,FALSE)))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IF(D253="X",0,IF(E253="X",0,VLOOKUP(E253,'20'!$K$3:$L$16,2,FALSE)))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IF(D254="X",0,IF(E254="X",0,VLOOKUP(E254,'20'!$K$3:$L$16,2,FALSE)))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IF(D255="X",0,IF(E255="X",0,VLOOKUP(E255,'20'!$K$3:$L$16,2,FALSE)))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IF(D256="X",0,IF(E256="X",0,VLOOKUP(E256,'20'!$K$3:$L$16,2,FALSE)))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IF(D257="X",0,IF(E257="X",0,VLOOKUP(E257,'20'!$K$3:$L$16,2,FALSE)))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IF(D258="X",0,IF(E258="X",0,VLOOKUP(E258,'20'!$K$3:$L$16,2,FALSE)))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IF(D259="X",0,IF(E259="X",0,VLOOKUP(E259,'20'!$K$3:$L$16,2,FALSE)))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IF(D260="X",0,IF(E260="X",0,VLOOKUP(E260,'20'!$K$3:$L$16,2,FALSE)))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IF(D261="X",0,IF(E261="X",0,VLOOKUP(E261,'20'!$K$3:$L$16,2,FALSE)))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IF(D262="X",0,IF(E262="X",0,VLOOKUP(E262,'20'!$K$3:$L$16,2,FALSE)))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IF(D263="X",0,IF(E263="X",0,VLOOKUP(E263,'20'!$K$3:$L$16,2,FALSE)))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IF(D264="X",0,IF(E264="X",0,VLOOKUP(E264,'20'!$K$3:$L$16,2,FALSE)))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IF(D265="X",0,IF(E265="X",0,VLOOKUP(E265,'20'!$K$3:$L$16,2,FALSE)))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IF(D266="X",0,IF(E266="X",0,VLOOKUP(E266,'20'!$K$3:$L$16,2,FALSE)))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IF(D267="X",0,IF(E267="X",0,VLOOKUP(E267,'20'!$K$3:$L$16,2,FALSE)))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IF(D268="X",0,IF(E268="X",0,VLOOKUP(E268,'20'!$K$3:$L$16,2,FALSE)))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IF(D269="X",0,IF(E269="X",0,VLOOKUP(E269,'20'!$K$3:$L$16,2,FALSE)))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IF(D270="X",0,IF(E270="X",0,VLOOKUP(E270,'20'!$K$3:$L$16,2,FALSE)))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IF(D271="X",0,IF(E271="X",0,VLOOKUP(E271,'20'!$K$3:$L$16,2,FALSE)))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IF(D272="X",0,IF(E272="X",0,VLOOKUP(E272,'20'!$K$3:$L$16,2,FALSE)))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IF(D273="X",0,IF(E273="X",0,VLOOKUP(E273,'20'!$K$3:$L$16,2,FALSE)))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IF(D274="X",0,IF(E274="X",0,VLOOKUP(E274,'20'!$K$3:$L$16,2,FALSE)))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IF(D275="X",0,IF(E275="X",0,VLOOKUP(E275,'20'!$K$3:$L$16,2,FALSE)))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IF(D276="X",0,IF(E276="X",0,VLOOKUP(E276,'20'!$K$3:$L$16,2,FALSE)))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IF(D277="X",0,IF(E277="X",0,VLOOKUP(E277,'20'!$K$3:$L$16,2,FALSE)))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IF(D278="X",0,IF(E278="X",0,VLOOKUP(E278,'20'!$K$3:$L$16,2,FALSE)))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IF(D279="X",0,IF(E279="X",0,VLOOKUP(E279,'20'!$K$3:$L$16,2,FALSE)))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IF(D280="X",0,IF(E280="X",0,VLOOKUP(E280,'20'!$K$3:$L$16,2,FALSE)))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IF(D281="X",0,IF(E281="X",0,VLOOKUP(E281,'20'!$K$3:$L$16,2,FALSE)))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IF(D282="X",0,IF(E282="X",0,VLOOKUP(E282,'20'!$K$3:$L$16,2,FALSE)))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IF(D283="X",0,IF(E283="X",0,VLOOKUP(E283,'20'!$K$3:$L$16,2,FALSE)))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IF(D284="X",0,IF(E284="X",0,VLOOKUP(E284,'20'!$K$3:$L$16,2,FALSE)))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IF(D285="X",0,IF(E285="X",0,VLOOKUP(E285,'20'!$K$3:$L$16,2,FALSE)))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IF(D286="X",0,IF(E286="X",0,VLOOKUP(E286,'20'!$K$3:$L$16,2,FALSE)))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IF(D287="X",0,IF(E287="X",0,VLOOKUP(E287,'20'!$K$3:$L$16,2,FALSE)))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IF(D288="X",0,IF(E288="X",0,VLOOKUP(E288,'20'!$K$3:$L$16,2,FALSE)))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IF(D289="X",0,IF(E289="X",0,VLOOKUP(E289,'20'!$K$3:$L$16,2,FALSE)))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IF(D290="X",0,IF(E290="X",0,VLOOKUP(E290,'20'!$K$3:$L$16,2,FALSE)))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IF(D291="X",0,IF(E291="X",0,VLOOKUP(E291,'20'!$K$3:$L$16,2,FALSE)))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IF(D292="X",0,IF(E292="X",0,VLOOKUP(E292,'20'!$K$3:$L$16,2,FALSE)))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IF(D293="X",0,IF(E293="X",0,VLOOKUP(E293,'20'!$K$3:$L$16,2,FALSE)))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IF(D294="X",0,IF(E294="X",0,VLOOKUP(E294,'20'!$K$3:$L$16,2,FALSE)))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IF(D295="X",0,IF(E295="X",0,VLOOKUP(E295,'20'!$K$3:$L$16,2,FALSE)))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IF(D296="X",0,IF(E296="X",0,VLOOKUP(E296,'20'!$K$3:$L$16,2,FALSE)))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IF(D297="X",0,IF(E297="X",0,VLOOKUP(E297,'20'!$K$3:$L$16,2,FALSE)))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IF(D298="X",0,IF(E298="X",0,VLOOKUP(E298,'20'!$K$3:$L$16,2,FALSE)))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IF(D299="X",0,IF(E299="X",0,VLOOKUP(E299,'20'!$K$3:$L$16,2,FALSE)))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IF(D300="X",0,IF(E300="X",0,VLOOKUP(E300,'20'!$K$3:$L$16,2,FALSE)))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IF(D301="X",0,IF(E301="X",0,VLOOKUP(E301,'20'!$K$3:$L$16,2,FALSE)))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IF(D302="X",0,IF(E302="X",0,VLOOKUP(E302,'20'!$K$3:$L$16,2,FALSE)))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IF(D303="X",0,IF(E303="X",0,VLOOKUP(E303,'20'!$K$3:$L$16,2,FALSE)))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IF(D304="X",0,IF(E304="X",0,VLOOKUP(E304,'20'!$K$3:$L$16,2,FALSE)))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IF(D305="X",0,IF(E305="X",0,VLOOKUP(E305,'20'!$K$3:$L$16,2,FALSE)))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IF(D306="X",0,IF(E306="X",0,VLOOKUP(E306,'20'!$K$3:$L$16,2,FALSE)))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IF(D307="X",0,IF(E307="X",0,VLOOKUP(E307,'20'!$K$3:$L$16,2,FALSE)))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IF(D308="X",0,IF(E308="X",0,VLOOKUP(E308,'20'!$K$3:$L$16,2,FALSE)))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IF(D309="X",0,IF(E309="X",0,VLOOKUP(E309,'20'!$K$3:$L$16,2,FALSE)))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IF(D310="X",0,IF(E310="X",0,VLOOKUP(E310,'20'!$K$3:$L$16,2,FALSE)))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IF(D311="X",0,IF(E311="X",0,VLOOKUP(E311,'20'!$K$3:$L$16,2,FALSE)))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IF(D312="X",0,IF(E312="X",0,VLOOKUP(E312,'20'!$K$3:$L$16,2,FALSE)))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IF(D313="X",0,IF(E313="X",0,VLOOKUP(E313,'20'!$K$3:$L$16,2,FALSE)))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IF(D314="X",0,IF(E314="X",0,VLOOKUP(E314,'20'!$K$3:$L$16,2,FALSE)))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IF(D315="X",0,IF(E315="X",0,VLOOKUP(E315,'20'!$K$3:$L$16,2,FALSE)))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IF(D316="X",0,IF(E316="X",0,VLOOKUP(E316,'20'!$K$3:$L$16,2,FALSE)))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IF(D317="X",0,IF(E317="X",0,VLOOKUP(E317,'20'!$K$3:$L$16,2,FALSE)))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IF(D318="X",0,IF(E318="X",0,VLOOKUP(E318,'20'!$K$3:$L$16,2,FALSE)))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IF(D319="X",0,IF(E319="X",0,VLOOKUP(E319,'20'!$K$3:$L$16,2,FALSE)))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IF(D320="X",0,IF(E320="X",0,VLOOKUP(E320,'20'!$K$3:$L$16,2,FALSE)))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IF(D321="X",0,IF(E321="X",0,VLOOKUP(E321,'20'!$K$3:$L$16,2,FALSE)))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IF(D322="X",0,IF(E322="X",0,VLOOKUP(E322,'20'!$K$3:$L$16,2,FALSE)))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IF(D323="X",0,IF(E323="X",0,VLOOKUP(E323,'20'!$K$3:$L$16,2,FALSE)))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IF(D324="X",0,IF(E324="X",0,VLOOKUP(E324,'20'!$K$3:$L$16,2,FALSE)))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IF(D325="X",0,IF(E325="X",0,VLOOKUP(E325,'20'!$K$3:$L$16,2,FALSE)))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IF(D326="X",0,IF(E326="X",0,VLOOKUP(E326,'20'!$K$3:$L$16,2,FALSE)))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IF(D327="X",0,IF(E327="X",0,VLOOKUP(E327,'20'!$K$3:$L$16,2,FALSE)))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IF(D328="X",0,IF(E328="X",0,VLOOKUP(E328,'20'!$K$3:$L$16,2,FALSE)))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IF(D329="X",0,IF(E329="X",0,VLOOKUP(E329,'20'!$K$3:$L$16,2,FALSE)))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IF(D330="X",0,IF(E330="X",0,VLOOKUP(E330,'20'!$K$3:$L$16,2,FALSE)))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IF(D331="X",0,IF(E331="X",0,VLOOKUP(E331,'20'!$K$3:$L$16,2,FALSE)))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IF(D332="X",0,IF(E332="X",0,VLOOKUP(E332,'20'!$K$3:$L$16,2,FALSE)))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IF(D333="X",0,IF(E333="X",0,VLOOKUP(E333,'20'!$K$3:$L$16,2,FALSE)))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IF(D334="X",0,IF(E334="X",0,VLOOKUP(E334,'20'!$K$3:$L$16,2,FALSE)))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IF(D335="X",0,IF(E335="X",0,VLOOKUP(E335,'20'!$K$3:$L$16,2,FALSE)))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IF(D336="X",0,IF(E336="X",0,VLOOKUP(E336,'20'!$K$3:$L$16,2,FALSE)))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IF(D337="X",0,IF(E337="X",0,VLOOKUP(E337,'20'!$K$3:$L$16,2,FALSE)))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IF(D338="X",0,IF(E338="X",0,VLOOKUP(E338,'20'!$K$3:$L$16,2,FALSE)))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IF(D339="X",0,IF(E339="X",0,VLOOKUP(E339,'20'!$K$3:$L$16,2,FALSE)))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IF(D340="X",0,IF(E340="X",0,VLOOKUP(E340,'20'!$K$3:$L$16,2,FALSE)))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IF(D341="X",0,IF(E341="X",0,VLOOKUP(E341,'20'!$K$3:$L$16,2,FALSE)))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IF(D342="X",0,IF(E342="X",0,VLOOKUP(E342,'20'!$K$3:$L$16,2,FALSE)))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IF(D343="X",0,IF(E343="X",0,VLOOKUP(E343,'20'!$K$3:$L$16,2,FALSE)))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IF(D344="X",0,IF(E344="X",0,VLOOKUP(E344,'20'!$K$3:$L$16,2,FALSE)))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IF(D345="X",0,IF(E345="X",0,VLOOKUP(E345,'20'!$K$3:$L$16,2,FALSE)))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IF(D346="X",0,IF(E346="X",0,VLOOKUP(E346,'20'!$K$3:$L$16,2,FALSE)))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IF(D347="X",0,IF(E347="X",0,VLOOKUP(E347,'20'!$K$3:$L$16,2,FALSE)))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IF(D348="X",0,IF(E348="X",0,VLOOKUP(E348,'20'!$K$3:$L$16,2,FALSE)))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IF(D349="X",0,IF(E349="X",0,VLOOKUP(E349,'20'!$K$3:$L$16,2,FALSE)))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IF(D350="X",0,IF(E350="X",0,VLOOKUP(E350,'20'!$K$3:$L$16,2,FALSE)))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IF(D351="X",0,IF(E351="X",0,VLOOKUP(E351,'20'!$K$3:$L$16,2,FALSE)))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IF(D352="X",0,IF(E352="X",0,VLOOKUP(E352,'20'!$K$3:$L$16,2,FALSE)))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IF(D353="X",0,IF(E353="X",0,VLOOKUP(E353,'20'!$K$3:$L$16,2,FALSE)))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IF(D354="X",0,IF(E354="X",0,VLOOKUP(E354,'20'!$K$3:$L$16,2,FALSE)))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IF(D355="X",0,IF(E355="X",0,VLOOKUP(E355,'20'!$K$3:$L$16,2,FALSE)))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IF(D356="X",0,IF(E356="X",0,VLOOKUP(E356,'20'!$K$3:$L$16,2,FALSE)))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IF(D357="X",0,IF(E357="X",0,VLOOKUP(E357,'20'!$K$3:$L$16,2,FALSE)))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IF(D358="X",0,IF(E358="X",0,VLOOKUP(E358,'20'!$K$3:$L$16,2,FALSE)))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IF(D359="X",0,IF(E359="X",0,VLOOKUP(E359,'20'!$K$3:$L$16,2,FALSE)))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IF(D360="X",0,IF(E360="X",0,VLOOKUP(E360,'20'!$K$3:$L$16,2,FALSE)))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IF(D361="X",0,IF(E361="X",0,VLOOKUP(E361,'20'!$K$3:$L$16,2,FALSE)))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IF(D362="X",0,IF(E362="X",0,VLOOKUP(E362,'20'!$K$3:$L$16,2,FALSE)))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IF(D363="X",0,IF(E363="X",0,VLOOKUP(E363,'20'!$K$3:$L$16,2,FALSE)))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IF(D364="X",0,IF(E364="X",0,VLOOKUP(E364,'20'!$K$3:$L$16,2,FALSE)))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IF(D365="X",0,IF(E365="X",0,VLOOKUP(E365,'20'!$K$3:$L$16,2,FALSE)))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IF(D366="X",0,IF(E366="X",0,VLOOKUP(E366,'20'!$K$3:$L$16,2,FALSE)))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IF(D367="X",0,IF(E367="X",0,VLOOKUP(E367,'20'!$K$3:$L$16,2,FALSE)))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IF(D368="X",0,IF(E368="X",0,VLOOKUP(E368,'20'!$K$3:$L$16,2,FALSE)))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IF(D369="X",0,IF(E369="X",0,VLOOKUP(E369,'20'!$K$3:$L$16,2,FALSE)))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IF(D370="X",0,IF(E370="X",0,VLOOKUP(E370,'20'!$K$3:$L$16,2,FALSE)))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IF(D371="X",0,IF(E371="X",0,VLOOKUP(E371,'20'!$K$3:$L$16,2,FALSE)))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IF(D372="X",0,IF(E372="X",0,VLOOKUP(E372,'20'!$K$3:$L$16,2,FALSE)))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IF(D373="X",0,IF(E373="X",0,VLOOKUP(E373,'20'!$K$3:$L$16,2,FALSE)))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IF(D374="X",0,IF(E374="X",0,VLOOKUP(E374,'20'!$K$3:$L$16,2,FALSE)))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IF(D375="X",0,IF(E375="X",0,VLOOKUP(E375,'20'!$K$3:$L$16,2,FALSE)))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IF(D376="X",0,IF(E376="X",0,VLOOKUP(E376,'20'!$K$3:$L$16,2,FALSE)))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IF(D377="X",0,IF(E377="X",0,VLOOKUP(E377,'20'!$K$3:$L$16,2,FALSE)))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IF(D378="X",0,IF(E378="X",0,VLOOKUP(E378,'20'!$K$3:$L$16,2,FALSE)))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IF(D379="X",0,IF(E379="X",0,VLOOKUP(E379,'20'!$K$3:$L$16,2,FALSE)))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IF(D380="X",0,IF(E380="X",0,VLOOKUP(E380,'20'!$K$3:$L$16,2,FALSE)))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IF(D381="X",0,IF(E381="X",0,VLOOKUP(E381,'20'!$K$3:$L$16,2,FALSE)))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IF(D382="X",0,IF(E382="X",0,VLOOKUP(E382,'20'!$K$3:$L$16,2,FALSE)))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IF(D383="X",0,IF(E383="X",0,VLOOKUP(E383,'20'!$K$3:$L$16,2,FALSE)))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IF(D384="X",0,IF(E384="X",0,VLOOKUP(E384,'20'!$K$3:$L$16,2,FALSE)))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IF(D385="X",0,IF(E385="X",0,VLOOKUP(E385,'20'!$K$3:$L$16,2,FALSE)))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IF(D386="X",0,IF(E386="X",0,VLOOKUP(E386,'20'!$K$3:$L$16,2,FALSE)))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IF(D387="X",0,IF(E387="X",0,VLOOKUP(E387,'20'!$K$3:$L$16,2,FALSE)))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IF(D388="X",0,IF(E388="X",0,VLOOKUP(E388,'20'!$K$3:$L$16,2,FALSE)))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IF(D389="X",0,IF(E389="X",0,VLOOKUP(E389,'20'!$K$3:$L$16,2,FALSE)))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IF(D390="X",0,IF(E390="X",0,VLOOKUP(E390,'20'!$K$3:$L$16,2,FALSE)))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IF(D391="X",0,IF(E391="X",0,VLOOKUP(E391,'20'!$K$3:$L$16,2,FALSE)))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IF(D392="X",0,IF(E392="X",0,VLOOKUP(E392,'20'!$K$3:$L$16,2,FALSE)))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IF(D393="X",0,IF(E393="X",0,VLOOKUP(E393,'20'!$K$3:$L$16,2,FALSE)))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IF(D394="X",0,IF(E394="X",0,VLOOKUP(E394,'20'!$K$3:$L$16,2,FALSE)))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IF(D395="X",0,IF(E395="X",0,VLOOKUP(E395,'20'!$K$3:$L$16,2,FALSE)))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IF(D396="X",0,IF(E396="X",0,VLOOKUP(E396,'20'!$K$3:$L$16,2,FALSE)))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IF(D397="X",0,IF(E397="X",0,VLOOKUP(E397,'20'!$K$3:$L$16,2,FALSE)))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IF(D398="X",0,IF(E398="X",0,VLOOKUP(E398,'20'!$K$3:$L$16,2,FALSE)))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IF(D399="X",0,IF(E399="X",0,VLOOKUP(E399,'20'!$K$3:$L$16,2,FALSE)))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IF(D400="X",0,IF(E400="X",0,VLOOKUP(E400,'20'!$K$3:$L$16,2,FALSE)))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IF(D401="X",0,IF(E401="X",0,VLOOKUP(E401,'20'!$K$3:$L$16,2,FALSE)))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IF(D402="X",0,IF(E402="X",0,VLOOKUP(E402,'20'!$K$3:$L$16,2,FALSE)))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IF(D403="X",0,IF(E403="X",0,VLOOKUP(E403,'20'!$K$3:$L$16,2,FALSE)))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IF(D404="X",0,IF(E404="X",0,VLOOKUP(E404,'20'!$K$3:$L$16,2,FALSE)))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IF(D405="X",0,IF(E405="X",0,VLOOKUP(E405,'20'!$K$3:$L$16,2,FALSE)))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IF(D406="X",0,IF(E406="X",0,VLOOKUP(E406,'20'!$K$3:$L$16,2,FALSE)))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IF(D407="X",0,IF(E407="X",0,VLOOKUP(E407,'20'!$K$3:$L$16,2,FALSE)))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IF(D408="X",0,IF(E408="X",0,VLOOKUP(E408,'20'!$K$3:$L$16,2,FALSE)))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IF(D409="X",0,IF(E409="X",0,VLOOKUP(E409,'20'!$K$3:$L$16,2,FALSE)))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IF(D410="X",0,IF(E410="X",0,VLOOKUP(E410,'20'!$K$3:$L$16,2,FALSE)))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IF(D411="X",0,IF(E411="X",0,VLOOKUP(E411,'20'!$K$3:$L$16,2,FALSE)))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IF(D412="X",0,IF(E412="X",0,VLOOKUP(E412,'20'!$K$3:$L$16,2,FALSE)))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IF(D413="X",0,IF(E413="X",0,VLOOKUP(E413,'20'!$K$3:$L$16,2,FALSE)))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IF(D414="X",0,IF(E414="X",0,VLOOKUP(E414,'20'!$K$3:$L$16,2,FALSE)))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IF(D415="X",0,IF(E415="X",0,VLOOKUP(E415,'20'!$K$3:$L$16,2,FALSE)))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IF(D416="X",0,IF(E416="X",0,VLOOKUP(E416,'20'!$K$3:$L$16,2,FALSE)))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IF(D417="X",0,IF(E417="X",0,VLOOKUP(E417,'20'!$K$3:$L$16,2,FALSE)))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IF(D418="X",0,IF(E418="X",0,VLOOKUP(E418,'20'!$K$3:$L$16,2,FALSE)))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IF(D419="X",0,IF(E419="X",0,VLOOKUP(E419,'20'!$K$3:$L$16,2,FALSE)))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IF(D420="X",0,IF(E420="X",0,VLOOKUP(E420,'20'!$K$3:$L$16,2,FALSE)))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IF(D421="X",0,IF(E421="X",0,VLOOKUP(E421,'20'!$K$3:$L$16,2,FALSE)))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IF(D422="X",0,IF(E422="X",0,VLOOKUP(E422,'20'!$K$3:$L$16,2,FALSE)))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IF(D423="X",0,IF(E423="X",0,VLOOKUP(E423,'20'!$K$3:$L$16,2,FALSE)))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IF(D424="X",0,IF(E424="X",0,VLOOKUP(E424,'20'!$K$3:$L$16,2,FALSE)))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IF(D425="X",0,IF(E425="X",0,VLOOKUP(E425,'20'!$K$3:$L$16,2,FALSE)))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IF(D426="X",0,IF(E426="X",0,VLOOKUP(E426,'20'!$K$3:$L$16,2,FALSE)))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IF(D427="X",0,IF(E427="X",0,VLOOKUP(E427,'20'!$K$3:$L$16,2,FALSE)))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IF(D428="X",0,IF(E428="X",0,VLOOKUP(E428,'20'!$K$3:$L$16,2,FALSE)))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IF(D429="X",0,IF(E429="X",0,VLOOKUP(E429,'20'!$K$3:$L$16,2,FALSE)))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IF(D430="X",0,IF(E430="X",0,VLOOKUP(E430,'20'!$K$3:$L$16,2,FALSE)))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IF(D431="X",0,IF(E431="X",0,VLOOKUP(E431,'20'!$K$3:$L$16,2,FALSE)))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IF(D432="X",0,IF(E432="X",0,VLOOKUP(E432,'20'!$K$3:$L$16,2,FALSE)))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IF(D433="X",0,IF(E433="X",0,VLOOKUP(E433,'20'!$K$3:$L$16,2,FALSE)))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IF(D434="X",0,IF(E434="X",0,VLOOKUP(E434,'20'!$K$3:$L$16,2,FALSE)))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IF(D435="X",0,IF(E435="X",0,VLOOKUP(E435,'20'!$K$3:$L$16,2,FALSE)))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IF(D436="X",0,IF(E436="X",0,VLOOKUP(E436,'20'!$K$3:$L$16,2,FALSE)))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IF(D437="X",0,IF(E437="X",0,VLOOKUP(E437,'20'!$K$3:$L$16,2,FALSE)))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IF(D438="X",0,IF(E438="X",0,VLOOKUP(E438,'20'!$K$3:$L$16,2,FALSE)))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IF(D439="X",0,IF(E439="X",0,VLOOKUP(E439,'20'!$K$3:$L$16,2,FALSE)))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IF(D440="X",0,IF(E440="X",0,VLOOKUP(E440,'20'!$K$3:$L$16,2,FALSE)))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IF(D441="X",0,IF(E441="X",0,VLOOKUP(E441,'20'!$K$3:$L$16,2,FALSE)))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IF(D442="X",0,IF(E442="X",0,VLOOKUP(E442,'20'!$K$3:$L$16,2,FALSE)))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IF(D443="X",0,IF(E443="X",0,VLOOKUP(E443,'20'!$K$3:$L$16,2,FALSE)))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IF(D444="X",0,IF(E444="X",0,VLOOKUP(E444,'20'!$K$3:$L$16,2,FALSE)))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IF(D445="X",0,IF(E445="X",0,VLOOKUP(E445,'20'!$K$3:$L$16,2,FALSE)))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IF(D446="X",0,IF(E446="X",0,VLOOKUP(E446,'20'!$K$3:$L$16,2,FALSE)))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IF(D447="X",0,IF(E447="X",0,VLOOKUP(E447,'20'!$K$3:$L$16,2,FALSE)))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IF(D448="X",0,IF(E448="X",0,VLOOKUP(E448,'20'!$K$3:$L$16,2,FALSE)))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IF(D449="X",0,IF(E449="X",0,VLOOKUP(E449,'20'!$K$3:$L$16,2,FALSE)))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IF(D450="X",0,IF(E450="X",0,VLOOKUP(E450,'20'!$K$3:$L$16,2,FALSE)))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IF(D451="X",0,IF(E451="X",0,VLOOKUP(E451,'20'!$K$3:$L$16,2,FALSE)))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IF(D452="X",0,IF(E452="X",0,VLOOKUP(E452,'20'!$K$3:$L$16,2,FALSE)))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IF(D453="X",0,IF(E453="X",0,VLOOKUP(E453,'20'!$K$3:$L$16,2,FALSE)))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IF(D454="X",0,IF(E454="X",0,VLOOKUP(E454,'20'!$K$3:$L$16,2,FALSE)))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IF(D455="X",0,IF(E455="X",0,VLOOKUP(E455,'20'!$K$3:$L$16,2,FALSE)))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IF(D456="X",0,IF(E456="X",0,VLOOKUP(E456,'20'!$K$3:$L$16,2,FALSE)))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IF(D457="X",0,IF(E457="X",0,VLOOKUP(E457,'20'!$K$3:$L$16,2,FALSE)))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IF(D458="X",0,IF(E458="X",0,VLOOKUP(E458,'20'!$K$3:$L$16,2,FALSE)))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IF(D459="X",0,IF(E459="X",0,VLOOKUP(E459,'20'!$K$3:$L$16,2,FALSE)))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IF(D460="X",0,IF(E460="X",0,VLOOKUP(E460,'20'!$K$3:$L$16,2,FALSE)))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IF(D461="X",0,IF(E461="X",0,VLOOKUP(E461,'20'!$K$3:$L$16,2,FALSE)))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IF(D462="X",0,IF(E462="X",0,VLOOKUP(E462,'20'!$K$3:$L$16,2,FALSE)))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IF(D463="X",0,IF(E463="X",0,VLOOKUP(E463,'20'!$K$3:$L$16,2,FALSE)))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IF(D464="X",0,IF(E464="X",0,VLOOKUP(E464,'20'!$K$3:$L$16,2,FALSE)))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IF(D465="X",0,IF(E465="X",0,VLOOKUP(E465,'20'!$K$3:$L$16,2,FALSE)))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IF(D466="X",0,IF(E466="X",0,VLOOKUP(E466,'20'!$K$3:$L$16,2,FALSE)))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IF(D467="X",0,IF(E467="X",0,VLOOKUP(E467,'20'!$K$3:$L$16,2,FALSE)))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IF(D468="X",0,IF(E468="X",0,VLOOKUP(E468,'20'!$K$3:$L$16,2,FALSE)))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IF(D469="X",0,IF(E469="X",0,VLOOKUP(E469,'20'!$K$3:$L$16,2,FALSE)))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IF(D470="X",0,IF(E470="X",0,VLOOKUP(E470,'20'!$K$3:$L$16,2,FALSE)))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IF(D471="X",0,IF(E471="X",0,VLOOKUP(E471,'20'!$K$3:$L$16,2,FALSE)))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IF(D472="X",0,IF(E472="X",0,VLOOKUP(E472,'20'!$K$3:$L$16,2,FALSE)))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IF(D473="X",0,IF(E473="X",0,VLOOKUP(E473,'20'!$K$3:$L$16,2,FALSE)))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IF(D474="X",0,IF(E474="X",0,VLOOKUP(E474,'20'!$K$3:$L$16,2,FALSE)))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IF(D475="X",0,IF(E475="X",0,VLOOKUP(E475,'20'!$K$3:$L$16,2,FALSE)))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IF(D476="X",0,IF(E476="X",0,VLOOKUP(E476,'20'!$K$3:$L$16,2,FALSE)))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IF(D477="X",0,IF(E477="X",0,VLOOKUP(E477,'20'!$K$3:$L$16,2,FALSE)))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IF(D478="X",0,IF(E478="X",0,VLOOKUP(E478,'20'!$K$3:$L$16,2,FALSE)))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IF(D479="X",0,IF(E479="X",0,VLOOKUP(E479,'20'!$K$3:$L$16,2,FALSE)))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IF(D480="X",0,IF(E480="X",0,VLOOKUP(E480,'20'!$K$3:$L$16,2,FALSE)))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IF(D481="X",0,IF(E481="X",0,VLOOKUP(E481,'20'!$K$3:$L$16,2,FALSE)))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IF(D482="X",0,IF(E482="X",0,VLOOKUP(E482,'20'!$K$3:$L$16,2,FALSE)))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IF(D483="X",0,IF(E483="X",0,VLOOKUP(E483,'20'!$K$3:$L$16,2,FALSE)))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IF(D484="X",0,IF(E484="X",0,VLOOKUP(E484,'20'!$K$3:$L$16,2,FALSE)))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IF(D485="X",0,IF(E485="X",0,VLOOKUP(E485,'20'!$K$3:$L$16,2,FALSE)))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IF(D486="X",0,IF(E486="X",0,VLOOKUP(E486,'20'!$K$3:$L$16,2,FALSE)))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IF(D487="X",0,IF(E487="X",0,VLOOKUP(E487,'20'!$K$3:$L$16,2,FALSE)))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IF(D488="X",0,IF(E488="X",0,VLOOKUP(E488,'20'!$K$3:$L$16,2,FALSE)))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IF(D489="X",0,IF(E489="X",0,VLOOKUP(E489,'20'!$K$3:$L$16,2,FALSE)))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IF(D490="X",0,IF(E490="X",0,VLOOKUP(E490,'20'!$K$3:$L$16,2,FALSE)))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IF(D491="X",0,IF(E491="X",0,VLOOKUP(E491,'20'!$K$3:$L$16,2,FALSE)))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IF(D492="X",0,IF(E492="X",0,VLOOKUP(E492,'20'!$K$3:$L$16,2,FALSE)))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IF(D493="X",0,IF(E493="X",0,VLOOKUP(E493,'20'!$K$3:$L$16,2,FALSE)))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IF(D494="X",0,IF(E494="X",0,VLOOKUP(E494,'20'!$K$3:$L$16,2,FALSE)))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IF('20'!K3="", "Vrije categorie",'20'!K3)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IF('20'!K4="", "Vrije categorie",'20'!K4)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IF('20'!K5="", "Vrije categorie",'20'!K5)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IF('20'!K6="", "Vrije categorie",'20'!K6)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IF('20'!K7="", "Vrije categorie",'20'!K7)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IF('20'!K8="", "Vrije categorie",'20'!K8)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IF('20'!K9="", "Vrije categorie",'20'!K9)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IF('20'!K10="", "Vrije categorie",'20'!K10)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IF('20'!K11="", "Vrije categorie",'20'!K11)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IF('20'!K12="", "Vrije categorie",'20'!K12)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IF('20'!K13="", "Vrije categorie",'20'!K13)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IF('20'!K14="", "Vrije categorie",'20'!K14)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IF('20'!K15="", "Vrije categorie",'20'!K15)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L66sFKaSPZw+XBXchM904osRH8sjND/x+j8XD4vMlAxeCvVleTxXQQH85jWmmqjIKvPQWBvZXUlTd1Hl/YL6gA==" saltValue="gdmQ8QNiVBy8oAjTywqcC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'21a'!P499/M3</f>
        <v>#N/A</v>
      </c>
    </row>
    <row r="4" spans="1:14">
      <c r="A4" s="26" t="s">
        <v>80</v>
      </c>
      <c r="B4" s="217" t="str">
        <f>VLOOKUP(H5,Kwaliteitsinspecties!A5:E54,3)</f>
        <v>Complex 21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'21a'!P500/M4</f>
        <v>#N/A</v>
      </c>
    </row>
    <row r="5" spans="1:14">
      <c r="A5" s="27" t="s">
        <v>81</v>
      </c>
      <c r="B5" s="218" t="str">
        <f>VLOOKUP(H5,Kwaliteitsinspecties!A5:E54,4)</f>
        <v>Complex 21</v>
      </c>
      <c r="C5" s="218"/>
      <c r="D5" s="218"/>
      <c r="E5" s="218"/>
      <c r="F5" s="214" t="s">
        <v>83</v>
      </c>
      <c r="G5" s="214"/>
      <c r="H5" s="23">
        <f>Kwaliteitsinspecties!A25</f>
        <v>21</v>
      </c>
      <c r="K5" s="44" t="s">
        <v>56</v>
      </c>
      <c r="L5" s="56"/>
      <c r="M5" s="115"/>
      <c r="N5" s="97" t="e">
        <f>'21a'!P501/M5</f>
        <v>#N/A</v>
      </c>
    </row>
    <row r="6" spans="1:14">
      <c r="A6" s="28" t="s">
        <v>82</v>
      </c>
      <c r="B6" s="219" t="str">
        <f>VLOOKUP(H5,Kwaliteitsinspecties!A5:E54,5)</f>
        <v>Complex 21</v>
      </c>
      <c r="C6" s="219"/>
      <c r="D6" s="219"/>
      <c r="E6" s="219"/>
      <c r="F6" s="215" t="s">
        <v>84</v>
      </c>
      <c r="G6" s="215"/>
      <c r="H6" s="24" t="str">
        <f>CONCATENATE(H5,"a")</f>
        <v>21a</v>
      </c>
      <c r="K6" s="44" t="s">
        <v>57</v>
      </c>
      <c r="L6" s="56"/>
      <c r="M6" s="115"/>
      <c r="N6" s="97" t="e">
        <f>'21a'!P502/M6</f>
        <v>#N/A</v>
      </c>
    </row>
    <row r="7" spans="1:14">
      <c r="K7" s="44" t="s">
        <v>53</v>
      </c>
      <c r="L7" s="56"/>
      <c r="M7" s="115"/>
      <c r="N7" s="97" t="e">
        <f>'21a'!P503/M7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'21a'!P504/M8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'21a'!P505/M9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'21a'!P506/M10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'21a'!P507/M11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'21a'!P508/M12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'21a'!N512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'21a'!P509/M13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'21a'!P512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'21a'!G512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'21a'!F512-E27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'21a'!S495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'21a'!R495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'21a'!T495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'21a'!U495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'21a'!V495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'21a'!W495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'21a'!N505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nvgjjcX1ejfqT1Lgw75AGsCebePiJfhMCVVK5gAN7qkse1DVh2ABz/egu0y71GDYYA4RV9fFloNPM2UNcyqu+Q==" saltValue="gqdOzKYK2stawHeN1Ksdu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B4" sqref="B4:E4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'21'!H5</f>
        <v>21</v>
      </c>
      <c r="B1" s="240" t="s">
        <v>80</v>
      </c>
      <c r="C1" s="241"/>
      <c r="D1" s="242" t="str">
        <f>VLOOKUP(A1,Kwaliteitsinspecties!A5:J54,3)</f>
        <v>Complex 21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21 te Complex 21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IF(D4="X",0,IF(E4="X",0,VLOOKUP(E4,'21'!$K$3:$L$16,2,FALSE)))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IF(D5="X",0,IF(E5="X",0,VLOOKUP(E5,'21'!$K$3:$L$16,2,FALSE)))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IF(D6="X",0,IF(E6="X",0,VLOOKUP(E6,'21'!$K$3:$L$16,2,FALSE)))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IF(D7="X",0,IF(E7="X",0,VLOOKUP(E7,'21'!$K$3:$L$16,2,FALSE)))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IF(D8="X",0,IF(E8="X",0,VLOOKUP(E8,'21'!$K$3:$L$16,2,FALSE)))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IF(D9="X",0,IF(E9="X",0,VLOOKUP(E9,'21'!$K$3:$L$16,2,FALSE)))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IF(D10="X",0,IF(E10="X",0,VLOOKUP(E10,'21'!$K$3:$L$16,2,FALSE)))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IF(D11="X",0,IF(E11="X",0,VLOOKUP(E11,'21'!$K$3:$L$16,2,FALSE)))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IF(D12="X",0,IF(E12="X",0,VLOOKUP(E12,'21'!$K$3:$L$16,2,FALSE)))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IF(D13="X",0,IF(E13="X",0,VLOOKUP(E13,'21'!$K$3:$L$16,2,FALSE)))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IF(D14="X",0,IF(E14="X",0,VLOOKUP(E14,'21'!$K$3:$L$16,2,FALSE)))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IF(D15="X",0,IF(E15="X",0,VLOOKUP(E15,'21'!$K$3:$L$16,2,FALSE)))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IF(D16="X",0,IF(E16="X",0,VLOOKUP(E16,'21'!$K$3:$L$16,2,FALSE)))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IF(D17="X",0,IF(E17="X",0,VLOOKUP(E17,'21'!$K$3:$L$16,2,FALSE)))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IF(D18="X",0,IF(E18="X",0,VLOOKUP(E18,'21'!$K$3:$L$16,2,FALSE)))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IF(D19="X",0,IF(E19="X",0,VLOOKUP(E19,'21'!$K$3:$L$16,2,FALSE)))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IF(D20="X",0,IF(E20="X",0,VLOOKUP(E20,'21'!$K$3:$L$16,2,FALSE)))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IF(D21="X",0,IF(E21="X",0,VLOOKUP(E21,'21'!$K$3:$L$16,2,FALSE)))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IF(D22="X",0,IF(E22="X",0,VLOOKUP(E22,'21'!$K$3:$L$16,2,FALSE)))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IF(D23="X",0,IF(E23="X",0,VLOOKUP(E23,'21'!$K$3:$L$16,2,FALSE)))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IF(D24="X",0,IF(E24="X",0,VLOOKUP(E24,'21'!$K$3:$L$16,2,FALSE)))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IF(D25="X",0,IF(E25="X",0,VLOOKUP(E25,'21'!$K$3:$L$16,2,FALSE)))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IF(D26="X",0,IF(E26="X",0,VLOOKUP(E26,'21'!$K$3:$L$16,2,FALSE)))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IF(D27="X",0,IF(E27="X",0,VLOOKUP(E27,'21'!$K$3:$L$16,2,FALSE)))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IF(D28="X",0,IF(E28="X",0,VLOOKUP(E28,'21'!$K$3:$L$16,2,FALSE)))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IF(D29="X",0,IF(E29="X",0,VLOOKUP(E29,'21'!$K$3:$L$16,2,FALSE)))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IF(D30="X",0,IF(E30="X",0,VLOOKUP(E30,'21'!$K$3:$L$16,2,FALSE)))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IF(D31="X",0,IF(E31="X",0,VLOOKUP(E31,'21'!$K$3:$L$16,2,FALSE)))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IF(D32="X",0,IF(E32="X",0,VLOOKUP(E32,'21'!$K$3:$L$16,2,FALSE)))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IF(D33="X",0,IF(E33="X",0,VLOOKUP(E33,'21'!$K$3:$L$16,2,FALSE)))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IF(D34="X",0,IF(E34="X",0,VLOOKUP(E34,'21'!$K$3:$L$16,2,FALSE)))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IF(D35="X",0,IF(E35="X",0,VLOOKUP(E35,'21'!$K$3:$L$16,2,FALSE)))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IF(D36="X",0,IF(E36="X",0,VLOOKUP(E36,'21'!$K$3:$L$16,2,FALSE)))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IF(D37="X",0,IF(E37="X",0,VLOOKUP(E37,'21'!$K$3:$L$16,2,FALSE)))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IF(D38="X",0,IF(E38="X",0,VLOOKUP(E38,'21'!$K$3:$L$16,2,FALSE)))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IF(D39="X",0,IF(E39="X",0,VLOOKUP(E39,'21'!$K$3:$L$16,2,FALSE)))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IF(D40="X",0,IF(E40="X",0,VLOOKUP(E40,'21'!$K$3:$L$16,2,FALSE)))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IF(D41="X",0,IF(E41="X",0,VLOOKUP(E41,'21'!$K$3:$L$16,2,FALSE)))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IF(D42="X",0,IF(E42="X",0,VLOOKUP(E42,'21'!$K$3:$L$16,2,FALSE)))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IF(D43="X",0,IF(E43="X",0,VLOOKUP(E43,'21'!$K$3:$L$16,2,FALSE)))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IF(D44="X",0,IF(E44="X",0,VLOOKUP(E44,'21'!$K$3:$L$16,2,FALSE)))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IF(D45="X",0,IF(E45="X",0,VLOOKUP(E45,'21'!$K$3:$L$16,2,FALSE)))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IF(D46="X",0,IF(E46="X",0,VLOOKUP(E46,'21'!$K$3:$L$16,2,FALSE)))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IF(D47="X",0,IF(E47="X",0,VLOOKUP(E47,'21'!$K$3:$L$16,2,FALSE)))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IF(D48="X",0,IF(E48="X",0,VLOOKUP(E48,'21'!$K$3:$L$16,2,FALSE)))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IF(D49="X",0,IF(E49="X",0,VLOOKUP(E49,'21'!$K$3:$L$16,2,FALSE)))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IF(D50="X",0,IF(E50="X",0,VLOOKUP(E50,'21'!$K$3:$L$16,2,FALSE)))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IF(D51="X",0,IF(E51="X",0,VLOOKUP(E51,'21'!$K$3:$L$16,2,FALSE)))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IF(D52="X",0,IF(E52="X",0,VLOOKUP(E52,'21'!$K$3:$L$16,2,FALSE)))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IF(D53="X",0,IF(E53="X",0,VLOOKUP(E53,'21'!$K$3:$L$16,2,FALSE)))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IF(D54="X",0,IF(E54="X",0,VLOOKUP(E54,'21'!$K$3:$L$16,2,FALSE)))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IF(D55="X",0,IF(E55="X",0,VLOOKUP(E55,'21'!$K$3:$L$16,2,FALSE)))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IF(D56="X",0,IF(E56="X",0,VLOOKUP(E56,'21'!$K$3:$L$16,2,FALSE)))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IF(D57="X",0,IF(E57="X",0,VLOOKUP(E57,'21'!$K$3:$L$16,2,FALSE)))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IF(D58="X",0,IF(E58="X",0,VLOOKUP(E58,'21'!$K$3:$L$16,2,FALSE)))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IF(D59="X",0,IF(E59="X",0,VLOOKUP(E59,'21'!$K$3:$L$16,2,FALSE)))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IF(D60="X",0,IF(E60="X",0,VLOOKUP(E60,'21'!$K$3:$L$16,2,FALSE)))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IF(D61="X",0,IF(E61="X",0,VLOOKUP(E61,'21'!$K$3:$L$16,2,FALSE)))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IF(D62="X",0,IF(E62="X",0,VLOOKUP(E62,'21'!$K$3:$L$16,2,FALSE)))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IF(D63="X",0,IF(E63="X",0,VLOOKUP(E63,'21'!$K$3:$L$16,2,FALSE)))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IF(D64="X",0,IF(E64="X",0,VLOOKUP(E64,'21'!$K$3:$L$16,2,FALSE)))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IF(D65="X",0,IF(E65="X",0,VLOOKUP(E65,'21'!$K$3:$L$16,2,FALSE)))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IF(D66="X",0,IF(E66="X",0,VLOOKUP(E66,'21'!$K$3:$L$16,2,FALSE)))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IF(D67="X",0,IF(E67="X",0,VLOOKUP(E67,'21'!$K$3:$L$16,2,FALSE)))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IF(D68="X",0,IF(E68="X",0,VLOOKUP(E68,'21'!$K$3:$L$16,2,FALSE)))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IF(D69="X",0,IF(E69="X",0,VLOOKUP(E69,'21'!$K$3:$L$16,2,FALSE)))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IF(D70="X",0,IF(E70="X",0,VLOOKUP(E70,'21'!$K$3:$L$16,2,FALSE)))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IF(D71="X",0,IF(E71="X",0,VLOOKUP(E71,'21'!$K$3:$L$16,2,FALSE)))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IF(D72="X",0,IF(E72="X",0,VLOOKUP(E72,'21'!$K$3:$L$16,2,FALSE)))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IF(D73="X",0,IF(E73="X",0,VLOOKUP(E73,'21'!$K$3:$L$16,2,FALSE)))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IF(D74="X",0,IF(E74="X",0,VLOOKUP(E74,'21'!$K$3:$L$16,2,FALSE)))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IF(D75="X",0,IF(E75="X",0,VLOOKUP(E75,'21'!$K$3:$L$16,2,FALSE)))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IF(D76="X",0,IF(E76="X",0,VLOOKUP(E76,'21'!$K$3:$L$16,2,FALSE)))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IF(D77="X",0,IF(E77="X",0,VLOOKUP(E77,'21'!$K$3:$L$16,2,FALSE)))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IF(D78="X",0,IF(E78="X",0,VLOOKUP(E78,'21'!$K$3:$L$16,2,FALSE)))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IF(D79="X",0,IF(E79="X",0,VLOOKUP(E79,'21'!$K$3:$L$16,2,FALSE)))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IF(D80="X",0,IF(E80="X",0,VLOOKUP(E80,'21'!$K$3:$L$16,2,FALSE)))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IF(D81="X",0,IF(E81="X",0,VLOOKUP(E81,'21'!$K$3:$L$16,2,FALSE)))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IF(D82="X",0,IF(E82="X",0,VLOOKUP(E82,'21'!$K$3:$L$16,2,FALSE)))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IF(D83="X",0,IF(E83="X",0,VLOOKUP(E83,'21'!$K$3:$L$16,2,FALSE)))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IF(D84="X",0,IF(E84="X",0,VLOOKUP(E84,'21'!$K$3:$L$16,2,FALSE)))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IF(D85="X",0,IF(E85="X",0,VLOOKUP(E85,'21'!$K$3:$L$16,2,FALSE)))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IF(D86="X",0,IF(E86="X",0,VLOOKUP(E86,'21'!$K$3:$L$16,2,FALSE)))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IF(D87="X",0,IF(E87="X",0,VLOOKUP(E87,'21'!$K$3:$L$16,2,FALSE)))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IF(D88="X",0,IF(E88="X",0,VLOOKUP(E88,'21'!$K$3:$L$16,2,FALSE)))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IF(D89="X",0,IF(E89="X",0,VLOOKUP(E89,'21'!$K$3:$L$16,2,FALSE)))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IF(D90="X",0,IF(E90="X",0,VLOOKUP(E90,'21'!$K$3:$L$16,2,FALSE)))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IF(D91="X",0,IF(E91="X",0,VLOOKUP(E91,'21'!$K$3:$L$16,2,FALSE)))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IF(D92="X",0,IF(E92="X",0,VLOOKUP(E92,'21'!$K$3:$L$16,2,FALSE)))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IF(D93="X",0,IF(E93="X",0,VLOOKUP(E93,'21'!$K$3:$L$16,2,FALSE)))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IF(D94="X",0,IF(E94="X",0,VLOOKUP(E94,'21'!$K$3:$L$16,2,FALSE)))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IF(D95="X",0,IF(E95="X",0,VLOOKUP(E95,'21'!$K$3:$L$16,2,FALSE)))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IF(D96="X",0,IF(E96="X",0,VLOOKUP(E96,'21'!$K$3:$L$16,2,FALSE)))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IF(D97="X",0,IF(E97="X",0,VLOOKUP(E97,'21'!$K$3:$L$16,2,FALSE)))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IF(D98="X",0,IF(E98="X",0,VLOOKUP(E98,'21'!$K$3:$L$16,2,FALSE)))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IF(D99="X",0,IF(E99="X",0,VLOOKUP(E99,'21'!$K$3:$L$16,2,FALSE)))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IF(D100="X",0,IF(E100="X",0,VLOOKUP(E100,'21'!$K$3:$L$16,2,FALSE)))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IF(D101="X",0,IF(E101="X",0,VLOOKUP(E101,'21'!$K$3:$L$16,2,FALSE)))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IF(D102="X",0,IF(E102="X",0,VLOOKUP(E102,'21'!$K$3:$L$16,2,FALSE)))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IF(D103="X",0,IF(E103="X",0,VLOOKUP(E103,'21'!$K$3:$L$16,2,FALSE)))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IF(D104="X",0,IF(E104="X",0,VLOOKUP(E104,'21'!$K$3:$L$16,2,FALSE)))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IF(D105="X",0,IF(E105="X",0,VLOOKUP(E105,'21'!$K$3:$L$16,2,FALSE)))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IF(D106="X",0,IF(E106="X",0,VLOOKUP(E106,'21'!$K$3:$L$16,2,FALSE)))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IF(D107="X",0,IF(E107="X",0,VLOOKUP(E107,'21'!$K$3:$L$16,2,FALSE)))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IF(D108="X",0,IF(E108="X",0,VLOOKUP(E108,'21'!$K$3:$L$16,2,FALSE)))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IF(D109="X",0,IF(E109="X",0,VLOOKUP(E109,'21'!$K$3:$L$16,2,FALSE)))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IF(D110="X",0,IF(E110="X",0,VLOOKUP(E110,'21'!$K$3:$L$16,2,FALSE)))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IF(D111="X",0,IF(E111="X",0,VLOOKUP(E111,'21'!$K$3:$L$16,2,FALSE)))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IF(D112="X",0,IF(E112="X",0,VLOOKUP(E112,'21'!$K$3:$L$16,2,FALSE)))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IF(D113="X",0,IF(E113="X",0,VLOOKUP(E113,'21'!$K$3:$L$16,2,FALSE)))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IF(D114="X",0,IF(E114="X",0,VLOOKUP(E114,'21'!$K$3:$L$16,2,FALSE)))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IF(D115="X",0,IF(E115="X",0,VLOOKUP(E115,'21'!$K$3:$L$16,2,FALSE)))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IF(D116="X",0,IF(E116="X",0,VLOOKUP(E116,'21'!$K$3:$L$16,2,FALSE)))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IF(D117="X",0,IF(E117="X",0,VLOOKUP(E117,'21'!$K$3:$L$16,2,FALSE)))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IF(D118="X",0,IF(E118="X",0,VLOOKUP(E118,'21'!$K$3:$L$16,2,FALSE)))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IF(D119="X",0,IF(E119="X",0,VLOOKUP(E119,'21'!$K$3:$L$16,2,FALSE)))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IF(D120="X",0,IF(E120="X",0,VLOOKUP(E120,'21'!$K$3:$L$16,2,FALSE)))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IF(D121="X",0,IF(E121="X",0,VLOOKUP(E121,'21'!$K$3:$L$16,2,FALSE)))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IF(D122="X",0,IF(E122="X",0,VLOOKUP(E122,'21'!$K$3:$L$16,2,FALSE)))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IF(D123="X",0,IF(E123="X",0,VLOOKUP(E123,'21'!$K$3:$L$16,2,FALSE)))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IF(D124="X",0,IF(E124="X",0,VLOOKUP(E124,'21'!$K$3:$L$16,2,FALSE)))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IF(D125="X",0,IF(E125="X",0,VLOOKUP(E125,'21'!$K$3:$L$16,2,FALSE)))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IF(D126="X",0,IF(E126="X",0,VLOOKUP(E126,'21'!$K$3:$L$16,2,FALSE)))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IF(D127="X",0,IF(E127="X",0,VLOOKUP(E127,'21'!$K$3:$L$16,2,FALSE)))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IF(D128="X",0,IF(E128="X",0,VLOOKUP(E128,'21'!$K$3:$L$16,2,FALSE)))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IF(D129="X",0,IF(E129="X",0,VLOOKUP(E129,'21'!$K$3:$L$16,2,FALSE)))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IF(D130="X",0,IF(E130="X",0,VLOOKUP(E130,'21'!$K$3:$L$16,2,FALSE)))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IF(D131="X",0,IF(E131="X",0,VLOOKUP(E131,'21'!$K$3:$L$16,2,FALSE)))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IF(D132="X",0,IF(E132="X",0,VLOOKUP(E132,'21'!$K$3:$L$16,2,FALSE)))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IF(D133="X",0,IF(E133="X",0,VLOOKUP(E133,'21'!$K$3:$L$16,2,FALSE)))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IF(D134="X",0,IF(E134="X",0,VLOOKUP(E134,'21'!$K$3:$L$16,2,FALSE)))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IF(D135="X",0,IF(E135="X",0,VLOOKUP(E135,'21'!$K$3:$L$16,2,FALSE)))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IF(D136="X",0,IF(E136="X",0,VLOOKUP(E136,'21'!$K$3:$L$16,2,FALSE)))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IF(D137="X",0,IF(E137="X",0,VLOOKUP(E137,'21'!$K$3:$L$16,2,FALSE)))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IF(D138="X",0,IF(E138="X",0,VLOOKUP(E138,'21'!$K$3:$L$16,2,FALSE)))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IF(D139="X",0,IF(E139="X",0,VLOOKUP(E139,'21'!$K$3:$L$16,2,FALSE)))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IF(D140="X",0,IF(E140="X",0,VLOOKUP(E140,'21'!$K$3:$L$16,2,FALSE)))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IF(D141="X",0,IF(E141="X",0,VLOOKUP(E141,'21'!$K$3:$L$16,2,FALSE)))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IF(D142="X",0,IF(E142="X",0,VLOOKUP(E142,'21'!$K$3:$L$16,2,FALSE)))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IF(D143="X",0,IF(E143="X",0,VLOOKUP(E143,'21'!$K$3:$L$16,2,FALSE)))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IF(D144="X",0,IF(E144="X",0,VLOOKUP(E144,'21'!$K$3:$L$16,2,FALSE)))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IF(D145="X",0,IF(E145="X",0,VLOOKUP(E145,'21'!$K$3:$L$16,2,FALSE)))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IF(D146="X",0,IF(E146="X",0,VLOOKUP(E146,'21'!$K$3:$L$16,2,FALSE)))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IF(D147="X",0,IF(E147="X",0,VLOOKUP(E147,'21'!$K$3:$L$16,2,FALSE)))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IF(D148="X",0,IF(E148="X",0,VLOOKUP(E148,'21'!$K$3:$L$16,2,FALSE)))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IF(D149="X",0,IF(E149="X",0,VLOOKUP(E149,'21'!$K$3:$L$16,2,FALSE)))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IF(D150="X",0,IF(E150="X",0,VLOOKUP(E150,'21'!$K$3:$L$16,2,FALSE)))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IF(D151="X",0,IF(E151="X",0,VLOOKUP(E151,'21'!$K$3:$L$16,2,FALSE)))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IF(D152="X",0,IF(E152="X",0,VLOOKUP(E152,'21'!$K$3:$L$16,2,FALSE)))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IF(D153="X",0,IF(E153="X",0,VLOOKUP(E153,'21'!$K$3:$L$16,2,FALSE)))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IF(D154="X",0,IF(E154="X",0,VLOOKUP(E154,'21'!$K$3:$L$16,2,FALSE)))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IF(D155="X",0,IF(E155="X",0,VLOOKUP(E155,'21'!$K$3:$L$16,2,FALSE)))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IF(D156="X",0,IF(E156="X",0,VLOOKUP(E156,'21'!$K$3:$L$16,2,FALSE)))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IF(D157="X",0,IF(E157="X",0,VLOOKUP(E157,'21'!$K$3:$L$16,2,FALSE)))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IF(D158="X",0,IF(E158="X",0,VLOOKUP(E158,'21'!$K$3:$L$16,2,FALSE)))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IF(D159="X",0,IF(E159="X",0,VLOOKUP(E159,'21'!$K$3:$L$16,2,FALSE)))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IF(D160="X",0,IF(E160="X",0,VLOOKUP(E160,'21'!$K$3:$L$16,2,FALSE)))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IF(D161="X",0,IF(E161="X",0,VLOOKUP(E161,'21'!$K$3:$L$16,2,FALSE)))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IF(D162="X",0,IF(E162="X",0,VLOOKUP(E162,'21'!$K$3:$L$16,2,FALSE)))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IF(D163="X",0,IF(E163="X",0,VLOOKUP(E163,'21'!$K$3:$L$16,2,FALSE)))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IF(D164="X",0,IF(E164="X",0,VLOOKUP(E164,'21'!$K$3:$L$16,2,FALSE)))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IF(D165="X",0,IF(E165="X",0,VLOOKUP(E165,'21'!$K$3:$L$16,2,FALSE)))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IF(D166="X",0,IF(E166="X",0,VLOOKUP(E166,'21'!$K$3:$L$16,2,FALSE)))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IF(D167="X",0,IF(E167="X",0,VLOOKUP(E167,'21'!$K$3:$L$16,2,FALSE)))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IF(D168="X",0,IF(E168="X",0,VLOOKUP(E168,'21'!$K$3:$L$16,2,FALSE)))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IF(D169="X",0,IF(E169="X",0,VLOOKUP(E169,'21'!$K$3:$L$16,2,FALSE)))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IF(D170="X",0,IF(E170="X",0,VLOOKUP(E170,'21'!$K$3:$L$16,2,FALSE)))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IF(D171="X",0,IF(E171="X",0,VLOOKUP(E171,'21'!$K$3:$L$16,2,FALSE)))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IF(D172="X",0,IF(E172="X",0,VLOOKUP(E172,'21'!$K$3:$L$16,2,FALSE)))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IF(D173="X",0,IF(E173="X",0,VLOOKUP(E173,'21'!$K$3:$L$16,2,FALSE)))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IF(D174="X",0,IF(E174="X",0,VLOOKUP(E174,'21'!$K$3:$L$16,2,FALSE)))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IF(D175="X",0,IF(E175="X",0,VLOOKUP(E175,'21'!$K$3:$L$16,2,FALSE)))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IF(D176="X",0,IF(E176="X",0,VLOOKUP(E176,'21'!$K$3:$L$16,2,FALSE)))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IF(D177="X",0,IF(E177="X",0,VLOOKUP(E177,'21'!$K$3:$L$16,2,FALSE)))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IF(D178="X",0,IF(E178="X",0,VLOOKUP(E178,'21'!$K$3:$L$16,2,FALSE)))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IF(D179="X",0,IF(E179="X",0,VLOOKUP(E179,'21'!$K$3:$L$16,2,FALSE)))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IF(D180="X",0,IF(E180="X",0,VLOOKUP(E180,'21'!$K$3:$L$16,2,FALSE)))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IF(D181="X",0,IF(E181="X",0,VLOOKUP(E181,'21'!$K$3:$L$16,2,FALSE)))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IF(D182="X",0,IF(E182="X",0,VLOOKUP(E182,'21'!$K$3:$L$16,2,FALSE)))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IF(D183="X",0,IF(E183="X",0,VLOOKUP(E183,'21'!$K$3:$L$16,2,FALSE)))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IF(D184="X",0,IF(E184="X",0,VLOOKUP(E184,'21'!$K$3:$L$16,2,FALSE)))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IF(D185="X",0,IF(E185="X",0,VLOOKUP(E185,'21'!$K$3:$L$16,2,FALSE)))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IF(D186="X",0,IF(E186="X",0,VLOOKUP(E186,'21'!$K$3:$L$16,2,FALSE)))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IF(D187="X",0,IF(E187="X",0,VLOOKUP(E187,'21'!$K$3:$L$16,2,FALSE)))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IF(D188="X",0,IF(E188="X",0,VLOOKUP(E188,'21'!$K$3:$L$16,2,FALSE)))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IF(D189="X",0,IF(E189="X",0,VLOOKUP(E189,'21'!$K$3:$L$16,2,FALSE)))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IF(D190="X",0,IF(E190="X",0,VLOOKUP(E190,'21'!$K$3:$L$16,2,FALSE)))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IF(D191="X",0,IF(E191="X",0,VLOOKUP(E191,'21'!$K$3:$L$16,2,FALSE)))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IF(D192="X",0,IF(E192="X",0,VLOOKUP(E192,'21'!$K$3:$L$16,2,FALSE)))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IF(D193="X",0,IF(E193="X",0,VLOOKUP(E193,'21'!$K$3:$L$16,2,FALSE)))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IF(D194="X",0,IF(E194="X",0,VLOOKUP(E194,'21'!$K$3:$L$16,2,FALSE)))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IF(D195="X",0,IF(E195="X",0,VLOOKUP(E195,'21'!$K$3:$L$16,2,FALSE)))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IF(D196="X",0,IF(E196="X",0,VLOOKUP(E196,'21'!$K$3:$L$16,2,FALSE)))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IF(D197="X",0,IF(E197="X",0,VLOOKUP(E197,'21'!$K$3:$L$16,2,FALSE)))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IF(D198="X",0,IF(E198="X",0,VLOOKUP(E198,'21'!$K$3:$L$16,2,FALSE)))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IF(D199="X",0,IF(E199="X",0,VLOOKUP(E199,'21'!$K$3:$L$16,2,FALSE)))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IF(D200="X",0,IF(E200="X",0,VLOOKUP(E200,'21'!$K$3:$L$16,2,FALSE)))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IF(D201="X",0,IF(E201="X",0,VLOOKUP(E201,'21'!$K$3:$L$16,2,FALSE)))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IF(D202="X",0,IF(E202="X",0,VLOOKUP(E202,'21'!$K$3:$L$16,2,FALSE)))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IF(D203="X",0,IF(E203="X",0,VLOOKUP(E203,'21'!$K$3:$L$16,2,FALSE)))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IF(D204="X",0,IF(E204="X",0,VLOOKUP(E204,'21'!$K$3:$L$16,2,FALSE)))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IF(D205="X",0,IF(E205="X",0,VLOOKUP(E205,'21'!$K$3:$L$16,2,FALSE)))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IF(D206="X",0,IF(E206="X",0,VLOOKUP(E206,'21'!$K$3:$L$16,2,FALSE)))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IF(D207="X",0,IF(E207="X",0,VLOOKUP(E207,'21'!$K$3:$L$16,2,FALSE)))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IF(D208="X",0,IF(E208="X",0,VLOOKUP(E208,'21'!$K$3:$L$16,2,FALSE)))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IF(D209="X",0,IF(E209="X",0,VLOOKUP(E209,'21'!$K$3:$L$16,2,FALSE)))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IF(D210="X",0,IF(E210="X",0,VLOOKUP(E210,'21'!$K$3:$L$16,2,FALSE)))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IF(D211="X",0,IF(E211="X",0,VLOOKUP(E211,'21'!$K$3:$L$16,2,FALSE)))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IF(D212="X",0,IF(E212="X",0,VLOOKUP(E212,'21'!$K$3:$L$16,2,FALSE)))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IF(D213="X",0,IF(E213="X",0,VLOOKUP(E213,'21'!$K$3:$L$16,2,FALSE)))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IF(D214="X",0,IF(E214="X",0,VLOOKUP(E214,'21'!$K$3:$L$16,2,FALSE)))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IF(D215="X",0,IF(E215="X",0,VLOOKUP(E215,'21'!$K$3:$L$16,2,FALSE)))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IF(D216="X",0,IF(E216="X",0,VLOOKUP(E216,'21'!$K$3:$L$16,2,FALSE)))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IF(D217="X",0,IF(E217="X",0,VLOOKUP(E217,'21'!$K$3:$L$16,2,FALSE)))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IF(D218="X",0,IF(E218="X",0,VLOOKUP(E218,'21'!$K$3:$L$16,2,FALSE)))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IF(D219="X",0,IF(E219="X",0,VLOOKUP(E219,'21'!$K$3:$L$16,2,FALSE)))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IF(D220="X",0,IF(E220="X",0,VLOOKUP(E220,'21'!$K$3:$L$16,2,FALSE)))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IF(D221="X",0,IF(E221="X",0,VLOOKUP(E221,'21'!$K$3:$L$16,2,FALSE)))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IF(D222="X",0,IF(E222="X",0,VLOOKUP(E222,'21'!$K$3:$L$16,2,FALSE)))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IF(D223="X",0,IF(E223="X",0,VLOOKUP(E223,'21'!$K$3:$L$16,2,FALSE)))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IF(D224="X",0,IF(E224="X",0,VLOOKUP(E224,'21'!$K$3:$L$16,2,FALSE)))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IF(D225="X",0,IF(E225="X",0,VLOOKUP(E225,'21'!$K$3:$L$16,2,FALSE)))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IF(D226="X",0,IF(E226="X",0,VLOOKUP(E226,'21'!$K$3:$L$16,2,FALSE)))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IF(D227="X",0,IF(E227="X",0,VLOOKUP(E227,'21'!$K$3:$L$16,2,FALSE)))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IF(D228="X",0,IF(E228="X",0,VLOOKUP(E228,'21'!$K$3:$L$16,2,FALSE)))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IF(D229="X",0,IF(E229="X",0,VLOOKUP(E229,'21'!$K$3:$L$16,2,FALSE)))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IF(D230="X",0,IF(E230="X",0,VLOOKUP(E230,'21'!$K$3:$L$16,2,FALSE)))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IF(D231="X",0,IF(E231="X",0,VLOOKUP(E231,'21'!$K$3:$L$16,2,FALSE)))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IF(D232="X",0,IF(E232="X",0,VLOOKUP(E232,'21'!$K$3:$L$16,2,FALSE)))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IF(D233="X",0,IF(E233="X",0,VLOOKUP(E233,'21'!$K$3:$L$16,2,FALSE)))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IF(D234="X",0,IF(E234="X",0,VLOOKUP(E234,'21'!$K$3:$L$16,2,FALSE)))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IF(D235="X",0,IF(E235="X",0,VLOOKUP(E235,'21'!$K$3:$L$16,2,FALSE)))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IF(D236="X",0,IF(E236="X",0,VLOOKUP(E236,'21'!$K$3:$L$16,2,FALSE)))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IF(D237="X",0,IF(E237="X",0,VLOOKUP(E237,'21'!$K$3:$L$16,2,FALSE)))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IF(D238="X",0,IF(E238="X",0,VLOOKUP(E238,'21'!$K$3:$L$16,2,FALSE)))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IF(D239="X",0,IF(E239="X",0,VLOOKUP(E239,'21'!$K$3:$L$16,2,FALSE)))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IF(D240="X",0,IF(E240="X",0,VLOOKUP(E240,'21'!$K$3:$L$16,2,FALSE)))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IF(D241="X",0,IF(E241="X",0,VLOOKUP(E241,'21'!$K$3:$L$16,2,FALSE)))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IF(D242="X",0,IF(E242="X",0,VLOOKUP(E242,'21'!$K$3:$L$16,2,FALSE)))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IF(D243="X",0,IF(E243="X",0,VLOOKUP(E243,'21'!$K$3:$L$16,2,FALSE)))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IF(D244="X",0,IF(E244="X",0,VLOOKUP(E244,'21'!$K$3:$L$16,2,FALSE)))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IF(D245="X",0,IF(E245="X",0,VLOOKUP(E245,'21'!$K$3:$L$16,2,FALSE)))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IF(D246="X",0,IF(E246="X",0,VLOOKUP(E246,'21'!$K$3:$L$16,2,FALSE)))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IF(D247="X",0,IF(E247="X",0,VLOOKUP(E247,'21'!$K$3:$L$16,2,FALSE)))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IF(D248="X",0,IF(E248="X",0,VLOOKUP(E248,'21'!$K$3:$L$16,2,FALSE)))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IF(D249="X",0,IF(E249="X",0,VLOOKUP(E249,'21'!$K$3:$L$16,2,FALSE)))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IF(D250="X",0,IF(E250="X",0,VLOOKUP(E250,'21'!$K$3:$L$16,2,FALSE)))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IF(D251="X",0,IF(E251="X",0,VLOOKUP(E251,'21'!$K$3:$L$16,2,FALSE)))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IF(D252="X",0,IF(E252="X",0,VLOOKUP(E252,'21'!$K$3:$L$16,2,FALSE)))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IF(D253="X",0,IF(E253="X",0,VLOOKUP(E253,'21'!$K$3:$L$16,2,FALSE)))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IF(D254="X",0,IF(E254="X",0,VLOOKUP(E254,'21'!$K$3:$L$16,2,FALSE)))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IF(D255="X",0,IF(E255="X",0,VLOOKUP(E255,'21'!$K$3:$L$16,2,FALSE)))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IF(D256="X",0,IF(E256="X",0,VLOOKUP(E256,'21'!$K$3:$L$16,2,FALSE)))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IF(D257="X",0,IF(E257="X",0,VLOOKUP(E257,'21'!$K$3:$L$16,2,FALSE)))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IF(D258="X",0,IF(E258="X",0,VLOOKUP(E258,'21'!$K$3:$L$16,2,FALSE)))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IF(D259="X",0,IF(E259="X",0,VLOOKUP(E259,'21'!$K$3:$L$16,2,FALSE)))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IF(D260="X",0,IF(E260="X",0,VLOOKUP(E260,'21'!$K$3:$L$16,2,FALSE)))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IF(D261="X",0,IF(E261="X",0,VLOOKUP(E261,'21'!$K$3:$L$16,2,FALSE)))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IF(D262="X",0,IF(E262="X",0,VLOOKUP(E262,'21'!$K$3:$L$16,2,FALSE)))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IF(D263="X",0,IF(E263="X",0,VLOOKUP(E263,'21'!$K$3:$L$16,2,FALSE)))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IF(D264="X",0,IF(E264="X",0,VLOOKUP(E264,'21'!$K$3:$L$16,2,FALSE)))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IF(D265="X",0,IF(E265="X",0,VLOOKUP(E265,'21'!$K$3:$L$16,2,FALSE)))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IF(D266="X",0,IF(E266="X",0,VLOOKUP(E266,'21'!$K$3:$L$16,2,FALSE)))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IF(D267="X",0,IF(E267="X",0,VLOOKUP(E267,'21'!$K$3:$L$16,2,FALSE)))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IF(D268="X",0,IF(E268="X",0,VLOOKUP(E268,'21'!$K$3:$L$16,2,FALSE)))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IF(D269="X",0,IF(E269="X",0,VLOOKUP(E269,'21'!$K$3:$L$16,2,FALSE)))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IF(D270="X",0,IF(E270="X",0,VLOOKUP(E270,'21'!$K$3:$L$16,2,FALSE)))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IF(D271="X",0,IF(E271="X",0,VLOOKUP(E271,'21'!$K$3:$L$16,2,FALSE)))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IF(D272="X",0,IF(E272="X",0,VLOOKUP(E272,'21'!$K$3:$L$16,2,FALSE)))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IF(D273="X",0,IF(E273="X",0,VLOOKUP(E273,'21'!$K$3:$L$16,2,FALSE)))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IF(D274="X",0,IF(E274="X",0,VLOOKUP(E274,'21'!$K$3:$L$16,2,FALSE)))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IF(D275="X",0,IF(E275="X",0,VLOOKUP(E275,'21'!$K$3:$L$16,2,FALSE)))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IF(D276="X",0,IF(E276="X",0,VLOOKUP(E276,'21'!$K$3:$L$16,2,FALSE)))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IF(D277="X",0,IF(E277="X",0,VLOOKUP(E277,'21'!$K$3:$L$16,2,FALSE)))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IF(D278="X",0,IF(E278="X",0,VLOOKUP(E278,'21'!$K$3:$L$16,2,FALSE)))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IF(D279="X",0,IF(E279="X",0,VLOOKUP(E279,'21'!$K$3:$L$16,2,FALSE)))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IF(D280="X",0,IF(E280="X",0,VLOOKUP(E280,'21'!$K$3:$L$16,2,FALSE)))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IF(D281="X",0,IF(E281="X",0,VLOOKUP(E281,'21'!$K$3:$L$16,2,FALSE)))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IF(D282="X",0,IF(E282="X",0,VLOOKUP(E282,'21'!$K$3:$L$16,2,FALSE)))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IF(D283="X",0,IF(E283="X",0,VLOOKUP(E283,'21'!$K$3:$L$16,2,FALSE)))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IF(D284="X",0,IF(E284="X",0,VLOOKUP(E284,'21'!$K$3:$L$16,2,FALSE)))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IF(D285="X",0,IF(E285="X",0,VLOOKUP(E285,'21'!$K$3:$L$16,2,FALSE)))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IF(D286="X",0,IF(E286="X",0,VLOOKUP(E286,'21'!$K$3:$L$16,2,FALSE)))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IF(D287="X",0,IF(E287="X",0,VLOOKUP(E287,'21'!$K$3:$L$16,2,FALSE)))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IF(D288="X",0,IF(E288="X",0,VLOOKUP(E288,'21'!$K$3:$L$16,2,FALSE)))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IF(D289="X",0,IF(E289="X",0,VLOOKUP(E289,'21'!$K$3:$L$16,2,FALSE)))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IF(D290="X",0,IF(E290="X",0,VLOOKUP(E290,'21'!$K$3:$L$16,2,FALSE)))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IF(D291="X",0,IF(E291="X",0,VLOOKUP(E291,'21'!$K$3:$L$16,2,FALSE)))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IF(D292="X",0,IF(E292="X",0,VLOOKUP(E292,'21'!$K$3:$L$16,2,FALSE)))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IF(D293="X",0,IF(E293="X",0,VLOOKUP(E293,'21'!$K$3:$L$16,2,FALSE)))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IF(D294="X",0,IF(E294="X",0,VLOOKUP(E294,'21'!$K$3:$L$16,2,FALSE)))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IF(D295="X",0,IF(E295="X",0,VLOOKUP(E295,'21'!$K$3:$L$16,2,FALSE)))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IF(D296="X",0,IF(E296="X",0,VLOOKUP(E296,'21'!$K$3:$L$16,2,FALSE)))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IF(D297="X",0,IF(E297="X",0,VLOOKUP(E297,'21'!$K$3:$L$16,2,FALSE)))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IF(D298="X",0,IF(E298="X",0,VLOOKUP(E298,'21'!$K$3:$L$16,2,FALSE)))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IF(D299="X",0,IF(E299="X",0,VLOOKUP(E299,'21'!$K$3:$L$16,2,FALSE)))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IF(D300="X",0,IF(E300="X",0,VLOOKUP(E300,'21'!$K$3:$L$16,2,FALSE)))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IF(D301="X",0,IF(E301="X",0,VLOOKUP(E301,'21'!$K$3:$L$16,2,FALSE)))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IF(D302="X",0,IF(E302="X",0,VLOOKUP(E302,'21'!$K$3:$L$16,2,FALSE)))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IF(D303="X",0,IF(E303="X",0,VLOOKUP(E303,'21'!$K$3:$L$16,2,FALSE)))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IF(D304="X",0,IF(E304="X",0,VLOOKUP(E304,'21'!$K$3:$L$16,2,FALSE)))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IF(D305="X",0,IF(E305="X",0,VLOOKUP(E305,'21'!$K$3:$L$16,2,FALSE)))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IF(D306="X",0,IF(E306="X",0,VLOOKUP(E306,'21'!$K$3:$L$16,2,FALSE)))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IF(D307="X",0,IF(E307="X",0,VLOOKUP(E307,'21'!$K$3:$L$16,2,FALSE)))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IF(D308="X",0,IF(E308="X",0,VLOOKUP(E308,'21'!$K$3:$L$16,2,FALSE)))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IF(D309="X",0,IF(E309="X",0,VLOOKUP(E309,'21'!$K$3:$L$16,2,FALSE)))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IF(D310="X",0,IF(E310="X",0,VLOOKUP(E310,'21'!$K$3:$L$16,2,FALSE)))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IF(D311="X",0,IF(E311="X",0,VLOOKUP(E311,'21'!$K$3:$L$16,2,FALSE)))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IF(D312="X",0,IF(E312="X",0,VLOOKUP(E312,'21'!$K$3:$L$16,2,FALSE)))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IF(D313="X",0,IF(E313="X",0,VLOOKUP(E313,'21'!$K$3:$L$16,2,FALSE)))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IF(D314="X",0,IF(E314="X",0,VLOOKUP(E314,'21'!$K$3:$L$16,2,FALSE)))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IF(D315="X",0,IF(E315="X",0,VLOOKUP(E315,'21'!$K$3:$L$16,2,FALSE)))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IF(D316="X",0,IF(E316="X",0,VLOOKUP(E316,'21'!$K$3:$L$16,2,FALSE)))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IF(D317="X",0,IF(E317="X",0,VLOOKUP(E317,'21'!$K$3:$L$16,2,FALSE)))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IF(D318="X",0,IF(E318="X",0,VLOOKUP(E318,'21'!$K$3:$L$16,2,FALSE)))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IF(D319="X",0,IF(E319="X",0,VLOOKUP(E319,'21'!$K$3:$L$16,2,FALSE)))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IF(D320="X",0,IF(E320="X",0,VLOOKUP(E320,'21'!$K$3:$L$16,2,FALSE)))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IF(D321="X",0,IF(E321="X",0,VLOOKUP(E321,'21'!$K$3:$L$16,2,FALSE)))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IF(D322="X",0,IF(E322="X",0,VLOOKUP(E322,'21'!$K$3:$L$16,2,FALSE)))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IF(D323="X",0,IF(E323="X",0,VLOOKUP(E323,'21'!$K$3:$L$16,2,FALSE)))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IF(D324="X",0,IF(E324="X",0,VLOOKUP(E324,'21'!$K$3:$L$16,2,FALSE)))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IF(D325="X",0,IF(E325="X",0,VLOOKUP(E325,'21'!$K$3:$L$16,2,FALSE)))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IF(D326="X",0,IF(E326="X",0,VLOOKUP(E326,'21'!$K$3:$L$16,2,FALSE)))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IF(D327="X",0,IF(E327="X",0,VLOOKUP(E327,'21'!$K$3:$L$16,2,FALSE)))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IF(D328="X",0,IF(E328="X",0,VLOOKUP(E328,'21'!$K$3:$L$16,2,FALSE)))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IF(D329="X",0,IF(E329="X",0,VLOOKUP(E329,'21'!$K$3:$L$16,2,FALSE)))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IF(D330="X",0,IF(E330="X",0,VLOOKUP(E330,'21'!$K$3:$L$16,2,FALSE)))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IF(D331="X",0,IF(E331="X",0,VLOOKUP(E331,'21'!$K$3:$L$16,2,FALSE)))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IF(D332="X",0,IF(E332="X",0,VLOOKUP(E332,'21'!$K$3:$L$16,2,FALSE)))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IF(D333="X",0,IF(E333="X",0,VLOOKUP(E333,'21'!$K$3:$L$16,2,FALSE)))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IF(D334="X",0,IF(E334="X",0,VLOOKUP(E334,'21'!$K$3:$L$16,2,FALSE)))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IF(D335="X",0,IF(E335="X",0,VLOOKUP(E335,'21'!$K$3:$L$16,2,FALSE)))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IF(D336="X",0,IF(E336="X",0,VLOOKUP(E336,'21'!$K$3:$L$16,2,FALSE)))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IF(D337="X",0,IF(E337="X",0,VLOOKUP(E337,'21'!$K$3:$L$16,2,FALSE)))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IF(D338="X",0,IF(E338="X",0,VLOOKUP(E338,'21'!$K$3:$L$16,2,FALSE)))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IF(D339="X",0,IF(E339="X",0,VLOOKUP(E339,'21'!$K$3:$L$16,2,FALSE)))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IF(D340="X",0,IF(E340="X",0,VLOOKUP(E340,'21'!$K$3:$L$16,2,FALSE)))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IF(D341="X",0,IF(E341="X",0,VLOOKUP(E341,'21'!$K$3:$L$16,2,FALSE)))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IF(D342="X",0,IF(E342="X",0,VLOOKUP(E342,'21'!$K$3:$L$16,2,FALSE)))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IF(D343="X",0,IF(E343="X",0,VLOOKUP(E343,'21'!$K$3:$L$16,2,FALSE)))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IF(D344="X",0,IF(E344="X",0,VLOOKUP(E344,'21'!$K$3:$L$16,2,FALSE)))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IF(D345="X",0,IF(E345="X",0,VLOOKUP(E345,'21'!$K$3:$L$16,2,FALSE)))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IF(D346="X",0,IF(E346="X",0,VLOOKUP(E346,'21'!$K$3:$L$16,2,FALSE)))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IF(D347="X",0,IF(E347="X",0,VLOOKUP(E347,'21'!$K$3:$L$16,2,FALSE)))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IF(D348="X",0,IF(E348="X",0,VLOOKUP(E348,'21'!$K$3:$L$16,2,FALSE)))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IF(D349="X",0,IF(E349="X",0,VLOOKUP(E349,'21'!$K$3:$L$16,2,FALSE)))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IF(D350="X",0,IF(E350="X",0,VLOOKUP(E350,'21'!$K$3:$L$16,2,FALSE)))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IF(D351="X",0,IF(E351="X",0,VLOOKUP(E351,'21'!$K$3:$L$16,2,FALSE)))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IF(D352="X",0,IF(E352="X",0,VLOOKUP(E352,'21'!$K$3:$L$16,2,FALSE)))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IF(D353="X",0,IF(E353="X",0,VLOOKUP(E353,'21'!$K$3:$L$16,2,FALSE)))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IF(D354="X",0,IF(E354="X",0,VLOOKUP(E354,'21'!$K$3:$L$16,2,FALSE)))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IF(D355="X",0,IF(E355="X",0,VLOOKUP(E355,'21'!$K$3:$L$16,2,FALSE)))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IF(D356="X",0,IF(E356="X",0,VLOOKUP(E356,'21'!$K$3:$L$16,2,FALSE)))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IF(D357="X",0,IF(E357="X",0,VLOOKUP(E357,'21'!$K$3:$L$16,2,FALSE)))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IF(D358="X",0,IF(E358="X",0,VLOOKUP(E358,'21'!$K$3:$L$16,2,FALSE)))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IF(D359="X",0,IF(E359="X",0,VLOOKUP(E359,'21'!$K$3:$L$16,2,FALSE)))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IF(D360="X",0,IF(E360="X",0,VLOOKUP(E360,'21'!$K$3:$L$16,2,FALSE)))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IF(D361="X",0,IF(E361="X",0,VLOOKUP(E361,'21'!$K$3:$L$16,2,FALSE)))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IF(D362="X",0,IF(E362="X",0,VLOOKUP(E362,'21'!$K$3:$L$16,2,FALSE)))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IF(D363="X",0,IF(E363="X",0,VLOOKUP(E363,'21'!$K$3:$L$16,2,FALSE)))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IF(D364="X",0,IF(E364="X",0,VLOOKUP(E364,'21'!$K$3:$L$16,2,FALSE)))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IF(D365="X",0,IF(E365="X",0,VLOOKUP(E365,'21'!$K$3:$L$16,2,FALSE)))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IF(D366="X",0,IF(E366="X",0,VLOOKUP(E366,'21'!$K$3:$L$16,2,FALSE)))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IF(D367="X",0,IF(E367="X",0,VLOOKUP(E367,'21'!$K$3:$L$16,2,FALSE)))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IF(D368="X",0,IF(E368="X",0,VLOOKUP(E368,'21'!$K$3:$L$16,2,FALSE)))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IF(D369="X",0,IF(E369="X",0,VLOOKUP(E369,'21'!$K$3:$L$16,2,FALSE)))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IF(D370="X",0,IF(E370="X",0,VLOOKUP(E370,'21'!$K$3:$L$16,2,FALSE)))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IF(D371="X",0,IF(E371="X",0,VLOOKUP(E371,'21'!$K$3:$L$16,2,FALSE)))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IF(D372="X",0,IF(E372="X",0,VLOOKUP(E372,'21'!$K$3:$L$16,2,FALSE)))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IF(D373="X",0,IF(E373="X",0,VLOOKUP(E373,'21'!$K$3:$L$16,2,FALSE)))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IF(D374="X",0,IF(E374="X",0,VLOOKUP(E374,'21'!$K$3:$L$16,2,FALSE)))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IF(D375="X",0,IF(E375="X",0,VLOOKUP(E375,'21'!$K$3:$L$16,2,FALSE)))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IF(D376="X",0,IF(E376="X",0,VLOOKUP(E376,'21'!$K$3:$L$16,2,FALSE)))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IF(D377="X",0,IF(E377="X",0,VLOOKUP(E377,'21'!$K$3:$L$16,2,FALSE)))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IF(D378="X",0,IF(E378="X",0,VLOOKUP(E378,'21'!$K$3:$L$16,2,FALSE)))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IF(D379="X",0,IF(E379="X",0,VLOOKUP(E379,'21'!$K$3:$L$16,2,FALSE)))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IF(D380="X",0,IF(E380="X",0,VLOOKUP(E380,'21'!$K$3:$L$16,2,FALSE)))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IF(D381="X",0,IF(E381="X",0,VLOOKUP(E381,'21'!$K$3:$L$16,2,FALSE)))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IF(D382="X",0,IF(E382="X",0,VLOOKUP(E382,'21'!$K$3:$L$16,2,FALSE)))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IF(D383="X",0,IF(E383="X",0,VLOOKUP(E383,'21'!$K$3:$L$16,2,FALSE)))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IF(D384="X",0,IF(E384="X",0,VLOOKUP(E384,'21'!$K$3:$L$16,2,FALSE)))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IF(D385="X",0,IF(E385="X",0,VLOOKUP(E385,'21'!$K$3:$L$16,2,FALSE)))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IF(D386="X",0,IF(E386="X",0,VLOOKUP(E386,'21'!$K$3:$L$16,2,FALSE)))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IF(D387="X",0,IF(E387="X",0,VLOOKUP(E387,'21'!$K$3:$L$16,2,FALSE)))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IF(D388="X",0,IF(E388="X",0,VLOOKUP(E388,'21'!$K$3:$L$16,2,FALSE)))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IF(D389="X",0,IF(E389="X",0,VLOOKUP(E389,'21'!$K$3:$L$16,2,FALSE)))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IF(D390="X",0,IF(E390="X",0,VLOOKUP(E390,'21'!$K$3:$L$16,2,FALSE)))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IF(D391="X",0,IF(E391="X",0,VLOOKUP(E391,'21'!$K$3:$L$16,2,FALSE)))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IF(D392="X",0,IF(E392="X",0,VLOOKUP(E392,'21'!$K$3:$L$16,2,FALSE)))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IF(D393="X",0,IF(E393="X",0,VLOOKUP(E393,'21'!$K$3:$L$16,2,FALSE)))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IF(D394="X",0,IF(E394="X",0,VLOOKUP(E394,'21'!$K$3:$L$16,2,FALSE)))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IF(D395="X",0,IF(E395="X",0,VLOOKUP(E395,'21'!$K$3:$L$16,2,FALSE)))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IF(D396="X",0,IF(E396="X",0,VLOOKUP(E396,'21'!$K$3:$L$16,2,FALSE)))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IF(D397="X",0,IF(E397="X",0,VLOOKUP(E397,'21'!$K$3:$L$16,2,FALSE)))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IF(D398="X",0,IF(E398="X",0,VLOOKUP(E398,'21'!$K$3:$L$16,2,FALSE)))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IF(D399="X",0,IF(E399="X",0,VLOOKUP(E399,'21'!$K$3:$L$16,2,FALSE)))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IF(D400="X",0,IF(E400="X",0,VLOOKUP(E400,'21'!$K$3:$L$16,2,FALSE)))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IF(D401="X",0,IF(E401="X",0,VLOOKUP(E401,'21'!$K$3:$L$16,2,FALSE)))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IF(D402="X",0,IF(E402="X",0,VLOOKUP(E402,'21'!$K$3:$L$16,2,FALSE)))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IF(D403="X",0,IF(E403="X",0,VLOOKUP(E403,'21'!$K$3:$L$16,2,FALSE)))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IF(D404="X",0,IF(E404="X",0,VLOOKUP(E404,'21'!$K$3:$L$16,2,FALSE)))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IF(D405="X",0,IF(E405="X",0,VLOOKUP(E405,'21'!$K$3:$L$16,2,FALSE)))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IF(D406="X",0,IF(E406="X",0,VLOOKUP(E406,'21'!$K$3:$L$16,2,FALSE)))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IF(D407="X",0,IF(E407="X",0,VLOOKUP(E407,'21'!$K$3:$L$16,2,FALSE)))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IF(D408="X",0,IF(E408="X",0,VLOOKUP(E408,'21'!$K$3:$L$16,2,FALSE)))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IF(D409="X",0,IF(E409="X",0,VLOOKUP(E409,'21'!$K$3:$L$16,2,FALSE)))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IF(D410="X",0,IF(E410="X",0,VLOOKUP(E410,'21'!$K$3:$L$16,2,FALSE)))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IF(D411="X",0,IF(E411="X",0,VLOOKUP(E411,'21'!$K$3:$L$16,2,FALSE)))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IF(D412="X",0,IF(E412="X",0,VLOOKUP(E412,'21'!$K$3:$L$16,2,FALSE)))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IF(D413="X",0,IF(E413="X",0,VLOOKUP(E413,'21'!$K$3:$L$16,2,FALSE)))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IF(D414="X",0,IF(E414="X",0,VLOOKUP(E414,'21'!$K$3:$L$16,2,FALSE)))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IF(D415="X",0,IF(E415="X",0,VLOOKUP(E415,'21'!$K$3:$L$16,2,FALSE)))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IF(D416="X",0,IF(E416="X",0,VLOOKUP(E416,'21'!$K$3:$L$16,2,FALSE)))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IF(D417="X",0,IF(E417="X",0,VLOOKUP(E417,'21'!$K$3:$L$16,2,FALSE)))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IF(D418="X",0,IF(E418="X",0,VLOOKUP(E418,'21'!$K$3:$L$16,2,FALSE)))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IF(D419="X",0,IF(E419="X",0,VLOOKUP(E419,'21'!$K$3:$L$16,2,FALSE)))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IF(D420="X",0,IF(E420="X",0,VLOOKUP(E420,'21'!$K$3:$L$16,2,FALSE)))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IF(D421="X",0,IF(E421="X",0,VLOOKUP(E421,'21'!$K$3:$L$16,2,FALSE)))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IF(D422="X",0,IF(E422="X",0,VLOOKUP(E422,'21'!$K$3:$L$16,2,FALSE)))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IF(D423="X",0,IF(E423="X",0,VLOOKUP(E423,'21'!$K$3:$L$16,2,FALSE)))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IF(D424="X",0,IF(E424="X",0,VLOOKUP(E424,'21'!$K$3:$L$16,2,FALSE)))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IF(D425="X",0,IF(E425="X",0,VLOOKUP(E425,'21'!$K$3:$L$16,2,FALSE)))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IF(D426="X",0,IF(E426="X",0,VLOOKUP(E426,'21'!$K$3:$L$16,2,FALSE)))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IF(D427="X",0,IF(E427="X",0,VLOOKUP(E427,'21'!$K$3:$L$16,2,FALSE)))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IF(D428="X",0,IF(E428="X",0,VLOOKUP(E428,'21'!$K$3:$L$16,2,FALSE)))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IF(D429="X",0,IF(E429="X",0,VLOOKUP(E429,'21'!$K$3:$L$16,2,FALSE)))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IF(D430="X",0,IF(E430="X",0,VLOOKUP(E430,'21'!$K$3:$L$16,2,FALSE)))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IF(D431="X",0,IF(E431="X",0,VLOOKUP(E431,'21'!$K$3:$L$16,2,FALSE)))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IF(D432="X",0,IF(E432="X",0,VLOOKUP(E432,'21'!$K$3:$L$16,2,FALSE)))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IF(D433="X",0,IF(E433="X",0,VLOOKUP(E433,'21'!$K$3:$L$16,2,FALSE)))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IF(D434="X",0,IF(E434="X",0,VLOOKUP(E434,'21'!$K$3:$L$16,2,FALSE)))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IF(D435="X",0,IF(E435="X",0,VLOOKUP(E435,'21'!$K$3:$L$16,2,FALSE)))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IF(D436="X",0,IF(E436="X",0,VLOOKUP(E436,'21'!$K$3:$L$16,2,FALSE)))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IF(D437="X",0,IF(E437="X",0,VLOOKUP(E437,'21'!$K$3:$L$16,2,FALSE)))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IF(D438="X",0,IF(E438="X",0,VLOOKUP(E438,'21'!$K$3:$L$16,2,FALSE)))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IF(D439="X",0,IF(E439="X",0,VLOOKUP(E439,'21'!$K$3:$L$16,2,FALSE)))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IF(D440="X",0,IF(E440="X",0,VLOOKUP(E440,'21'!$K$3:$L$16,2,FALSE)))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IF(D441="X",0,IF(E441="X",0,VLOOKUP(E441,'21'!$K$3:$L$16,2,FALSE)))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IF(D442="X",0,IF(E442="X",0,VLOOKUP(E442,'21'!$K$3:$L$16,2,FALSE)))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IF(D443="X",0,IF(E443="X",0,VLOOKUP(E443,'21'!$K$3:$L$16,2,FALSE)))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IF(D444="X",0,IF(E444="X",0,VLOOKUP(E444,'21'!$K$3:$L$16,2,FALSE)))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IF(D445="X",0,IF(E445="X",0,VLOOKUP(E445,'21'!$K$3:$L$16,2,FALSE)))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IF(D446="X",0,IF(E446="X",0,VLOOKUP(E446,'21'!$K$3:$L$16,2,FALSE)))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IF(D447="X",0,IF(E447="X",0,VLOOKUP(E447,'21'!$K$3:$L$16,2,FALSE)))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IF(D448="X",0,IF(E448="X",0,VLOOKUP(E448,'21'!$K$3:$L$16,2,FALSE)))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IF(D449="X",0,IF(E449="X",0,VLOOKUP(E449,'21'!$K$3:$L$16,2,FALSE)))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IF(D450="X",0,IF(E450="X",0,VLOOKUP(E450,'21'!$K$3:$L$16,2,FALSE)))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IF(D451="X",0,IF(E451="X",0,VLOOKUP(E451,'21'!$K$3:$L$16,2,FALSE)))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IF(D452="X",0,IF(E452="X",0,VLOOKUP(E452,'21'!$K$3:$L$16,2,FALSE)))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IF(D453="X",0,IF(E453="X",0,VLOOKUP(E453,'21'!$K$3:$L$16,2,FALSE)))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IF(D454="X",0,IF(E454="X",0,VLOOKUP(E454,'21'!$K$3:$L$16,2,FALSE)))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IF(D455="X",0,IF(E455="X",0,VLOOKUP(E455,'21'!$K$3:$L$16,2,FALSE)))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IF(D456="X",0,IF(E456="X",0,VLOOKUP(E456,'21'!$K$3:$L$16,2,FALSE)))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IF(D457="X",0,IF(E457="X",0,VLOOKUP(E457,'21'!$K$3:$L$16,2,FALSE)))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IF(D458="X",0,IF(E458="X",0,VLOOKUP(E458,'21'!$K$3:$L$16,2,FALSE)))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IF(D459="X",0,IF(E459="X",0,VLOOKUP(E459,'21'!$K$3:$L$16,2,FALSE)))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IF(D460="X",0,IF(E460="X",0,VLOOKUP(E460,'21'!$K$3:$L$16,2,FALSE)))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IF(D461="X",0,IF(E461="X",0,VLOOKUP(E461,'21'!$K$3:$L$16,2,FALSE)))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IF(D462="X",0,IF(E462="X",0,VLOOKUP(E462,'21'!$K$3:$L$16,2,FALSE)))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IF(D463="X",0,IF(E463="X",0,VLOOKUP(E463,'21'!$K$3:$L$16,2,FALSE)))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IF(D464="X",0,IF(E464="X",0,VLOOKUP(E464,'21'!$K$3:$L$16,2,FALSE)))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IF(D465="X",0,IF(E465="X",0,VLOOKUP(E465,'21'!$K$3:$L$16,2,FALSE)))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IF(D466="X",0,IF(E466="X",0,VLOOKUP(E466,'21'!$K$3:$L$16,2,FALSE)))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IF(D467="X",0,IF(E467="X",0,VLOOKUP(E467,'21'!$K$3:$L$16,2,FALSE)))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IF(D468="X",0,IF(E468="X",0,VLOOKUP(E468,'21'!$K$3:$L$16,2,FALSE)))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IF(D469="X",0,IF(E469="X",0,VLOOKUP(E469,'21'!$K$3:$L$16,2,FALSE)))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IF(D470="X",0,IF(E470="X",0,VLOOKUP(E470,'21'!$K$3:$L$16,2,FALSE)))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IF(D471="X",0,IF(E471="X",0,VLOOKUP(E471,'21'!$K$3:$L$16,2,FALSE)))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IF(D472="X",0,IF(E472="X",0,VLOOKUP(E472,'21'!$K$3:$L$16,2,FALSE)))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IF(D473="X",0,IF(E473="X",0,VLOOKUP(E473,'21'!$K$3:$L$16,2,FALSE)))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IF(D474="X",0,IF(E474="X",0,VLOOKUP(E474,'21'!$K$3:$L$16,2,FALSE)))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IF(D475="X",0,IF(E475="X",0,VLOOKUP(E475,'21'!$K$3:$L$16,2,FALSE)))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IF(D476="X",0,IF(E476="X",0,VLOOKUP(E476,'21'!$K$3:$L$16,2,FALSE)))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IF(D477="X",0,IF(E477="X",0,VLOOKUP(E477,'21'!$K$3:$L$16,2,FALSE)))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IF(D478="X",0,IF(E478="X",0,VLOOKUP(E478,'21'!$K$3:$L$16,2,FALSE)))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IF(D479="X",0,IF(E479="X",0,VLOOKUP(E479,'21'!$K$3:$L$16,2,FALSE)))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IF(D480="X",0,IF(E480="X",0,VLOOKUP(E480,'21'!$K$3:$L$16,2,FALSE)))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IF(D481="X",0,IF(E481="X",0,VLOOKUP(E481,'21'!$K$3:$L$16,2,FALSE)))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IF(D482="X",0,IF(E482="X",0,VLOOKUP(E482,'21'!$K$3:$L$16,2,FALSE)))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IF(D483="X",0,IF(E483="X",0,VLOOKUP(E483,'21'!$K$3:$L$16,2,FALSE)))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IF(D484="X",0,IF(E484="X",0,VLOOKUP(E484,'21'!$K$3:$L$16,2,FALSE)))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IF(D485="X",0,IF(E485="X",0,VLOOKUP(E485,'21'!$K$3:$L$16,2,FALSE)))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IF(D486="X",0,IF(E486="X",0,VLOOKUP(E486,'21'!$K$3:$L$16,2,FALSE)))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IF(D487="X",0,IF(E487="X",0,VLOOKUP(E487,'21'!$K$3:$L$16,2,FALSE)))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IF(D488="X",0,IF(E488="X",0,VLOOKUP(E488,'21'!$K$3:$L$16,2,FALSE)))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IF(D489="X",0,IF(E489="X",0,VLOOKUP(E489,'21'!$K$3:$L$16,2,FALSE)))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IF(D490="X",0,IF(E490="X",0,VLOOKUP(E490,'21'!$K$3:$L$16,2,FALSE)))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IF(D491="X",0,IF(E491="X",0,VLOOKUP(E491,'21'!$K$3:$L$16,2,FALSE)))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IF(D492="X",0,IF(E492="X",0,VLOOKUP(E492,'21'!$K$3:$L$16,2,FALSE)))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IF(D493="X",0,IF(E493="X",0,VLOOKUP(E493,'21'!$K$3:$L$16,2,FALSE)))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IF(D494="X",0,IF(E494="X",0,VLOOKUP(E494,'21'!$K$3:$L$16,2,FALSE)))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IF('21'!K3="", "Vrije categorie",'21'!K3)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IF('21'!K4="", "Vrije categorie",'21'!K4)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IF('21'!K5="", "Vrije categorie",'21'!K5)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IF('21'!K6="", "Vrije categorie",'21'!K6)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IF('21'!K7="", "Vrije categorie",'21'!K7)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IF('21'!K8="", "Vrije categorie",'21'!K8)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IF('21'!K9="", "Vrije categorie",'21'!K9)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IF('21'!K10="", "Vrije categorie",'21'!K10)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IF('21'!K11="", "Vrije categorie",'21'!K11)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IF('21'!K12="", "Vrije categorie",'21'!K12)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IF('21'!K13="", "Vrije categorie",'21'!K13)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IF('21'!K14="", "Vrije categorie",'21'!K14)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IF('21'!K15="", "Vrije categorie",'21'!K15)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wmatv0w+9MKPeBfx+3C6DJrE2HoJDWp2jRpzzR4EWW5/gWCLQKkRzujbxR7A45TeZnlRc/TP3ScoXpVoUA4yYA==" saltValue="3nGQnf2bkKL9Pq9DggYZB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B4" sqref="B4:E4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22,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'22a'!P499/M3</f>
        <v>#N/A</v>
      </c>
    </row>
    <row r="4" spans="1:14">
      <c r="A4" s="26" t="s">
        <v>80</v>
      </c>
      <c r="B4" s="217" t="str">
        <f>VLOOKUP(H5,Kwaliteitsinspecties!A5:E54,3)</f>
        <v>Complex 22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'22a'!P500/M4</f>
        <v>#N/A</v>
      </c>
    </row>
    <row r="5" spans="1:14">
      <c r="A5" s="27" t="s">
        <v>81</v>
      </c>
      <c r="B5" s="218" t="str">
        <f>VLOOKUP(H5,Kwaliteitsinspecties!A5:E54,4)</f>
        <v>Complex 22</v>
      </c>
      <c r="C5" s="218"/>
      <c r="D5" s="218"/>
      <c r="E5" s="218"/>
      <c r="F5" s="214" t="s">
        <v>83</v>
      </c>
      <c r="G5" s="214"/>
      <c r="H5" s="23">
        <f>Kwaliteitsinspecties!A26</f>
        <v>22</v>
      </c>
      <c r="K5" s="44" t="s">
        <v>56</v>
      </c>
      <c r="L5" s="56"/>
      <c r="M5" s="115"/>
      <c r="N5" s="97" t="e">
        <f>'22a'!P501/M5</f>
        <v>#N/A</v>
      </c>
    </row>
    <row r="6" spans="1:14">
      <c r="A6" s="28" t="s">
        <v>82</v>
      </c>
      <c r="B6" s="219" t="str">
        <f>VLOOKUP(H5,Kwaliteitsinspecties!A5:E54,5)</f>
        <v>Complex 22</v>
      </c>
      <c r="C6" s="219"/>
      <c r="D6" s="219"/>
      <c r="E6" s="219"/>
      <c r="F6" s="215" t="s">
        <v>84</v>
      </c>
      <c r="G6" s="215"/>
      <c r="H6" s="24" t="str">
        <f>CONCATENATE(H5,"a")</f>
        <v>22a</v>
      </c>
      <c r="K6" s="44" t="s">
        <v>57</v>
      </c>
      <c r="L6" s="56"/>
      <c r="M6" s="115"/>
      <c r="N6" s="97" t="e">
        <f>'22a'!P502/M6</f>
        <v>#N/A</v>
      </c>
    </row>
    <row r="7" spans="1:14">
      <c r="K7" s="44" t="s">
        <v>53</v>
      </c>
      <c r="L7" s="56"/>
      <c r="M7" s="115"/>
      <c r="N7" s="97" t="e">
        <f>'22a'!P503/M7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'22a'!P504/M8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'22a'!P505/M9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'22a'!P506/M10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'22a'!P507/M11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'22a'!P508/M12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'22a'!N512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'22a'!P509/M13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'22a'!P512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'22a'!G512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'22a'!F512-E27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'22a'!S495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'22a'!R495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'22a'!T495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'22a'!U495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'22a'!V495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'22a'!W495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'22a'!N505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ZVQVXaguvHC1rwIt6sNUsihjSrgSoXzhNMuq8gMQKC0klox2NucljzwFPADorSaFsJbNFZ0FdQRI2HA2/PPmLg==" saltValue="T9jKlZ9CBzErRJjovZBTi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'22'!H5</f>
        <v>22</v>
      </c>
      <c r="B1" s="240" t="s">
        <v>80</v>
      </c>
      <c r="C1" s="241"/>
      <c r="D1" s="242" t="str">
        <f>VLOOKUP(A1,Kwaliteitsinspecties!A5:J54,3)</f>
        <v>Complex 22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22 te Complex 22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IF(D4="X",0,IF(E4="X",0,VLOOKUP(E4,'22'!$K$3:$L$16,2,FALSE)))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IF(D5="X",0,IF(E5="X",0,VLOOKUP(E5,'22'!$K$3:$L$16,2,FALSE)))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IF(D6="X",0,IF(E6="X",0,VLOOKUP(E6,'22'!$K$3:$L$16,2,FALSE)))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IF(D7="X",0,IF(E7="X",0,VLOOKUP(E7,'22'!$K$3:$L$16,2,FALSE)))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IF(D8="X",0,IF(E8="X",0,VLOOKUP(E8,'22'!$K$3:$L$16,2,FALSE)))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IF(D9="X",0,IF(E9="X",0,VLOOKUP(E9,'22'!$K$3:$L$16,2,FALSE)))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IF(D10="X",0,IF(E10="X",0,VLOOKUP(E10,'22'!$K$3:$L$16,2,FALSE)))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IF(D11="X",0,IF(E11="X",0,VLOOKUP(E11,'22'!$K$3:$L$16,2,FALSE)))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IF(D12="X",0,IF(E12="X",0,VLOOKUP(E12,'22'!$K$3:$L$16,2,FALSE)))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IF(D13="X",0,IF(E13="X",0,VLOOKUP(E13,'22'!$K$3:$L$16,2,FALSE)))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IF(D14="X",0,IF(E14="X",0,VLOOKUP(E14,'22'!$K$3:$L$16,2,FALSE)))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IF(D15="X",0,IF(E15="X",0,VLOOKUP(E15,'22'!$K$3:$L$16,2,FALSE)))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IF(D16="X",0,IF(E16="X",0,VLOOKUP(E16,'22'!$K$3:$L$16,2,FALSE)))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IF(D17="X",0,IF(E17="X",0,VLOOKUP(E17,'22'!$K$3:$L$16,2,FALSE)))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IF(D18="X",0,IF(E18="X",0,VLOOKUP(E18,'22'!$K$3:$L$16,2,FALSE)))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IF(D19="X",0,IF(E19="X",0,VLOOKUP(E19,'22'!$K$3:$L$16,2,FALSE)))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IF(D20="X",0,IF(E20="X",0,VLOOKUP(E20,'22'!$K$3:$L$16,2,FALSE)))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IF(D21="X",0,IF(E21="X",0,VLOOKUP(E21,'22'!$K$3:$L$16,2,FALSE)))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IF(D22="X",0,IF(E22="X",0,VLOOKUP(E22,'22'!$K$3:$L$16,2,FALSE)))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IF(D23="X",0,IF(E23="X",0,VLOOKUP(E23,'22'!$K$3:$L$16,2,FALSE)))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IF(D24="X",0,IF(E24="X",0,VLOOKUP(E24,'22'!$K$3:$L$16,2,FALSE)))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IF(D25="X",0,IF(E25="X",0,VLOOKUP(E25,'22'!$K$3:$L$16,2,FALSE)))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IF(D26="X",0,IF(E26="X",0,VLOOKUP(E26,'22'!$K$3:$L$16,2,FALSE)))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IF(D27="X",0,IF(E27="X",0,VLOOKUP(E27,'22'!$K$3:$L$16,2,FALSE)))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IF(D28="X",0,IF(E28="X",0,VLOOKUP(E28,'22'!$K$3:$L$16,2,FALSE)))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IF(D29="X",0,IF(E29="X",0,VLOOKUP(E29,'22'!$K$3:$L$16,2,FALSE)))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IF(D30="X",0,IF(E30="X",0,VLOOKUP(E30,'22'!$K$3:$L$16,2,FALSE)))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IF(D31="X",0,IF(E31="X",0,VLOOKUP(E31,'22'!$K$3:$L$16,2,FALSE)))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IF(D32="X",0,IF(E32="X",0,VLOOKUP(E32,'22'!$K$3:$L$16,2,FALSE)))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IF(D33="X",0,IF(E33="X",0,VLOOKUP(E33,'22'!$K$3:$L$16,2,FALSE)))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IF(D34="X",0,IF(E34="X",0,VLOOKUP(E34,'22'!$K$3:$L$16,2,FALSE)))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IF(D35="X",0,IF(E35="X",0,VLOOKUP(E35,'22'!$K$3:$L$16,2,FALSE)))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IF(D36="X",0,IF(E36="X",0,VLOOKUP(E36,'22'!$K$3:$L$16,2,FALSE)))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IF(D37="X",0,IF(E37="X",0,VLOOKUP(E37,'22'!$K$3:$L$16,2,FALSE)))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IF(D38="X",0,IF(E38="X",0,VLOOKUP(E38,'22'!$K$3:$L$16,2,FALSE)))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IF(D39="X",0,IF(E39="X",0,VLOOKUP(E39,'22'!$K$3:$L$16,2,FALSE)))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IF(D40="X",0,IF(E40="X",0,VLOOKUP(E40,'22'!$K$3:$L$16,2,FALSE)))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IF(D41="X",0,IF(E41="X",0,VLOOKUP(E41,'22'!$K$3:$L$16,2,FALSE)))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IF(D42="X",0,IF(E42="X",0,VLOOKUP(E42,'22'!$K$3:$L$16,2,FALSE)))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IF(D43="X",0,IF(E43="X",0,VLOOKUP(E43,'22'!$K$3:$L$16,2,FALSE)))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IF(D44="X",0,IF(E44="X",0,VLOOKUP(E44,'22'!$K$3:$L$16,2,FALSE)))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IF(D45="X",0,IF(E45="X",0,VLOOKUP(E45,'22'!$K$3:$L$16,2,FALSE)))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IF(D46="X",0,IF(E46="X",0,VLOOKUP(E46,'22'!$K$3:$L$16,2,FALSE)))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IF(D47="X",0,IF(E47="X",0,VLOOKUP(E47,'22'!$K$3:$L$16,2,FALSE)))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IF(D48="X",0,IF(E48="X",0,VLOOKUP(E48,'22'!$K$3:$L$16,2,FALSE)))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IF(D49="X",0,IF(E49="X",0,VLOOKUP(E49,'22'!$K$3:$L$16,2,FALSE)))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IF(D50="X",0,IF(E50="X",0,VLOOKUP(E50,'22'!$K$3:$L$16,2,FALSE)))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IF(D51="X",0,IF(E51="X",0,VLOOKUP(E51,'22'!$K$3:$L$16,2,FALSE)))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IF(D52="X",0,IF(E52="X",0,VLOOKUP(E52,'22'!$K$3:$L$16,2,FALSE)))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IF(D53="X",0,IF(E53="X",0,VLOOKUP(E53,'22'!$K$3:$L$16,2,FALSE)))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IF(D54="X",0,IF(E54="X",0,VLOOKUP(E54,'22'!$K$3:$L$16,2,FALSE)))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IF(D55="X",0,IF(E55="X",0,VLOOKUP(E55,'22'!$K$3:$L$16,2,FALSE)))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IF(D56="X",0,IF(E56="X",0,VLOOKUP(E56,'22'!$K$3:$L$16,2,FALSE)))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IF(D57="X",0,IF(E57="X",0,VLOOKUP(E57,'22'!$K$3:$L$16,2,FALSE)))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IF(D58="X",0,IF(E58="X",0,VLOOKUP(E58,'22'!$K$3:$L$16,2,FALSE)))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IF(D59="X",0,IF(E59="X",0,VLOOKUP(E59,'22'!$K$3:$L$16,2,FALSE)))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IF(D60="X",0,IF(E60="X",0,VLOOKUP(E60,'22'!$K$3:$L$16,2,FALSE)))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IF(D61="X",0,IF(E61="X",0,VLOOKUP(E61,'22'!$K$3:$L$16,2,FALSE)))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IF(D62="X",0,IF(E62="X",0,VLOOKUP(E62,'22'!$K$3:$L$16,2,FALSE)))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IF(D63="X",0,IF(E63="X",0,VLOOKUP(E63,'22'!$K$3:$L$16,2,FALSE)))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IF(D64="X",0,IF(E64="X",0,VLOOKUP(E64,'22'!$K$3:$L$16,2,FALSE)))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IF(D65="X",0,IF(E65="X",0,VLOOKUP(E65,'22'!$K$3:$L$16,2,FALSE)))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IF(D66="X",0,IF(E66="X",0,VLOOKUP(E66,'22'!$K$3:$L$16,2,FALSE)))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IF(D67="X",0,IF(E67="X",0,VLOOKUP(E67,'22'!$K$3:$L$16,2,FALSE)))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IF(D68="X",0,IF(E68="X",0,VLOOKUP(E68,'22'!$K$3:$L$16,2,FALSE)))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IF(D69="X",0,IF(E69="X",0,VLOOKUP(E69,'22'!$K$3:$L$16,2,FALSE)))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IF(D70="X",0,IF(E70="X",0,VLOOKUP(E70,'22'!$K$3:$L$16,2,FALSE)))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IF(D71="X",0,IF(E71="X",0,VLOOKUP(E71,'22'!$K$3:$L$16,2,FALSE)))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IF(D72="X",0,IF(E72="X",0,VLOOKUP(E72,'22'!$K$3:$L$16,2,FALSE)))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IF(D73="X",0,IF(E73="X",0,VLOOKUP(E73,'22'!$K$3:$L$16,2,FALSE)))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IF(D74="X",0,IF(E74="X",0,VLOOKUP(E74,'22'!$K$3:$L$16,2,FALSE)))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IF(D75="X",0,IF(E75="X",0,VLOOKUP(E75,'22'!$K$3:$L$16,2,FALSE)))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IF(D76="X",0,IF(E76="X",0,VLOOKUP(E76,'22'!$K$3:$L$16,2,FALSE)))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IF(D77="X",0,IF(E77="X",0,VLOOKUP(E77,'22'!$K$3:$L$16,2,FALSE)))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IF(D78="X",0,IF(E78="X",0,VLOOKUP(E78,'22'!$K$3:$L$16,2,FALSE)))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IF(D79="X",0,IF(E79="X",0,VLOOKUP(E79,'22'!$K$3:$L$16,2,FALSE)))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IF(D80="X",0,IF(E80="X",0,VLOOKUP(E80,'22'!$K$3:$L$16,2,FALSE)))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IF(D81="X",0,IF(E81="X",0,VLOOKUP(E81,'22'!$K$3:$L$16,2,FALSE)))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IF(D82="X",0,IF(E82="X",0,VLOOKUP(E82,'22'!$K$3:$L$16,2,FALSE)))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IF(D83="X",0,IF(E83="X",0,VLOOKUP(E83,'22'!$K$3:$L$16,2,FALSE)))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IF(D84="X",0,IF(E84="X",0,VLOOKUP(E84,'22'!$K$3:$L$16,2,FALSE)))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IF(D85="X",0,IF(E85="X",0,VLOOKUP(E85,'22'!$K$3:$L$16,2,FALSE)))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IF(D86="X",0,IF(E86="X",0,VLOOKUP(E86,'22'!$K$3:$L$16,2,FALSE)))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IF(D87="X",0,IF(E87="X",0,VLOOKUP(E87,'22'!$K$3:$L$16,2,FALSE)))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IF(D88="X",0,IF(E88="X",0,VLOOKUP(E88,'22'!$K$3:$L$16,2,FALSE)))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IF(D89="X",0,IF(E89="X",0,VLOOKUP(E89,'22'!$K$3:$L$16,2,FALSE)))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IF(D90="X",0,IF(E90="X",0,VLOOKUP(E90,'22'!$K$3:$L$16,2,FALSE)))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IF(D91="X",0,IF(E91="X",0,VLOOKUP(E91,'22'!$K$3:$L$16,2,FALSE)))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IF(D92="X",0,IF(E92="X",0,VLOOKUP(E92,'22'!$K$3:$L$16,2,FALSE)))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IF(D93="X",0,IF(E93="X",0,VLOOKUP(E93,'22'!$K$3:$L$16,2,FALSE)))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IF(D94="X",0,IF(E94="X",0,VLOOKUP(E94,'22'!$K$3:$L$16,2,FALSE)))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IF(D95="X",0,IF(E95="X",0,VLOOKUP(E95,'22'!$K$3:$L$16,2,FALSE)))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IF(D96="X",0,IF(E96="X",0,VLOOKUP(E96,'22'!$K$3:$L$16,2,FALSE)))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IF(D97="X",0,IF(E97="X",0,VLOOKUP(E97,'22'!$K$3:$L$16,2,FALSE)))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IF(D98="X",0,IF(E98="X",0,VLOOKUP(E98,'22'!$K$3:$L$16,2,FALSE)))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IF(D99="X",0,IF(E99="X",0,VLOOKUP(E99,'22'!$K$3:$L$16,2,FALSE)))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IF(D100="X",0,IF(E100="X",0,VLOOKUP(E100,'22'!$K$3:$L$16,2,FALSE)))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IF(D101="X",0,IF(E101="X",0,VLOOKUP(E101,'22'!$K$3:$L$16,2,FALSE)))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IF(D102="X",0,IF(E102="X",0,VLOOKUP(E102,'22'!$K$3:$L$16,2,FALSE)))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IF(D103="X",0,IF(E103="X",0,VLOOKUP(E103,'22'!$K$3:$L$16,2,FALSE)))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IF(D104="X",0,IF(E104="X",0,VLOOKUP(E104,'22'!$K$3:$L$16,2,FALSE)))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IF(D105="X",0,IF(E105="X",0,VLOOKUP(E105,'22'!$K$3:$L$16,2,FALSE)))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IF(D106="X",0,IF(E106="X",0,VLOOKUP(E106,'22'!$K$3:$L$16,2,FALSE)))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IF(D107="X",0,IF(E107="X",0,VLOOKUP(E107,'22'!$K$3:$L$16,2,FALSE)))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IF(D108="X",0,IF(E108="X",0,VLOOKUP(E108,'22'!$K$3:$L$16,2,FALSE)))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IF(D109="X",0,IF(E109="X",0,VLOOKUP(E109,'22'!$K$3:$L$16,2,FALSE)))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IF(D110="X",0,IF(E110="X",0,VLOOKUP(E110,'22'!$K$3:$L$16,2,FALSE)))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IF(D111="X",0,IF(E111="X",0,VLOOKUP(E111,'22'!$K$3:$L$16,2,FALSE)))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IF(D112="X",0,IF(E112="X",0,VLOOKUP(E112,'22'!$K$3:$L$16,2,FALSE)))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IF(D113="X",0,IF(E113="X",0,VLOOKUP(E113,'22'!$K$3:$L$16,2,FALSE)))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IF(D114="X",0,IF(E114="X",0,VLOOKUP(E114,'22'!$K$3:$L$16,2,FALSE)))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IF(D115="X",0,IF(E115="X",0,VLOOKUP(E115,'22'!$K$3:$L$16,2,FALSE)))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IF(D116="X",0,IF(E116="X",0,VLOOKUP(E116,'22'!$K$3:$L$16,2,FALSE)))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IF(D117="X",0,IF(E117="X",0,VLOOKUP(E117,'22'!$K$3:$L$16,2,FALSE)))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IF(D118="X",0,IF(E118="X",0,VLOOKUP(E118,'22'!$K$3:$L$16,2,FALSE)))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IF(D119="X",0,IF(E119="X",0,VLOOKUP(E119,'22'!$K$3:$L$16,2,FALSE)))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IF(D120="X",0,IF(E120="X",0,VLOOKUP(E120,'22'!$K$3:$L$16,2,FALSE)))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IF(D121="X",0,IF(E121="X",0,VLOOKUP(E121,'22'!$K$3:$L$16,2,FALSE)))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IF(D122="X",0,IF(E122="X",0,VLOOKUP(E122,'22'!$K$3:$L$16,2,FALSE)))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IF(D123="X",0,IF(E123="X",0,VLOOKUP(E123,'22'!$K$3:$L$16,2,FALSE)))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IF(D124="X",0,IF(E124="X",0,VLOOKUP(E124,'22'!$K$3:$L$16,2,FALSE)))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IF(D125="X",0,IF(E125="X",0,VLOOKUP(E125,'22'!$K$3:$L$16,2,FALSE)))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IF(D126="X",0,IF(E126="X",0,VLOOKUP(E126,'22'!$K$3:$L$16,2,FALSE)))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IF(D127="X",0,IF(E127="X",0,VLOOKUP(E127,'22'!$K$3:$L$16,2,FALSE)))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IF(D128="X",0,IF(E128="X",0,VLOOKUP(E128,'22'!$K$3:$L$16,2,FALSE)))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IF(D129="X",0,IF(E129="X",0,VLOOKUP(E129,'22'!$K$3:$L$16,2,FALSE)))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IF(D130="X",0,IF(E130="X",0,VLOOKUP(E130,'22'!$K$3:$L$16,2,FALSE)))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IF(D131="X",0,IF(E131="X",0,VLOOKUP(E131,'22'!$K$3:$L$16,2,FALSE)))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IF(D132="X",0,IF(E132="X",0,VLOOKUP(E132,'22'!$K$3:$L$16,2,FALSE)))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IF(D133="X",0,IF(E133="X",0,VLOOKUP(E133,'22'!$K$3:$L$16,2,FALSE)))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IF(D134="X",0,IF(E134="X",0,VLOOKUP(E134,'22'!$K$3:$L$16,2,FALSE)))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IF(D135="X",0,IF(E135="X",0,VLOOKUP(E135,'22'!$K$3:$L$16,2,FALSE)))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IF(D136="X",0,IF(E136="X",0,VLOOKUP(E136,'22'!$K$3:$L$16,2,FALSE)))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IF(D137="X",0,IF(E137="X",0,VLOOKUP(E137,'22'!$K$3:$L$16,2,FALSE)))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IF(D138="X",0,IF(E138="X",0,VLOOKUP(E138,'22'!$K$3:$L$16,2,FALSE)))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IF(D139="X",0,IF(E139="X",0,VLOOKUP(E139,'22'!$K$3:$L$16,2,FALSE)))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IF(D140="X",0,IF(E140="X",0,VLOOKUP(E140,'22'!$K$3:$L$16,2,FALSE)))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IF(D141="X",0,IF(E141="X",0,VLOOKUP(E141,'22'!$K$3:$L$16,2,FALSE)))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IF(D142="X",0,IF(E142="X",0,VLOOKUP(E142,'22'!$K$3:$L$16,2,FALSE)))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IF(D143="X",0,IF(E143="X",0,VLOOKUP(E143,'22'!$K$3:$L$16,2,FALSE)))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IF(D144="X",0,IF(E144="X",0,VLOOKUP(E144,'22'!$K$3:$L$16,2,FALSE)))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IF(D145="X",0,IF(E145="X",0,VLOOKUP(E145,'22'!$K$3:$L$16,2,FALSE)))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IF(D146="X",0,IF(E146="X",0,VLOOKUP(E146,'22'!$K$3:$L$16,2,FALSE)))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IF(D147="X",0,IF(E147="X",0,VLOOKUP(E147,'22'!$K$3:$L$16,2,FALSE)))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IF(D148="X",0,IF(E148="X",0,VLOOKUP(E148,'22'!$K$3:$L$16,2,FALSE)))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IF(D149="X",0,IF(E149="X",0,VLOOKUP(E149,'22'!$K$3:$L$16,2,FALSE)))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IF(D150="X",0,IF(E150="X",0,VLOOKUP(E150,'22'!$K$3:$L$16,2,FALSE)))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IF(D151="X",0,IF(E151="X",0,VLOOKUP(E151,'22'!$K$3:$L$16,2,FALSE)))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IF(D152="X",0,IF(E152="X",0,VLOOKUP(E152,'22'!$K$3:$L$16,2,FALSE)))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IF(D153="X",0,IF(E153="X",0,VLOOKUP(E153,'22'!$K$3:$L$16,2,FALSE)))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IF(D154="X",0,IF(E154="X",0,VLOOKUP(E154,'22'!$K$3:$L$16,2,FALSE)))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IF(D155="X",0,IF(E155="X",0,VLOOKUP(E155,'22'!$K$3:$L$16,2,FALSE)))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IF(D156="X",0,IF(E156="X",0,VLOOKUP(E156,'22'!$K$3:$L$16,2,FALSE)))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IF(D157="X",0,IF(E157="X",0,VLOOKUP(E157,'22'!$K$3:$L$16,2,FALSE)))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IF(D158="X",0,IF(E158="X",0,VLOOKUP(E158,'22'!$K$3:$L$16,2,FALSE)))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IF(D159="X",0,IF(E159="X",0,VLOOKUP(E159,'22'!$K$3:$L$16,2,FALSE)))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IF(D160="X",0,IF(E160="X",0,VLOOKUP(E160,'22'!$K$3:$L$16,2,FALSE)))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IF(D161="X",0,IF(E161="X",0,VLOOKUP(E161,'22'!$K$3:$L$16,2,FALSE)))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IF(D162="X",0,IF(E162="X",0,VLOOKUP(E162,'22'!$K$3:$L$16,2,FALSE)))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IF(D163="X",0,IF(E163="X",0,VLOOKUP(E163,'22'!$K$3:$L$16,2,FALSE)))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IF(D164="X",0,IF(E164="X",0,VLOOKUP(E164,'22'!$K$3:$L$16,2,FALSE)))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IF(D165="X",0,IF(E165="X",0,VLOOKUP(E165,'22'!$K$3:$L$16,2,FALSE)))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IF(D166="X",0,IF(E166="X",0,VLOOKUP(E166,'22'!$K$3:$L$16,2,FALSE)))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IF(D167="X",0,IF(E167="X",0,VLOOKUP(E167,'22'!$K$3:$L$16,2,FALSE)))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IF(D168="X",0,IF(E168="X",0,VLOOKUP(E168,'22'!$K$3:$L$16,2,FALSE)))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IF(D169="X",0,IF(E169="X",0,VLOOKUP(E169,'22'!$K$3:$L$16,2,FALSE)))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IF(D170="X",0,IF(E170="X",0,VLOOKUP(E170,'22'!$K$3:$L$16,2,FALSE)))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IF(D171="X",0,IF(E171="X",0,VLOOKUP(E171,'22'!$K$3:$L$16,2,FALSE)))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IF(D172="X",0,IF(E172="X",0,VLOOKUP(E172,'22'!$K$3:$L$16,2,FALSE)))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IF(D173="X",0,IF(E173="X",0,VLOOKUP(E173,'22'!$K$3:$L$16,2,FALSE)))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IF(D174="X",0,IF(E174="X",0,VLOOKUP(E174,'22'!$K$3:$L$16,2,FALSE)))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IF(D175="X",0,IF(E175="X",0,VLOOKUP(E175,'22'!$K$3:$L$16,2,FALSE)))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IF(D176="X",0,IF(E176="X",0,VLOOKUP(E176,'22'!$K$3:$L$16,2,FALSE)))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IF(D177="X",0,IF(E177="X",0,VLOOKUP(E177,'22'!$K$3:$L$16,2,FALSE)))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IF(D178="X",0,IF(E178="X",0,VLOOKUP(E178,'22'!$K$3:$L$16,2,FALSE)))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IF(D179="X",0,IF(E179="X",0,VLOOKUP(E179,'22'!$K$3:$L$16,2,FALSE)))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IF(D180="X",0,IF(E180="X",0,VLOOKUP(E180,'22'!$K$3:$L$16,2,FALSE)))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IF(D181="X",0,IF(E181="X",0,VLOOKUP(E181,'22'!$K$3:$L$16,2,FALSE)))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IF(D182="X",0,IF(E182="X",0,VLOOKUP(E182,'22'!$K$3:$L$16,2,FALSE)))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IF(D183="X",0,IF(E183="X",0,VLOOKUP(E183,'22'!$K$3:$L$16,2,FALSE)))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IF(D184="X",0,IF(E184="X",0,VLOOKUP(E184,'22'!$K$3:$L$16,2,FALSE)))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IF(D185="X",0,IF(E185="X",0,VLOOKUP(E185,'22'!$K$3:$L$16,2,FALSE)))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IF(D186="X",0,IF(E186="X",0,VLOOKUP(E186,'22'!$K$3:$L$16,2,FALSE)))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IF(D187="X",0,IF(E187="X",0,VLOOKUP(E187,'22'!$K$3:$L$16,2,FALSE)))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IF(D188="X",0,IF(E188="X",0,VLOOKUP(E188,'22'!$K$3:$L$16,2,FALSE)))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IF(D189="X",0,IF(E189="X",0,VLOOKUP(E189,'22'!$K$3:$L$16,2,FALSE)))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IF(D190="X",0,IF(E190="X",0,VLOOKUP(E190,'22'!$K$3:$L$16,2,FALSE)))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IF(D191="X",0,IF(E191="X",0,VLOOKUP(E191,'22'!$K$3:$L$16,2,FALSE)))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IF(D192="X",0,IF(E192="X",0,VLOOKUP(E192,'22'!$K$3:$L$16,2,FALSE)))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IF(D193="X",0,IF(E193="X",0,VLOOKUP(E193,'22'!$K$3:$L$16,2,FALSE)))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IF(D194="X",0,IF(E194="X",0,VLOOKUP(E194,'22'!$K$3:$L$16,2,FALSE)))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IF(D195="X",0,IF(E195="X",0,VLOOKUP(E195,'22'!$K$3:$L$16,2,FALSE)))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IF(D196="X",0,IF(E196="X",0,VLOOKUP(E196,'22'!$K$3:$L$16,2,FALSE)))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IF(D197="X",0,IF(E197="X",0,VLOOKUP(E197,'22'!$K$3:$L$16,2,FALSE)))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IF(D198="X",0,IF(E198="X",0,VLOOKUP(E198,'22'!$K$3:$L$16,2,FALSE)))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IF(D199="X",0,IF(E199="X",0,VLOOKUP(E199,'22'!$K$3:$L$16,2,FALSE)))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IF(D200="X",0,IF(E200="X",0,VLOOKUP(E200,'22'!$K$3:$L$16,2,FALSE)))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IF(D201="X",0,IF(E201="X",0,VLOOKUP(E201,'22'!$K$3:$L$16,2,FALSE)))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IF(D202="X",0,IF(E202="X",0,VLOOKUP(E202,'22'!$K$3:$L$16,2,FALSE)))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IF(D203="X",0,IF(E203="X",0,VLOOKUP(E203,'22'!$K$3:$L$16,2,FALSE)))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IF(D204="X",0,IF(E204="X",0,VLOOKUP(E204,'22'!$K$3:$L$16,2,FALSE)))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IF(D205="X",0,IF(E205="X",0,VLOOKUP(E205,'22'!$K$3:$L$16,2,FALSE)))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IF(D206="X",0,IF(E206="X",0,VLOOKUP(E206,'22'!$K$3:$L$16,2,FALSE)))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IF(D207="X",0,IF(E207="X",0,VLOOKUP(E207,'22'!$K$3:$L$16,2,FALSE)))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IF(D208="X",0,IF(E208="X",0,VLOOKUP(E208,'22'!$K$3:$L$16,2,FALSE)))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IF(D209="X",0,IF(E209="X",0,VLOOKUP(E209,'22'!$K$3:$L$16,2,FALSE)))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IF(D210="X",0,IF(E210="X",0,VLOOKUP(E210,'22'!$K$3:$L$16,2,FALSE)))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IF(D211="X",0,IF(E211="X",0,VLOOKUP(E211,'22'!$K$3:$L$16,2,FALSE)))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IF(D212="X",0,IF(E212="X",0,VLOOKUP(E212,'22'!$K$3:$L$16,2,FALSE)))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IF(D213="X",0,IF(E213="X",0,VLOOKUP(E213,'22'!$K$3:$L$16,2,FALSE)))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IF(D214="X",0,IF(E214="X",0,VLOOKUP(E214,'22'!$K$3:$L$16,2,FALSE)))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IF(D215="X",0,IF(E215="X",0,VLOOKUP(E215,'22'!$K$3:$L$16,2,FALSE)))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IF(D216="X",0,IF(E216="X",0,VLOOKUP(E216,'22'!$K$3:$L$16,2,FALSE)))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IF(D217="X",0,IF(E217="X",0,VLOOKUP(E217,'22'!$K$3:$L$16,2,FALSE)))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IF(D218="X",0,IF(E218="X",0,VLOOKUP(E218,'22'!$K$3:$L$16,2,FALSE)))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IF(D219="X",0,IF(E219="X",0,VLOOKUP(E219,'22'!$K$3:$L$16,2,FALSE)))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IF(D220="X",0,IF(E220="X",0,VLOOKUP(E220,'22'!$K$3:$L$16,2,FALSE)))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IF(D221="X",0,IF(E221="X",0,VLOOKUP(E221,'22'!$K$3:$L$16,2,FALSE)))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IF(D222="X",0,IF(E222="X",0,VLOOKUP(E222,'22'!$K$3:$L$16,2,FALSE)))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IF(D223="X",0,IF(E223="X",0,VLOOKUP(E223,'22'!$K$3:$L$16,2,FALSE)))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IF(D224="X",0,IF(E224="X",0,VLOOKUP(E224,'22'!$K$3:$L$16,2,FALSE)))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IF(D225="X",0,IF(E225="X",0,VLOOKUP(E225,'22'!$K$3:$L$16,2,FALSE)))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IF(D226="X",0,IF(E226="X",0,VLOOKUP(E226,'22'!$K$3:$L$16,2,FALSE)))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IF(D227="X",0,IF(E227="X",0,VLOOKUP(E227,'22'!$K$3:$L$16,2,FALSE)))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IF(D228="X",0,IF(E228="X",0,VLOOKUP(E228,'22'!$K$3:$L$16,2,FALSE)))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IF(D229="X",0,IF(E229="X",0,VLOOKUP(E229,'22'!$K$3:$L$16,2,FALSE)))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IF(D230="X",0,IF(E230="X",0,VLOOKUP(E230,'22'!$K$3:$L$16,2,FALSE)))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IF(D231="X",0,IF(E231="X",0,VLOOKUP(E231,'22'!$K$3:$L$16,2,FALSE)))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IF(D232="X",0,IF(E232="X",0,VLOOKUP(E232,'22'!$K$3:$L$16,2,FALSE)))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IF(D233="X",0,IF(E233="X",0,VLOOKUP(E233,'22'!$K$3:$L$16,2,FALSE)))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IF(D234="X",0,IF(E234="X",0,VLOOKUP(E234,'22'!$K$3:$L$16,2,FALSE)))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IF(D235="X",0,IF(E235="X",0,VLOOKUP(E235,'22'!$K$3:$L$16,2,FALSE)))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IF(D236="X",0,IF(E236="X",0,VLOOKUP(E236,'22'!$K$3:$L$16,2,FALSE)))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IF(D237="X",0,IF(E237="X",0,VLOOKUP(E237,'22'!$K$3:$L$16,2,FALSE)))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IF(D238="X",0,IF(E238="X",0,VLOOKUP(E238,'22'!$K$3:$L$16,2,FALSE)))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IF(D239="X",0,IF(E239="X",0,VLOOKUP(E239,'22'!$K$3:$L$16,2,FALSE)))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IF(D240="X",0,IF(E240="X",0,VLOOKUP(E240,'22'!$K$3:$L$16,2,FALSE)))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IF(D241="X",0,IF(E241="X",0,VLOOKUP(E241,'22'!$K$3:$L$16,2,FALSE)))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IF(D242="X",0,IF(E242="X",0,VLOOKUP(E242,'22'!$K$3:$L$16,2,FALSE)))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IF(D243="X",0,IF(E243="X",0,VLOOKUP(E243,'22'!$K$3:$L$16,2,FALSE)))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IF(D244="X",0,IF(E244="X",0,VLOOKUP(E244,'22'!$K$3:$L$16,2,FALSE)))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IF(D245="X",0,IF(E245="X",0,VLOOKUP(E245,'22'!$K$3:$L$16,2,FALSE)))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IF(D246="X",0,IF(E246="X",0,VLOOKUP(E246,'22'!$K$3:$L$16,2,FALSE)))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IF(D247="X",0,IF(E247="X",0,VLOOKUP(E247,'22'!$K$3:$L$16,2,FALSE)))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IF(D248="X",0,IF(E248="X",0,VLOOKUP(E248,'22'!$K$3:$L$16,2,FALSE)))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IF(D249="X",0,IF(E249="X",0,VLOOKUP(E249,'22'!$K$3:$L$16,2,FALSE)))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IF(D250="X",0,IF(E250="X",0,VLOOKUP(E250,'22'!$K$3:$L$16,2,FALSE)))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IF(D251="X",0,IF(E251="X",0,VLOOKUP(E251,'22'!$K$3:$L$16,2,FALSE)))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IF(D252="X",0,IF(E252="X",0,VLOOKUP(E252,'22'!$K$3:$L$16,2,FALSE)))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IF(D253="X",0,IF(E253="X",0,VLOOKUP(E253,'22'!$K$3:$L$16,2,FALSE)))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IF(D254="X",0,IF(E254="X",0,VLOOKUP(E254,'22'!$K$3:$L$16,2,FALSE)))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IF(D255="X",0,IF(E255="X",0,VLOOKUP(E255,'22'!$K$3:$L$16,2,FALSE)))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IF(D256="X",0,IF(E256="X",0,VLOOKUP(E256,'22'!$K$3:$L$16,2,FALSE)))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IF(D257="X",0,IF(E257="X",0,VLOOKUP(E257,'22'!$K$3:$L$16,2,FALSE)))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IF(D258="X",0,IF(E258="X",0,VLOOKUP(E258,'22'!$K$3:$L$16,2,FALSE)))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IF(D259="X",0,IF(E259="X",0,VLOOKUP(E259,'22'!$K$3:$L$16,2,FALSE)))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IF(D260="X",0,IF(E260="X",0,VLOOKUP(E260,'22'!$K$3:$L$16,2,FALSE)))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IF(D261="X",0,IF(E261="X",0,VLOOKUP(E261,'22'!$K$3:$L$16,2,FALSE)))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IF(D262="X",0,IF(E262="X",0,VLOOKUP(E262,'22'!$K$3:$L$16,2,FALSE)))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IF(D263="X",0,IF(E263="X",0,VLOOKUP(E263,'22'!$K$3:$L$16,2,FALSE)))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IF(D264="X",0,IF(E264="X",0,VLOOKUP(E264,'22'!$K$3:$L$16,2,FALSE)))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IF(D265="X",0,IF(E265="X",0,VLOOKUP(E265,'22'!$K$3:$L$16,2,FALSE)))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IF(D266="X",0,IF(E266="X",0,VLOOKUP(E266,'22'!$K$3:$L$16,2,FALSE)))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IF(D267="X",0,IF(E267="X",0,VLOOKUP(E267,'22'!$K$3:$L$16,2,FALSE)))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IF(D268="X",0,IF(E268="X",0,VLOOKUP(E268,'22'!$K$3:$L$16,2,FALSE)))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IF(D269="X",0,IF(E269="X",0,VLOOKUP(E269,'22'!$K$3:$L$16,2,FALSE)))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IF(D270="X",0,IF(E270="X",0,VLOOKUP(E270,'22'!$K$3:$L$16,2,FALSE)))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IF(D271="X",0,IF(E271="X",0,VLOOKUP(E271,'22'!$K$3:$L$16,2,FALSE)))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IF(D272="X",0,IF(E272="X",0,VLOOKUP(E272,'22'!$K$3:$L$16,2,FALSE)))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IF(D273="X",0,IF(E273="X",0,VLOOKUP(E273,'22'!$K$3:$L$16,2,FALSE)))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IF(D274="X",0,IF(E274="X",0,VLOOKUP(E274,'22'!$K$3:$L$16,2,FALSE)))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IF(D275="X",0,IF(E275="X",0,VLOOKUP(E275,'22'!$K$3:$L$16,2,FALSE)))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IF(D276="X",0,IF(E276="X",0,VLOOKUP(E276,'22'!$K$3:$L$16,2,FALSE)))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IF(D277="X",0,IF(E277="X",0,VLOOKUP(E277,'22'!$K$3:$L$16,2,FALSE)))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IF(D278="X",0,IF(E278="X",0,VLOOKUP(E278,'22'!$K$3:$L$16,2,FALSE)))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IF(D279="X",0,IF(E279="X",0,VLOOKUP(E279,'22'!$K$3:$L$16,2,FALSE)))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IF(D280="X",0,IF(E280="X",0,VLOOKUP(E280,'22'!$K$3:$L$16,2,FALSE)))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IF(D281="X",0,IF(E281="X",0,VLOOKUP(E281,'22'!$K$3:$L$16,2,FALSE)))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IF(D282="X",0,IF(E282="X",0,VLOOKUP(E282,'22'!$K$3:$L$16,2,FALSE)))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IF(D283="X",0,IF(E283="X",0,VLOOKUP(E283,'22'!$K$3:$L$16,2,FALSE)))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IF(D284="X",0,IF(E284="X",0,VLOOKUP(E284,'22'!$K$3:$L$16,2,FALSE)))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IF(D285="X",0,IF(E285="X",0,VLOOKUP(E285,'22'!$K$3:$L$16,2,FALSE)))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IF(D286="X",0,IF(E286="X",0,VLOOKUP(E286,'22'!$K$3:$L$16,2,FALSE)))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IF(D287="X",0,IF(E287="X",0,VLOOKUP(E287,'22'!$K$3:$L$16,2,FALSE)))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IF(D288="X",0,IF(E288="X",0,VLOOKUP(E288,'22'!$K$3:$L$16,2,FALSE)))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IF(D289="X",0,IF(E289="X",0,VLOOKUP(E289,'22'!$K$3:$L$16,2,FALSE)))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IF(D290="X",0,IF(E290="X",0,VLOOKUP(E290,'22'!$K$3:$L$16,2,FALSE)))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IF(D291="X",0,IF(E291="X",0,VLOOKUP(E291,'22'!$K$3:$L$16,2,FALSE)))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IF(D292="X",0,IF(E292="X",0,VLOOKUP(E292,'22'!$K$3:$L$16,2,FALSE)))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IF(D293="X",0,IF(E293="X",0,VLOOKUP(E293,'22'!$K$3:$L$16,2,FALSE)))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IF(D294="X",0,IF(E294="X",0,VLOOKUP(E294,'22'!$K$3:$L$16,2,FALSE)))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IF(D295="X",0,IF(E295="X",0,VLOOKUP(E295,'22'!$K$3:$L$16,2,FALSE)))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IF(D296="X",0,IF(E296="X",0,VLOOKUP(E296,'22'!$K$3:$L$16,2,FALSE)))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IF(D297="X",0,IF(E297="X",0,VLOOKUP(E297,'22'!$K$3:$L$16,2,FALSE)))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IF(D298="X",0,IF(E298="X",0,VLOOKUP(E298,'22'!$K$3:$L$16,2,FALSE)))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IF(D299="X",0,IF(E299="X",0,VLOOKUP(E299,'22'!$K$3:$L$16,2,FALSE)))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IF(D300="X",0,IF(E300="X",0,VLOOKUP(E300,'22'!$K$3:$L$16,2,FALSE)))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IF(D301="X",0,IF(E301="X",0,VLOOKUP(E301,'22'!$K$3:$L$16,2,FALSE)))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IF(D302="X",0,IF(E302="X",0,VLOOKUP(E302,'22'!$K$3:$L$16,2,FALSE)))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IF(D303="X",0,IF(E303="X",0,VLOOKUP(E303,'22'!$K$3:$L$16,2,FALSE)))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IF(D304="X",0,IF(E304="X",0,VLOOKUP(E304,'22'!$K$3:$L$16,2,FALSE)))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IF(D305="X",0,IF(E305="X",0,VLOOKUP(E305,'22'!$K$3:$L$16,2,FALSE)))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IF(D306="X",0,IF(E306="X",0,VLOOKUP(E306,'22'!$K$3:$L$16,2,FALSE)))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IF(D307="X",0,IF(E307="X",0,VLOOKUP(E307,'22'!$K$3:$L$16,2,FALSE)))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IF(D308="X",0,IF(E308="X",0,VLOOKUP(E308,'22'!$K$3:$L$16,2,FALSE)))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IF(D309="X",0,IF(E309="X",0,VLOOKUP(E309,'22'!$K$3:$L$16,2,FALSE)))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IF(D310="X",0,IF(E310="X",0,VLOOKUP(E310,'22'!$K$3:$L$16,2,FALSE)))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IF(D311="X",0,IF(E311="X",0,VLOOKUP(E311,'22'!$K$3:$L$16,2,FALSE)))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IF(D312="X",0,IF(E312="X",0,VLOOKUP(E312,'22'!$K$3:$L$16,2,FALSE)))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IF(D313="X",0,IF(E313="X",0,VLOOKUP(E313,'22'!$K$3:$L$16,2,FALSE)))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IF(D314="X",0,IF(E314="X",0,VLOOKUP(E314,'22'!$K$3:$L$16,2,FALSE)))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IF(D315="X",0,IF(E315="X",0,VLOOKUP(E315,'22'!$K$3:$L$16,2,FALSE)))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IF(D316="X",0,IF(E316="X",0,VLOOKUP(E316,'22'!$K$3:$L$16,2,FALSE)))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IF(D317="X",0,IF(E317="X",0,VLOOKUP(E317,'22'!$K$3:$L$16,2,FALSE)))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IF(D318="X",0,IF(E318="X",0,VLOOKUP(E318,'22'!$K$3:$L$16,2,FALSE)))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IF(D319="X",0,IF(E319="X",0,VLOOKUP(E319,'22'!$K$3:$L$16,2,FALSE)))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IF(D320="X",0,IF(E320="X",0,VLOOKUP(E320,'22'!$K$3:$L$16,2,FALSE)))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IF(D321="X",0,IF(E321="X",0,VLOOKUP(E321,'22'!$K$3:$L$16,2,FALSE)))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IF(D322="X",0,IF(E322="X",0,VLOOKUP(E322,'22'!$K$3:$L$16,2,FALSE)))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IF(D323="X",0,IF(E323="X",0,VLOOKUP(E323,'22'!$K$3:$L$16,2,FALSE)))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IF(D324="X",0,IF(E324="X",0,VLOOKUP(E324,'22'!$K$3:$L$16,2,FALSE)))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IF(D325="X",0,IF(E325="X",0,VLOOKUP(E325,'22'!$K$3:$L$16,2,FALSE)))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IF(D326="X",0,IF(E326="X",0,VLOOKUP(E326,'22'!$K$3:$L$16,2,FALSE)))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IF(D327="X",0,IF(E327="X",0,VLOOKUP(E327,'22'!$K$3:$L$16,2,FALSE)))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IF(D328="X",0,IF(E328="X",0,VLOOKUP(E328,'22'!$K$3:$L$16,2,FALSE)))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IF(D329="X",0,IF(E329="X",0,VLOOKUP(E329,'22'!$K$3:$L$16,2,FALSE)))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IF(D330="X",0,IF(E330="X",0,VLOOKUP(E330,'22'!$K$3:$L$16,2,FALSE)))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IF(D331="X",0,IF(E331="X",0,VLOOKUP(E331,'22'!$K$3:$L$16,2,FALSE)))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IF(D332="X",0,IF(E332="X",0,VLOOKUP(E332,'22'!$K$3:$L$16,2,FALSE)))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IF(D333="X",0,IF(E333="X",0,VLOOKUP(E333,'22'!$K$3:$L$16,2,FALSE)))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IF(D334="X",0,IF(E334="X",0,VLOOKUP(E334,'22'!$K$3:$L$16,2,FALSE)))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IF(D335="X",0,IF(E335="X",0,VLOOKUP(E335,'22'!$K$3:$L$16,2,FALSE)))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IF(D336="X",0,IF(E336="X",0,VLOOKUP(E336,'22'!$K$3:$L$16,2,FALSE)))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IF(D337="X",0,IF(E337="X",0,VLOOKUP(E337,'22'!$K$3:$L$16,2,FALSE)))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IF(D338="X",0,IF(E338="X",0,VLOOKUP(E338,'22'!$K$3:$L$16,2,FALSE)))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IF(D339="X",0,IF(E339="X",0,VLOOKUP(E339,'22'!$K$3:$L$16,2,FALSE)))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IF(D340="X",0,IF(E340="X",0,VLOOKUP(E340,'22'!$K$3:$L$16,2,FALSE)))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IF(D341="X",0,IF(E341="X",0,VLOOKUP(E341,'22'!$K$3:$L$16,2,FALSE)))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IF(D342="X",0,IF(E342="X",0,VLOOKUP(E342,'22'!$K$3:$L$16,2,FALSE)))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IF(D343="X",0,IF(E343="X",0,VLOOKUP(E343,'22'!$K$3:$L$16,2,FALSE)))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IF(D344="X",0,IF(E344="X",0,VLOOKUP(E344,'22'!$K$3:$L$16,2,FALSE)))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IF(D345="X",0,IF(E345="X",0,VLOOKUP(E345,'22'!$K$3:$L$16,2,FALSE)))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IF(D346="X",0,IF(E346="X",0,VLOOKUP(E346,'22'!$K$3:$L$16,2,FALSE)))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IF(D347="X",0,IF(E347="X",0,VLOOKUP(E347,'22'!$K$3:$L$16,2,FALSE)))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IF(D348="X",0,IF(E348="X",0,VLOOKUP(E348,'22'!$K$3:$L$16,2,FALSE)))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IF(D349="X",0,IF(E349="X",0,VLOOKUP(E349,'22'!$K$3:$L$16,2,FALSE)))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IF(D350="X",0,IF(E350="X",0,VLOOKUP(E350,'22'!$K$3:$L$16,2,FALSE)))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IF(D351="X",0,IF(E351="X",0,VLOOKUP(E351,'22'!$K$3:$L$16,2,FALSE)))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IF(D352="X",0,IF(E352="X",0,VLOOKUP(E352,'22'!$K$3:$L$16,2,FALSE)))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IF(D353="X",0,IF(E353="X",0,VLOOKUP(E353,'22'!$K$3:$L$16,2,FALSE)))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IF(D354="X",0,IF(E354="X",0,VLOOKUP(E354,'22'!$K$3:$L$16,2,FALSE)))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IF(D355="X",0,IF(E355="X",0,VLOOKUP(E355,'22'!$K$3:$L$16,2,FALSE)))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IF(D356="X",0,IF(E356="X",0,VLOOKUP(E356,'22'!$K$3:$L$16,2,FALSE)))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IF(D357="X",0,IF(E357="X",0,VLOOKUP(E357,'22'!$K$3:$L$16,2,FALSE)))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IF(D358="X",0,IF(E358="X",0,VLOOKUP(E358,'22'!$K$3:$L$16,2,FALSE)))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IF(D359="X",0,IF(E359="X",0,VLOOKUP(E359,'22'!$K$3:$L$16,2,FALSE)))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IF(D360="X",0,IF(E360="X",0,VLOOKUP(E360,'22'!$K$3:$L$16,2,FALSE)))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IF(D361="X",0,IF(E361="X",0,VLOOKUP(E361,'22'!$K$3:$L$16,2,FALSE)))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IF(D362="X",0,IF(E362="X",0,VLOOKUP(E362,'22'!$K$3:$L$16,2,FALSE)))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IF(D363="X",0,IF(E363="X",0,VLOOKUP(E363,'22'!$K$3:$L$16,2,FALSE)))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IF(D364="X",0,IF(E364="X",0,VLOOKUP(E364,'22'!$K$3:$L$16,2,FALSE)))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IF(D365="X",0,IF(E365="X",0,VLOOKUP(E365,'22'!$K$3:$L$16,2,FALSE)))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IF(D366="X",0,IF(E366="X",0,VLOOKUP(E366,'22'!$K$3:$L$16,2,FALSE)))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IF(D367="X",0,IF(E367="X",0,VLOOKUP(E367,'22'!$K$3:$L$16,2,FALSE)))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IF(D368="X",0,IF(E368="X",0,VLOOKUP(E368,'22'!$K$3:$L$16,2,FALSE)))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IF(D369="X",0,IF(E369="X",0,VLOOKUP(E369,'22'!$K$3:$L$16,2,FALSE)))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IF(D370="X",0,IF(E370="X",0,VLOOKUP(E370,'22'!$K$3:$L$16,2,FALSE)))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IF(D371="X",0,IF(E371="X",0,VLOOKUP(E371,'22'!$K$3:$L$16,2,FALSE)))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IF(D372="X",0,IF(E372="X",0,VLOOKUP(E372,'22'!$K$3:$L$16,2,FALSE)))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IF(D373="X",0,IF(E373="X",0,VLOOKUP(E373,'22'!$K$3:$L$16,2,FALSE)))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IF(D374="X",0,IF(E374="X",0,VLOOKUP(E374,'22'!$K$3:$L$16,2,FALSE)))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IF(D375="X",0,IF(E375="X",0,VLOOKUP(E375,'22'!$K$3:$L$16,2,FALSE)))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IF(D376="X",0,IF(E376="X",0,VLOOKUP(E376,'22'!$K$3:$L$16,2,FALSE)))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IF(D377="X",0,IF(E377="X",0,VLOOKUP(E377,'22'!$K$3:$L$16,2,FALSE)))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IF(D378="X",0,IF(E378="X",0,VLOOKUP(E378,'22'!$K$3:$L$16,2,FALSE)))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IF(D379="X",0,IF(E379="X",0,VLOOKUP(E379,'22'!$K$3:$L$16,2,FALSE)))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IF(D380="X",0,IF(E380="X",0,VLOOKUP(E380,'22'!$K$3:$L$16,2,FALSE)))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IF(D381="X",0,IF(E381="X",0,VLOOKUP(E381,'22'!$K$3:$L$16,2,FALSE)))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IF(D382="X",0,IF(E382="X",0,VLOOKUP(E382,'22'!$K$3:$L$16,2,FALSE)))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IF(D383="X",0,IF(E383="X",0,VLOOKUP(E383,'22'!$K$3:$L$16,2,FALSE)))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IF(D384="X",0,IF(E384="X",0,VLOOKUP(E384,'22'!$K$3:$L$16,2,FALSE)))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IF(D385="X",0,IF(E385="X",0,VLOOKUP(E385,'22'!$K$3:$L$16,2,FALSE)))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IF(D386="X",0,IF(E386="X",0,VLOOKUP(E386,'22'!$K$3:$L$16,2,FALSE)))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IF(D387="X",0,IF(E387="X",0,VLOOKUP(E387,'22'!$K$3:$L$16,2,FALSE)))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IF(D388="X",0,IF(E388="X",0,VLOOKUP(E388,'22'!$K$3:$L$16,2,FALSE)))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IF(D389="X",0,IF(E389="X",0,VLOOKUP(E389,'22'!$K$3:$L$16,2,FALSE)))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IF(D390="X",0,IF(E390="X",0,VLOOKUP(E390,'22'!$K$3:$L$16,2,FALSE)))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IF(D391="X",0,IF(E391="X",0,VLOOKUP(E391,'22'!$K$3:$L$16,2,FALSE)))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IF(D392="X",0,IF(E392="X",0,VLOOKUP(E392,'22'!$K$3:$L$16,2,FALSE)))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IF(D393="X",0,IF(E393="X",0,VLOOKUP(E393,'22'!$K$3:$L$16,2,FALSE)))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IF(D394="X",0,IF(E394="X",0,VLOOKUP(E394,'22'!$K$3:$L$16,2,FALSE)))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IF(D395="X",0,IF(E395="X",0,VLOOKUP(E395,'22'!$K$3:$L$16,2,FALSE)))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IF(D396="X",0,IF(E396="X",0,VLOOKUP(E396,'22'!$K$3:$L$16,2,FALSE)))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IF(D397="X",0,IF(E397="X",0,VLOOKUP(E397,'22'!$K$3:$L$16,2,FALSE)))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IF(D398="X",0,IF(E398="X",0,VLOOKUP(E398,'22'!$K$3:$L$16,2,FALSE)))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IF(D399="X",0,IF(E399="X",0,VLOOKUP(E399,'22'!$K$3:$L$16,2,FALSE)))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IF(D400="X",0,IF(E400="X",0,VLOOKUP(E400,'22'!$K$3:$L$16,2,FALSE)))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IF(D401="X",0,IF(E401="X",0,VLOOKUP(E401,'22'!$K$3:$L$16,2,FALSE)))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IF(D402="X",0,IF(E402="X",0,VLOOKUP(E402,'22'!$K$3:$L$16,2,FALSE)))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IF(D403="X",0,IF(E403="X",0,VLOOKUP(E403,'22'!$K$3:$L$16,2,FALSE)))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IF(D404="X",0,IF(E404="X",0,VLOOKUP(E404,'22'!$K$3:$L$16,2,FALSE)))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IF(D405="X",0,IF(E405="X",0,VLOOKUP(E405,'22'!$K$3:$L$16,2,FALSE)))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IF(D406="X",0,IF(E406="X",0,VLOOKUP(E406,'22'!$K$3:$L$16,2,FALSE)))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IF(D407="X",0,IF(E407="X",0,VLOOKUP(E407,'22'!$K$3:$L$16,2,FALSE)))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IF(D408="X",0,IF(E408="X",0,VLOOKUP(E408,'22'!$K$3:$L$16,2,FALSE)))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IF(D409="X",0,IF(E409="X",0,VLOOKUP(E409,'22'!$K$3:$L$16,2,FALSE)))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IF(D410="X",0,IF(E410="X",0,VLOOKUP(E410,'22'!$K$3:$L$16,2,FALSE)))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IF(D411="X",0,IF(E411="X",0,VLOOKUP(E411,'22'!$K$3:$L$16,2,FALSE)))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IF(D412="X",0,IF(E412="X",0,VLOOKUP(E412,'22'!$K$3:$L$16,2,FALSE)))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IF(D413="X",0,IF(E413="X",0,VLOOKUP(E413,'22'!$K$3:$L$16,2,FALSE)))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IF(D414="X",0,IF(E414="X",0,VLOOKUP(E414,'22'!$K$3:$L$16,2,FALSE)))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IF(D415="X",0,IF(E415="X",0,VLOOKUP(E415,'22'!$K$3:$L$16,2,FALSE)))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IF(D416="X",0,IF(E416="X",0,VLOOKUP(E416,'22'!$K$3:$L$16,2,FALSE)))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IF(D417="X",0,IF(E417="X",0,VLOOKUP(E417,'22'!$K$3:$L$16,2,FALSE)))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IF(D418="X",0,IF(E418="X",0,VLOOKUP(E418,'22'!$K$3:$L$16,2,FALSE)))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IF(D419="X",0,IF(E419="X",0,VLOOKUP(E419,'22'!$K$3:$L$16,2,FALSE)))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IF(D420="X",0,IF(E420="X",0,VLOOKUP(E420,'22'!$K$3:$L$16,2,FALSE)))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IF(D421="X",0,IF(E421="X",0,VLOOKUP(E421,'22'!$K$3:$L$16,2,FALSE)))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IF(D422="X",0,IF(E422="X",0,VLOOKUP(E422,'22'!$K$3:$L$16,2,FALSE)))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IF(D423="X",0,IF(E423="X",0,VLOOKUP(E423,'22'!$K$3:$L$16,2,FALSE)))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IF(D424="X",0,IF(E424="X",0,VLOOKUP(E424,'22'!$K$3:$L$16,2,FALSE)))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IF(D425="X",0,IF(E425="X",0,VLOOKUP(E425,'22'!$K$3:$L$16,2,FALSE)))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IF(D426="X",0,IF(E426="X",0,VLOOKUP(E426,'22'!$K$3:$L$16,2,FALSE)))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IF(D427="X",0,IF(E427="X",0,VLOOKUP(E427,'22'!$K$3:$L$16,2,FALSE)))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IF(D428="X",0,IF(E428="X",0,VLOOKUP(E428,'22'!$K$3:$L$16,2,FALSE)))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IF(D429="X",0,IF(E429="X",0,VLOOKUP(E429,'22'!$K$3:$L$16,2,FALSE)))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IF(D430="X",0,IF(E430="X",0,VLOOKUP(E430,'22'!$K$3:$L$16,2,FALSE)))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IF(D431="X",0,IF(E431="X",0,VLOOKUP(E431,'22'!$K$3:$L$16,2,FALSE)))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IF(D432="X",0,IF(E432="X",0,VLOOKUP(E432,'22'!$K$3:$L$16,2,FALSE)))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IF(D433="X",0,IF(E433="X",0,VLOOKUP(E433,'22'!$K$3:$L$16,2,FALSE)))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IF(D434="X",0,IF(E434="X",0,VLOOKUP(E434,'22'!$K$3:$L$16,2,FALSE)))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IF(D435="X",0,IF(E435="X",0,VLOOKUP(E435,'22'!$K$3:$L$16,2,FALSE)))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IF(D436="X",0,IF(E436="X",0,VLOOKUP(E436,'22'!$K$3:$L$16,2,FALSE)))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IF(D437="X",0,IF(E437="X",0,VLOOKUP(E437,'22'!$K$3:$L$16,2,FALSE)))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IF(D438="X",0,IF(E438="X",0,VLOOKUP(E438,'22'!$K$3:$L$16,2,FALSE)))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IF(D439="X",0,IF(E439="X",0,VLOOKUP(E439,'22'!$K$3:$L$16,2,FALSE)))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IF(D440="X",0,IF(E440="X",0,VLOOKUP(E440,'22'!$K$3:$L$16,2,FALSE)))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IF(D441="X",0,IF(E441="X",0,VLOOKUP(E441,'22'!$K$3:$L$16,2,FALSE)))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IF(D442="X",0,IF(E442="X",0,VLOOKUP(E442,'22'!$K$3:$L$16,2,FALSE)))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IF(D443="X",0,IF(E443="X",0,VLOOKUP(E443,'22'!$K$3:$L$16,2,FALSE)))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IF(D444="X",0,IF(E444="X",0,VLOOKUP(E444,'22'!$K$3:$L$16,2,FALSE)))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IF(D445="X",0,IF(E445="X",0,VLOOKUP(E445,'22'!$K$3:$L$16,2,FALSE)))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IF(D446="X",0,IF(E446="X",0,VLOOKUP(E446,'22'!$K$3:$L$16,2,FALSE)))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IF(D447="X",0,IF(E447="X",0,VLOOKUP(E447,'22'!$K$3:$L$16,2,FALSE)))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IF(D448="X",0,IF(E448="X",0,VLOOKUP(E448,'22'!$K$3:$L$16,2,FALSE)))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IF(D449="X",0,IF(E449="X",0,VLOOKUP(E449,'22'!$K$3:$L$16,2,FALSE)))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IF(D450="X",0,IF(E450="X",0,VLOOKUP(E450,'22'!$K$3:$L$16,2,FALSE)))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IF(D451="X",0,IF(E451="X",0,VLOOKUP(E451,'22'!$K$3:$L$16,2,FALSE)))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IF(D452="X",0,IF(E452="X",0,VLOOKUP(E452,'22'!$K$3:$L$16,2,FALSE)))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IF(D453="X",0,IF(E453="X",0,VLOOKUP(E453,'22'!$K$3:$L$16,2,FALSE)))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IF(D454="X",0,IF(E454="X",0,VLOOKUP(E454,'22'!$K$3:$L$16,2,FALSE)))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IF(D455="X",0,IF(E455="X",0,VLOOKUP(E455,'22'!$K$3:$L$16,2,FALSE)))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IF(D456="X",0,IF(E456="X",0,VLOOKUP(E456,'22'!$K$3:$L$16,2,FALSE)))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IF(D457="X",0,IF(E457="X",0,VLOOKUP(E457,'22'!$K$3:$L$16,2,FALSE)))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IF(D458="X",0,IF(E458="X",0,VLOOKUP(E458,'22'!$K$3:$L$16,2,FALSE)))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IF(D459="X",0,IF(E459="X",0,VLOOKUP(E459,'22'!$K$3:$L$16,2,FALSE)))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IF(D460="X",0,IF(E460="X",0,VLOOKUP(E460,'22'!$K$3:$L$16,2,FALSE)))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IF(D461="X",0,IF(E461="X",0,VLOOKUP(E461,'22'!$K$3:$L$16,2,FALSE)))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IF(D462="X",0,IF(E462="X",0,VLOOKUP(E462,'22'!$K$3:$L$16,2,FALSE)))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IF(D463="X",0,IF(E463="X",0,VLOOKUP(E463,'22'!$K$3:$L$16,2,FALSE)))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IF(D464="X",0,IF(E464="X",0,VLOOKUP(E464,'22'!$K$3:$L$16,2,FALSE)))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IF(D465="X",0,IF(E465="X",0,VLOOKUP(E465,'22'!$K$3:$L$16,2,FALSE)))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IF(D466="X",0,IF(E466="X",0,VLOOKUP(E466,'22'!$K$3:$L$16,2,FALSE)))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IF(D467="X",0,IF(E467="X",0,VLOOKUP(E467,'22'!$K$3:$L$16,2,FALSE)))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IF(D468="X",0,IF(E468="X",0,VLOOKUP(E468,'22'!$K$3:$L$16,2,FALSE)))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IF(D469="X",0,IF(E469="X",0,VLOOKUP(E469,'22'!$K$3:$L$16,2,FALSE)))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IF(D470="X",0,IF(E470="X",0,VLOOKUP(E470,'22'!$K$3:$L$16,2,FALSE)))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IF(D471="X",0,IF(E471="X",0,VLOOKUP(E471,'22'!$K$3:$L$16,2,FALSE)))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IF(D472="X",0,IF(E472="X",0,VLOOKUP(E472,'22'!$K$3:$L$16,2,FALSE)))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IF(D473="X",0,IF(E473="X",0,VLOOKUP(E473,'22'!$K$3:$L$16,2,FALSE)))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IF(D474="X",0,IF(E474="X",0,VLOOKUP(E474,'22'!$K$3:$L$16,2,FALSE)))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IF(D475="X",0,IF(E475="X",0,VLOOKUP(E475,'22'!$K$3:$L$16,2,FALSE)))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IF(D476="X",0,IF(E476="X",0,VLOOKUP(E476,'22'!$K$3:$L$16,2,FALSE)))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IF(D477="X",0,IF(E477="X",0,VLOOKUP(E477,'22'!$K$3:$L$16,2,FALSE)))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IF(D478="X",0,IF(E478="X",0,VLOOKUP(E478,'22'!$K$3:$L$16,2,FALSE)))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IF(D479="X",0,IF(E479="X",0,VLOOKUP(E479,'22'!$K$3:$L$16,2,FALSE)))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IF(D480="X",0,IF(E480="X",0,VLOOKUP(E480,'22'!$K$3:$L$16,2,FALSE)))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IF(D481="X",0,IF(E481="X",0,VLOOKUP(E481,'22'!$K$3:$L$16,2,FALSE)))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IF(D482="X",0,IF(E482="X",0,VLOOKUP(E482,'22'!$K$3:$L$16,2,FALSE)))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IF(D483="X",0,IF(E483="X",0,VLOOKUP(E483,'22'!$K$3:$L$16,2,FALSE)))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IF(D484="X",0,IF(E484="X",0,VLOOKUP(E484,'22'!$K$3:$L$16,2,FALSE)))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IF(D485="X",0,IF(E485="X",0,VLOOKUP(E485,'22'!$K$3:$L$16,2,FALSE)))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IF(D486="X",0,IF(E486="X",0,VLOOKUP(E486,'22'!$K$3:$L$16,2,FALSE)))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IF(D487="X",0,IF(E487="X",0,VLOOKUP(E487,'22'!$K$3:$L$16,2,FALSE)))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IF(D488="X",0,IF(E488="X",0,VLOOKUP(E488,'22'!$K$3:$L$16,2,FALSE)))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IF(D489="X",0,IF(E489="X",0,VLOOKUP(E489,'22'!$K$3:$L$16,2,FALSE)))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IF(D490="X",0,IF(E490="X",0,VLOOKUP(E490,'22'!$K$3:$L$16,2,FALSE)))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IF(D491="X",0,IF(E491="X",0,VLOOKUP(E491,'22'!$K$3:$L$16,2,FALSE)))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IF(D492="X",0,IF(E492="X",0,VLOOKUP(E492,'22'!$K$3:$L$16,2,FALSE)))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IF(D493="X",0,IF(E493="X",0,VLOOKUP(E493,'22'!$K$3:$L$16,2,FALSE)))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IF(D494="X",0,IF(E494="X",0,VLOOKUP(E494,'22'!$K$3:$L$16,2,FALSE)))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IF('22'!K3="", "Vrije categorie",'22'!K3)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IF('22'!K4="", "Vrije categorie",'22'!K4)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IF('22'!K5="", "Vrije categorie",'22'!K5)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IF('22'!K6="", "Vrije categorie",'22'!K6)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IF('22'!K7="", "Vrije categorie",'22'!K7)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IF('22'!K8="", "Vrije categorie",'22'!K8)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IF('22'!K9="", "Vrije categorie",'22'!K9)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IF('22'!K10="", "Vrije categorie",'22'!K10)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IF('22'!K11="", "Vrije categorie",'22'!K11)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IF('22'!K12="", "Vrije categorie",'22'!K12)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IF('22'!K13="", "Vrije categorie",'22'!K13)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IF('22'!K14="", "Vrije categorie",'22'!K14)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IF('22'!K15="", "Vrije categorie",'22'!K15)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/yL9wGgBF2cUrzBJPxGVtwF+FM/hRw09xlXYw7405TE9OILLhiWmloTJKeqTPJcG0Zpk5m1+8xNFf/fpDpmORg==" saltValue="w8awKezqLWNov7/8b6NhJ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23,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'23a'!P499/M3</f>
        <v>#N/A</v>
      </c>
    </row>
    <row r="4" spans="1:14">
      <c r="A4" s="26" t="s">
        <v>80</v>
      </c>
      <c r="B4" s="217" t="str">
        <f>VLOOKUP(H5,Kwaliteitsinspecties!A5:E54,3)</f>
        <v>Complex 23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'23a'!P500/M4</f>
        <v>#N/A</v>
      </c>
    </row>
    <row r="5" spans="1:14">
      <c r="A5" s="27" t="s">
        <v>81</v>
      </c>
      <c r="B5" s="218" t="str">
        <f>VLOOKUP(H5,Kwaliteitsinspecties!A5:E54,4)</f>
        <v>Complex 23</v>
      </c>
      <c r="C5" s="218"/>
      <c r="D5" s="218"/>
      <c r="E5" s="218"/>
      <c r="F5" s="214" t="s">
        <v>83</v>
      </c>
      <c r="G5" s="214"/>
      <c r="H5" s="23">
        <f>Kwaliteitsinspecties!A27</f>
        <v>23</v>
      </c>
      <c r="K5" s="44" t="s">
        <v>56</v>
      </c>
      <c r="L5" s="56"/>
      <c r="M5" s="115"/>
      <c r="N5" s="97" t="e">
        <f>'23a'!P501/M5</f>
        <v>#N/A</v>
      </c>
    </row>
    <row r="6" spans="1:14">
      <c r="A6" s="28" t="s">
        <v>82</v>
      </c>
      <c r="B6" s="219" t="str">
        <f>VLOOKUP(H5,Kwaliteitsinspecties!A5:E54,5)</f>
        <v>Complex 23</v>
      </c>
      <c r="C6" s="219"/>
      <c r="D6" s="219"/>
      <c r="E6" s="219"/>
      <c r="F6" s="215" t="s">
        <v>84</v>
      </c>
      <c r="G6" s="215"/>
      <c r="H6" s="24" t="str">
        <f>CONCATENATE(H5,"a")</f>
        <v>23a</v>
      </c>
      <c r="K6" s="44" t="s">
        <v>57</v>
      </c>
      <c r="L6" s="56"/>
      <c r="M6" s="115"/>
      <c r="N6" s="97" t="e">
        <f>'23a'!P502/M6</f>
        <v>#N/A</v>
      </c>
    </row>
    <row r="7" spans="1:14">
      <c r="K7" s="44" t="s">
        <v>53</v>
      </c>
      <c r="L7" s="56"/>
      <c r="M7" s="115"/>
      <c r="N7" s="97" t="e">
        <f>'23a'!P503/M7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'23a'!P504/M8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'23a'!P505/M9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'23a'!P506/M10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'23a'!P507/M11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'23a'!P508/M12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'23a'!N512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'23a'!P509/M13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'23a'!P512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'23a'!G512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'23a'!F512-E27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'23a'!S495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'23a'!R495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'23a'!T495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'23a'!U495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'23a'!V495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'23a'!W495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'23a'!N505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HcE6YW+o6nC3AKPejVqo2xuzRBHQx9MxRkRCsEP5NTDo6EERwH0sH+HrSHBy3vQNxznXdxRx0uR1XbekXBOFUQ==" saltValue="EFBXcEQSmRZTmotjAdzfL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opLeftCell="A12" workbookViewId="0">
      <selection activeCell="E30" sqref="E30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>
        <v>255</v>
      </c>
      <c r="M3" s="197"/>
      <c r="N3" s="96" t="e">
        <f>'1a'!P499/M3</f>
        <v>#DIV/0!</v>
      </c>
    </row>
    <row r="4" spans="1:14">
      <c r="A4" s="26" t="s">
        <v>80</v>
      </c>
      <c r="B4" s="217" t="str">
        <f>VLOOKUP(H5,Kwaliteitsinspecties!A5:E54,3)</f>
        <v xml:space="preserve">WMD Hoofdkantoor </v>
      </c>
      <c r="C4" s="217"/>
      <c r="D4" s="217"/>
      <c r="E4" s="217"/>
      <c r="F4" s="29"/>
      <c r="G4" s="29"/>
      <c r="H4" s="22"/>
      <c r="K4" s="44" t="s">
        <v>55</v>
      </c>
      <c r="L4" s="56">
        <v>255</v>
      </c>
      <c r="M4" s="198"/>
      <c r="N4" s="97" t="e">
        <f>'1a'!P500/M4</f>
        <v>#DIV/0!</v>
      </c>
    </row>
    <row r="5" spans="1:14">
      <c r="A5" s="27" t="s">
        <v>81</v>
      </c>
      <c r="B5" s="218" t="str">
        <f>VLOOKUP(H5,Kwaliteitsinspecties!A5:E54,4)</f>
        <v xml:space="preserve">Lauwers 3, 9405 BL </v>
      </c>
      <c r="C5" s="218"/>
      <c r="D5" s="218"/>
      <c r="E5" s="218"/>
      <c r="F5" s="214" t="s">
        <v>83</v>
      </c>
      <c r="G5" s="214"/>
      <c r="H5" s="23">
        <f>Kwaliteitsinspecties!A5</f>
        <v>1</v>
      </c>
      <c r="K5" s="44" t="s">
        <v>56</v>
      </c>
      <c r="L5" s="56">
        <v>255</v>
      </c>
      <c r="M5" s="198"/>
      <c r="N5" s="97" t="e">
        <f>'1a'!P501/M5</f>
        <v>#DIV/0!</v>
      </c>
    </row>
    <row r="6" spans="1:14">
      <c r="A6" s="28" t="s">
        <v>82</v>
      </c>
      <c r="B6" s="219" t="str">
        <f>VLOOKUP(H5,Kwaliteitsinspecties!A5:E54,5)</f>
        <v>Assen</v>
      </c>
      <c r="C6" s="219"/>
      <c r="D6" s="219"/>
      <c r="E6" s="219"/>
      <c r="F6" s="215" t="s">
        <v>84</v>
      </c>
      <c r="G6" s="215"/>
      <c r="H6" s="24" t="str">
        <f>CONCATENATE(H5,"a")</f>
        <v>1a</v>
      </c>
      <c r="K6" s="44" t="s">
        <v>57</v>
      </c>
      <c r="L6" s="56">
        <v>255</v>
      </c>
      <c r="M6" s="198"/>
      <c r="N6" s="97" t="e">
        <f>'1a'!P502/M6</f>
        <v>#DIV/0!</v>
      </c>
    </row>
    <row r="7" spans="1:14">
      <c r="K7" s="44" t="s">
        <v>53</v>
      </c>
      <c r="L7" s="56">
        <v>255</v>
      </c>
      <c r="M7" s="198"/>
      <c r="N7" s="97" t="e">
        <f>'1a'!P503/M7</f>
        <v>#DIV/0!</v>
      </c>
    </row>
    <row r="8" spans="1:14">
      <c r="A8" s="13" t="s">
        <v>85</v>
      </c>
      <c r="B8" s="14"/>
      <c r="C8" s="14"/>
      <c r="D8" s="14"/>
      <c r="E8" s="25">
        <f>MAX(L3:L16)</f>
        <v>255</v>
      </c>
      <c r="K8" s="44" t="s">
        <v>58</v>
      </c>
      <c r="L8" s="56">
        <v>0</v>
      </c>
      <c r="M8" s="198"/>
      <c r="N8" s="97" t="e">
        <f>'1a'!P504/M8</f>
        <v>#DIV/0!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>
        <v>255</v>
      </c>
      <c r="M9" s="198"/>
      <c r="N9" s="97" t="e">
        <f>'1a'!P505/M9</f>
        <v>#DIV/0!</v>
      </c>
    </row>
    <row r="10" spans="1:14">
      <c r="H10" s="17" t="s">
        <v>94</v>
      </c>
      <c r="K10" s="44" t="s">
        <v>59</v>
      </c>
      <c r="L10" s="56">
        <v>255</v>
      </c>
      <c r="M10" s="198"/>
      <c r="N10" s="97" t="e">
        <f>'1a'!P506/M10</f>
        <v>#DIV/0!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#DIV/0!</v>
      </c>
      <c r="K11" s="44" t="s">
        <v>60</v>
      </c>
      <c r="L11" s="56">
        <v>255</v>
      </c>
      <c r="M11" s="198"/>
      <c r="N11" s="97" t="e">
        <f>'1a'!P507/M11</f>
        <v>#DIV/0!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>
        <v>255</v>
      </c>
      <c r="M12" s="198"/>
      <c r="N12" s="97" t="e">
        <f>'1a'!P508/M12</f>
        <v>#DIV/0!</v>
      </c>
    </row>
    <row r="13" spans="1:14">
      <c r="A13" s="14" t="s">
        <v>159</v>
      </c>
      <c r="B13" s="14"/>
      <c r="C13" s="14"/>
      <c r="D13" s="14"/>
      <c r="E13" s="15"/>
      <c r="F13" s="53">
        <f>'1a'!N512</f>
        <v>2382.5500000000002</v>
      </c>
      <c r="G13" s="192"/>
      <c r="H13" s="33">
        <f>(F13*G13)*4</f>
        <v>0</v>
      </c>
      <c r="K13" s="44" t="s">
        <v>54</v>
      </c>
      <c r="L13" s="56">
        <v>255</v>
      </c>
      <c r="M13" s="198"/>
      <c r="N13" s="97" t="e">
        <f>'1a'!P509/M13</f>
        <v>#DIV/0!</v>
      </c>
    </row>
    <row r="14" spans="1:14" ht="15.6">
      <c r="F14" s="31" t="s">
        <v>87</v>
      </c>
      <c r="G14" s="86"/>
      <c r="H14" s="33" t="e">
        <f>SUM(H11:H13)</f>
        <v>#DIV/0!</v>
      </c>
      <c r="K14" s="44"/>
      <c r="L14" s="56"/>
      <c r="M14" s="199"/>
      <c r="N14" s="97"/>
    </row>
    <row r="15" spans="1:14">
      <c r="K15" s="44"/>
      <c r="L15" s="56"/>
      <c r="M15" s="199"/>
      <c r="N15" s="97"/>
    </row>
    <row r="16" spans="1:14">
      <c r="A16" t="s">
        <v>172</v>
      </c>
      <c r="K16" s="46"/>
      <c r="L16" s="57"/>
      <c r="M16" s="200"/>
      <c r="N16" s="98"/>
    </row>
    <row r="17" spans="1:9">
      <c r="A17" s="210" t="s">
        <v>173</v>
      </c>
      <c r="B17" s="210"/>
      <c r="C17" s="210"/>
      <c r="D17" s="54">
        <f>'1a'!P512</f>
        <v>576223.5</v>
      </c>
      <c r="E17" s="210" t="s">
        <v>174</v>
      </c>
      <c r="F17" s="210"/>
      <c r="G17" s="54">
        <f>D17/E8</f>
        <v>2259.6999999999998</v>
      </c>
      <c r="H17" s="51" t="s">
        <v>175</v>
      </c>
      <c r="I17" s="53" t="e">
        <f>D17/SUM(N3:N16)</f>
        <v>#DIV/0!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 hidden="1">
      <c r="A22" s="211" t="s">
        <v>162</v>
      </c>
      <c r="B22" s="212"/>
      <c r="C22" s="212"/>
      <c r="D22" s="213"/>
      <c r="E22" s="105">
        <f>'1a'!G512</f>
        <v>0</v>
      </c>
      <c r="F22" s="106"/>
      <c r="G22" s="107">
        <f t="shared" ref="G22:G34" si="0">E22*F22</f>
        <v>0</v>
      </c>
      <c r="H22" s="108"/>
      <c r="I22" s="107">
        <f>G22*H22</f>
        <v>0</v>
      </c>
    </row>
    <row r="23" spans="1:9" hidden="1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ref="I23:I37" si="1">G23*H23</f>
        <v>0</v>
      </c>
    </row>
    <row r="24" spans="1:9" hidden="1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 hidden="1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475</v>
      </c>
      <c r="B26" s="216"/>
      <c r="C26" s="216"/>
      <c r="D26" s="230"/>
      <c r="E26" s="35">
        <f>'1a'!F512</f>
        <v>1648.3</v>
      </c>
      <c r="F26" s="193"/>
      <c r="G26" s="67">
        <f t="shared" si="0"/>
        <v>0</v>
      </c>
      <c r="H26" s="45">
        <v>1</v>
      </c>
      <c r="I26" s="67">
        <f t="shared" si="1"/>
        <v>0</v>
      </c>
    </row>
    <row r="27" spans="1:9">
      <c r="A27" s="229" t="s">
        <v>469</v>
      </c>
      <c r="B27" s="216"/>
      <c r="C27" s="216"/>
      <c r="D27" s="230"/>
      <c r="E27" s="110">
        <f>'1a'!H495</f>
        <v>786.05</v>
      </c>
      <c r="F27" s="194"/>
      <c r="G27" s="112">
        <f t="shared" si="0"/>
        <v>0</v>
      </c>
      <c r="H27" s="113">
        <v>2</v>
      </c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'1a'!S495</f>
        <v>461.8</v>
      </c>
      <c r="F29" s="195"/>
      <c r="G29" s="107">
        <f t="shared" si="0"/>
        <v>0</v>
      </c>
      <c r="H29" s="108">
        <v>2</v>
      </c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'1a'!R495</f>
        <v>461.8</v>
      </c>
      <c r="F30" s="193"/>
      <c r="G30" s="67">
        <f t="shared" si="0"/>
        <v>0</v>
      </c>
      <c r="H30" s="45">
        <v>2</v>
      </c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'1a'!T495</f>
        <v>583.99</v>
      </c>
      <c r="F31" s="193"/>
      <c r="G31" s="67">
        <f t="shared" si="0"/>
        <v>0</v>
      </c>
      <c r="H31" s="45">
        <v>2</v>
      </c>
      <c r="I31" s="67">
        <f t="shared" si="1"/>
        <v>0</v>
      </c>
    </row>
    <row r="32" spans="1:9" hidden="1">
      <c r="A32" s="229" t="s">
        <v>169</v>
      </c>
      <c r="B32" s="216"/>
      <c r="C32" s="216"/>
      <c r="D32" s="230"/>
      <c r="E32" s="35">
        <f>'1a'!U495</f>
        <v>0</v>
      </c>
      <c r="F32" s="193"/>
      <c r="G32" s="67">
        <f t="shared" si="0"/>
        <v>0</v>
      </c>
      <c r="H32" s="45"/>
      <c r="I32" s="67">
        <f t="shared" si="1"/>
        <v>0</v>
      </c>
    </row>
    <row r="33" spans="1:9" hidden="1">
      <c r="A33" s="229" t="s">
        <v>158</v>
      </c>
      <c r="B33" s="216"/>
      <c r="C33" s="216"/>
      <c r="D33" s="230"/>
      <c r="E33" s="35">
        <f>'1a'!V495</f>
        <v>0</v>
      </c>
      <c r="F33" s="193"/>
      <c r="G33" s="67">
        <f t="shared" si="0"/>
        <v>0</v>
      </c>
      <c r="H33" s="45"/>
      <c r="I33" s="67">
        <f t="shared" si="1"/>
        <v>0</v>
      </c>
    </row>
    <row r="34" spans="1:9" hidden="1">
      <c r="A34" s="229" t="s">
        <v>170</v>
      </c>
      <c r="B34" s="216"/>
      <c r="C34" s="216"/>
      <c r="D34" s="230"/>
      <c r="E34" s="35">
        <f>'1a'!W495</f>
        <v>0</v>
      </c>
      <c r="F34" s="193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193"/>
      <c r="G35" s="67"/>
      <c r="H35" s="45"/>
      <c r="I35" s="67">
        <f t="shared" si="1"/>
        <v>0</v>
      </c>
    </row>
    <row r="36" spans="1:9">
      <c r="A36" s="229"/>
      <c r="B36" s="216"/>
      <c r="C36" s="216"/>
      <c r="D36" s="230"/>
      <c r="E36" s="35"/>
      <c r="F36" s="193"/>
      <c r="G36" s="67"/>
      <c r="H36" s="45"/>
      <c r="I36" s="67">
        <f t="shared" si="1"/>
        <v>0</v>
      </c>
    </row>
    <row r="37" spans="1:9">
      <c r="A37" s="226"/>
      <c r="B37" s="227"/>
      <c r="C37" s="227"/>
      <c r="D37" s="228"/>
      <c r="E37" s="36"/>
      <c r="F37" s="196"/>
      <c r="G37" s="68"/>
      <c r="H37" s="47"/>
      <c r="I37" s="67">
        <f t="shared" si="1"/>
        <v>0</v>
      </c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492</v>
      </c>
      <c r="B41" s="225"/>
      <c r="C41" s="225"/>
      <c r="D41" s="18" t="s">
        <v>62</v>
      </c>
      <c r="E41" s="95">
        <f>'1a'!N505</f>
        <v>42.7</v>
      </c>
      <c r="F41" s="201"/>
      <c r="G41" s="66">
        <f>E41*F41</f>
        <v>0</v>
      </c>
      <c r="H41" s="43">
        <v>1</v>
      </c>
      <c r="I41" s="67">
        <f>G41*H41</f>
        <v>0</v>
      </c>
    </row>
    <row r="42" spans="1:9">
      <c r="A42" s="222"/>
      <c r="B42" s="223"/>
      <c r="C42" s="223"/>
      <c r="D42" s="19"/>
      <c r="E42" s="19"/>
      <c r="F42" s="202"/>
      <c r="G42" s="67"/>
      <c r="H42" s="45"/>
      <c r="I42" s="67">
        <f t="shared" ref="I42:I51" si="2">G42*H42</f>
        <v>0</v>
      </c>
    </row>
    <row r="43" spans="1:9">
      <c r="A43" s="222"/>
      <c r="B43" s="223"/>
      <c r="C43" s="223"/>
      <c r="D43" s="19"/>
      <c r="E43" s="19"/>
      <c r="F43" s="202"/>
      <c r="G43" s="67"/>
      <c r="H43" s="45"/>
      <c r="I43" s="67">
        <f t="shared" si="2"/>
        <v>0</v>
      </c>
    </row>
    <row r="44" spans="1:9">
      <c r="A44" s="222"/>
      <c r="B44" s="223"/>
      <c r="C44" s="223"/>
      <c r="D44" s="19"/>
      <c r="E44" s="19"/>
      <c r="F44" s="202"/>
      <c r="G44" s="67"/>
      <c r="H44" s="45"/>
      <c r="I44" s="67">
        <f t="shared" si="2"/>
        <v>0</v>
      </c>
    </row>
    <row r="45" spans="1:9">
      <c r="A45" s="222"/>
      <c r="B45" s="223"/>
      <c r="C45" s="223"/>
      <c r="D45" s="19"/>
      <c r="E45" s="19"/>
      <c r="F45" s="202"/>
      <c r="G45" s="67"/>
      <c r="H45" s="45"/>
      <c r="I45" s="67">
        <f t="shared" si="2"/>
        <v>0</v>
      </c>
    </row>
    <row r="46" spans="1:9">
      <c r="A46" s="222"/>
      <c r="B46" s="223"/>
      <c r="C46" s="223"/>
      <c r="D46" s="19"/>
      <c r="E46" s="19"/>
      <c r="F46" s="202"/>
      <c r="G46" s="67"/>
      <c r="H46" s="45"/>
      <c r="I46" s="67">
        <f t="shared" si="2"/>
        <v>0</v>
      </c>
    </row>
    <row r="47" spans="1:9">
      <c r="A47" s="222"/>
      <c r="B47" s="223"/>
      <c r="C47" s="223"/>
      <c r="D47" s="19"/>
      <c r="E47" s="19"/>
      <c r="F47" s="202"/>
      <c r="G47" s="67"/>
      <c r="H47" s="45"/>
      <c r="I47" s="67">
        <f t="shared" si="2"/>
        <v>0</v>
      </c>
    </row>
    <row r="48" spans="1:9">
      <c r="A48" s="222"/>
      <c r="B48" s="223"/>
      <c r="C48" s="223"/>
      <c r="D48" s="19"/>
      <c r="E48" s="19"/>
      <c r="F48" s="202"/>
      <c r="G48" s="67"/>
      <c r="H48" s="45"/>
      <c r="I48" s="67">
        <f t="shared" si="2"/>
        <v>0</v>
      </c>
    </row>
    <row r="49" spans="1:9">
      <c r="A49" s="222"/>
      <c r="B49" s="223"/>
      <c r="C49" s="223"/>
      <c r="D49" s="19"/>
      <c r="E49" s="19"/>
      <c r="F49" s="202"/>
      <c r="G49" s="67"/>
      <c r="H49" s="45"/>
      <c r="I49" s="67">
        <f t="shared" si="2"/>
        <v>0</v>
      </c>
    </row>
    <row r="50" spans="1:9">
      <c r="A50" s="222"/>
      <c r="B50" s="223"/>
      <c r="C50" s="223"/>
      <c r="D50" s="19"/>
      <c r="E50" s="19"/>
      <c r="F50" s="202"/>
      <c r="G50" s="67"/>
      <c r="H50" s="45"/>
      <c r="I50" s="67">
        <f t="shared" si="2"/>
        <v>0</v>
      </c>
    </row>
    <row r="51" spans="1:9">
      <c r="A51" s="220"/>
      <c r="B51" s="221"/>
      <c r="C51" s="221"/>
      <c r="D51" s="20"/>
      <c r="E51" s="20"/>
      <c r="F51" s="203"/>
      <c r="G51" s="68"/>
      <c r="H51" s="47"/>
      <c r="I51" s="67">
        <f t="shared" si="2"/>
        <v>0</v>
      </c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#DIV/0!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#DIV/0!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Eu6sD9JvIDhnmn/UEDN/on7FYLoB5hoho8p/qRKWe2CVRqy6NMCoN7qfPweOuuCSXyvLzVLqj56WRDhbQ0FheA==" saltValue="04ffQxT4gJsqn9Sn7tD4iw==" spinCount="100000" sheet="1" objects="1" scenarios="1"/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'23'!H5</f>
        <v>23</v>
      </c>
      <c r="B1" s="240" t="s">
        <v>80</v>
      </c>
      <c r="C1" s="241"/>
      <c r="D1" s="242" t="str">
        <f>VLOOKUP(A1,Kwaliteitsinspecties!A5:J54,3)</f>
        <v>Complex 23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23 te Complex 23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IF(D4="X",0,IF(E4="X",0,VLOOKUP(E4,'23'!$K$3:$L$16,2,FALSE)))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IF(D5="X",0,IF(E5="X",0,VLOOKUP(E5,'23'!$K$3:$L$16,2,FALSE)))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IF(D6="X",0,IF(E6="X",0,VLOOKUP(E6,'23'!$K$3:$L$16,2,FALSE)))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IF(D7="X",0,IF(E7="X",0,VLOOKUP(E7,'23'!$K$3:$L$16,2,FALSE)))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IF(D8="X",0,IF(E8="X",0,VLOOKUP(E8,'23'!$K$3:$L$16,2,FALSE)))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IF(D9="X",0,IF(E9="X",0,VLOOKUP(E9,'23'!$K$3:$L$16,2,FALSE)))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IF(D10="X",0,IF(E10="X",0,VLOOKUP(E10,'23'!$K$3:$L$16,2,FALSE)))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IF(D11="X",0,IF(E11="X",0,VLOOKUP(E11,'23'!$K$3:$L$16,2,FALSE)))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IF(D12="X",0,IF(E12="X",0,VLOOKUP(E12,'23'!$K$3:$L$16,2,FALSE)))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IF(D13="X",0,IF(E13="X",0,VLOOKUP(E13,'23'!$K$3:$L$16,2,FALSE)))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IF(D14="X",0,IF(E14="X",0,VLOOKUP(E14,'23'!$K$3:$L$16,2,FALSE)))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IF(D15="X",0,IF(E15="X",0,VLOOKUP(E15,'23'!$K$3:$L$16,2,FALSE)))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IF(D16="X",0,IF(E16="X",0,VLOOKUP(E16,'23'!$K$3:$L$16,2,FALSE)))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IF(D17="X",0,IF(E17="X",0,VLOOKUP(E17,'23'!$K$3:$L$16,2,FALSE)))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IF(D18="X",0,IF(E18="X",0,VLOOKUP(E18,'23'!$K$3:$L$16,2,FALSE)))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IF(D19="X",0,IF(E19="X",0,VLOOKUP(E19,'23'!$K$3:$L$16,2,FALSE)))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IF(D20="X",0,IF(E20="X",0,VLOOKUP(E20,'23'!$K$3:$L$16,2,FALSE)))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IF(D21="X",0,IF(E21="X",0,VLOOKUP(E21,'23'!$K$3:$L$16,2,FALSE)))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IF(D22="X",0,IF(E22="X",0,VLOOKUP(E22,'23'!$K$3:$L$16,2,FALSE)))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IF(D23="X",0,IF(E23="X",0,VLOOKUP(E23,'23'!$K$3:$L$16,2,FALSE)))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IF(D24="X",0,IF(E24="X",0,VLOOKUP(E24,'23'!$K$3:$L$16,2,FALSE)))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IF(D25="X",0,IF(E25="X",0,VLOOKUP(E25,'23'!$K$3:$L$16,2,FALSE)))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IF(D26="X",0,IF(E26="X",0,VLOOKUP(E26,'23'!$K$3:$L$16,2,FALSE)))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IF(D27="X",0,IF(E27="X",0,VLOOKUP(E27,'23'!$K$3:$L$16,2,FALSE)))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IF(D28="X",0,IF(E28="X",0,VLOOKUP(E28,'23'!$K$3:$L$16,2,FALSE)))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IF(D29="X",0,IF(E29="X",0,VLOOKUP(E29,'23'!$K$3:$L$16,2,FALSE)))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IF(D30="X",0,IF(E30="X",0,VLOOKUP(E30,'23'!$K$3:$L$16,2,FALSE)))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IF(D31="X",0,IF(E31="X",0,VLOOKUP(E31,'23'!$K$3:$L$16,2,FALSE)))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IF(D32="X",0,IF(E32="X",0,VLOOKUP(E32,'23'!$K$3:$L$16,2,FALSE)))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IF(D33="X",0,IF(E33="X",0,VLOOKUP(E33,'23'!$K$3:$L$16,2,FALSE)))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IF(D34="X",0,IF(E34="X",0,VLOOKUP(E34,'23'!$K$3:$L$16,2,FALSE)))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IF(D35="X",0,IF(E35="X",0,VLOOKUP(E35,'23'!$K$3:$L$16,2,FALSE)))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IF(D36="X",0,IF(E36="X",0,VLOOKUP(E36,'23'!$K$3:$L$16,2,FALSE)))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IF(D37="X",0,IF(E37="X",0,VLOOKUP(E37,'23'!$K$3:$L$16,2,FALSE)))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IF(D38="X",0,IF(E38="X",0,VLOOKUP(E38,'23'!$K$3:$L$16,2,FALSE)))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IF(D39="X",0,IF(E39="X",0,VLOOKUP(E39,'23'!$K$3:$L$16,2,FALSE)))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IF(D40="X",0,IF(E40="X",0,VLOOKUP(E40,'23'!$K$3:$L$16,2,FALSE)))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IF(D41="X",0,IF(E41="X",0,VLOOKUP(E41,'23'!$K$3:$L$16,2,FALSE)))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IF(D42="X",0,IF(E42="X",0,VLOOKUP(E42,'23'!$K$3:$L$16,2,FALSE)))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IF(D43="X",0,IF(E43="X",0,VLOOKUP(E43,'23'!$K$3:$L$16,2,FALSE)))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IF(D44="X",0,IF(E44="X",0,VLOOKUP(E44,'23'!$K$3:$L$16,2,FALSE)))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IF(D45="X",0,IF(E45="X",0,VLOOKUP(E45,'23'!$K$3:$L$16,2,FALSE)))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IF(D46="X",0,IF(E46="X",0,VLOOKUP(E46,'23'!$K$3:$L$16,2,FALSE)))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IF(D47="X",0,IF(E47="X",0,VLOOKUP(E47,'23'!$K$3:$L$16,2,FALSE)))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IF(D48="X",0,IF(E48="X",0,VLOOKUP(E48,'23'!$K$3:$L$16,2,FALSE)))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IF(D49="X",0,IF(E49="X",0,VLOOKUP(E49,'23'!$K$3:$L$16,2,FALSE)))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IF(D50="X",0,IF(E50="X",0,VLOOKUP(E50,'23'!$K$3:$L$16,2,FALSE)))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IF(D51="X",0,IF(E51="X",0,VLOOKUP(E51,'23'!$K$3:$L$16,2,FALSE)))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IF(D52="X",0,IF(E52="X",0,VLOOKUP(E52,'23'!$K$3:$L$16,2,FALSE)))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IF(D53="X",0,IF(E53="X",0,VLOOKUP(E53,'23'!$K$3:$L$16,2,FALSE)))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IF(D54="X",0,IF(E54="X",0,VLOOKUP(E54,'23'!$K$3:$L$16,2,FALSE)))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IF(D55="X",0,IF(E55="X",0,VLOOKUP(E55,'23'!$K$3:$L$16,2,FALSE)))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IF(D56="X",0,IF(E56="X",0,VLOOKUP(E56,'23'!$K$3:$L$16,2,FALSE)))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IF(D57="X",0,IF(E57="X",0,VLOOKUP(E57,'23'!$K$3:$L$16,2,FALSE)))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IF(D58="X",0,IF(E58="X",0,VLOOKUP(E58,'23'!$K$3:$L$16,2,FALSE)))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IF(D59="X",0,IF(E59="X",0,VLOOKUP(E59,'23'!$K$3:$L$16,2,FALSE)))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IF(D60="X",0,IF(E60="X",0,VLOOKUP(E60,'23'!$K$3:$L$16,2,FALSE)))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IF(D61="X",0,IF(E61="X",0,VLOOKUP(E61,'23'!$K$3:$L$16,2,FALSE)))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IF(D62="X",0,IF(E62="X",0,VLOOKUP(E62,'23'!$K$3:$L$16,2,FALSE)))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IF(D63="X",0,IF(E63="X",0,VLOOKUP(E63,'23'!$K$3:$L$16,2,FALSE)))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IF(D64="X",0,IF(E64="X",0,VLOOKUP(E64,'23'!$K$3:$L$16,2,FALSE)))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IF(D65="X",0,IF(E65="X",0,VLOOKUP(E65,'23'!$K$3:$L$16,2,FALSE)))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IF(D66="X",0,IF(E66="X",0,VLOOKUP(E66,'23'!$K$3:$L$16,2,FALSE)))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IF(D67="X",0,IF(E67="X",0,VLOOKUP(E67,'23'!$K$3:$L$16,2,FALSE)))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IF(D68="X",0,IF(E68="X",0,VLOOKUP(E68,'23'!$K$3:$L$16,2,FALSE)))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IF(D69="X",0,IF(E69="X",0,VLOOKUP(E69,'23'!$K$3:$L$16,2,FALSE)))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IF(D70="X",0,IF(E70="X",0,VLOOKUP(E70,'23'!$K$3:$L$16,2,FALSE)))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IF(D71="X",0,IF(E71="X",0,VLOOKUP(E71,'23'!$K$3:$L$16,2,FALSE)))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IF(D72="X",0,IF(E72="X",0,VLOOKUP(E72,'23'!$K$3:$L$16,2,FALSE)))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IF(D73="X",0,IF(E73="X",0,VLOOKUP(E73,'23'!$K$3:$L$16,2,FALSE)))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IF(D74="X",0,IF(E74="X",0,VLOOKUP(E74,'23'!$K$3:$L$16,2,FALSE)))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IF(D75="X",0,IF(E75="X",0,VLOOKUP(E75,'23'!$K$3:$L$16,2,FALSE)))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IF(D76="X",0,IF(E76="X",0,VLOOKUP(E76,'23'!$K$3:$L$16,2,FALSE)))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IF(D77="X",0,IF(E77="X",0,VLOOKUP(E77,'23'!$K$3:$L$16,2,FALSE)))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IF(D78="X",0,IF(E78="X",0,VLOOKUP(E78,'23'!$K$3:$L$16,2,FALSE)))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IF(D79="X",0,IF(E79="X",0,VLOOKUP(E79,'23'!$K$3:$L$16,2,FALSE)))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IF(D80="X",0,IF(E80="X",0,VLOOKUP(E80,'23'!$K$3:$L$16,2,FALSE)))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IF(D81="X",0,IF(E81="X",0,VLOOKUP(E81,'23'!$K$3:$L$16,2,FALSE)))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IF(D82="X",0,IF(E82="X",0,VLOOKUP(E82,'23'!$K$3:$L$16,2,FALSE)))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IF(D83="X",0,IF(E83="X",0,VLOOKUP(E83,'23'!$K$3:$L$16,2,FALSE)))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IF(D84="X",0,IF(E84="X",0,VLOOKUP(E84,'23'!$K$3:$L$16,2,FALSE)))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IF(D85="X",0,IF(E85="X",0,VLOOKUP(E85,'23'!$K$3:$L$16,2,FALSE)))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IF(D86="X",0,IF(E86="X",0,VLOOKUP(E86,'23'!$K$3:$L$16,2,FALSE)))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IF(D87="X",0,IF(E87="X",0,VLOOKUP(E87,'23'!$K$3:$L$16,2,FALSE)))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IF(D88="X",0,IF(E88="X",0,VLOOKUP(E88,'23'!$K$3:$L$16,2,FALSE)))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IF(D89="X",0,IF(E89="X",0,VLOOKUP(E89,'23'!$K$3:$L$16,2,FALSE)))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IF(D90="X",0,IF(E90="X",0,VLOOKUP(E90,'23'!$K$3:$L$16,2,FALSE)))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IF(D91="X",0,IF(E91="X",0,VLOOKUP(E91,'23'!$K$3:$L$16,2,FALSE)))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IF(D92="X",0,IF(E92="X",0,VLOOKUP(E92,'23'!$K$3:$L$16,2,FALSE)))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IF(D93="X",0,IF(E93="X",0,VLOOKUP(E93,'23'!$K$3:$L$16,2,FALSE)))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IF(D94="X",0,IF(E94="X",0,VLOOKUP(E94,'23'!$K$3:$L$16,2,FALSE)))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IF(D95="X",0,IF(E95="X",0,VLOOKUP(E95,'23'!$K$3:$L$16,2,FALSE)))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IF(D96="X",0,IF(E96="X",0,VLOOKUP(E96,'23'!$K$3:$L$16,2,FALSE)))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IF(D97="X",0,IF(E97="X",0,VLOOKUP(E97,'23'!$K$3:$L$16,2,FALSE)))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IF(D98="X",0,IF(E98="X",0,VLOOKUP(E98,'23'!$K$3:$L$16,2,FALSE)))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IF(D99="X",0,IF(E99="X",0,VLOOKUP(E99,'23'!$K$3:$L$16,2,FALSE)))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IF(D100="X",0,IF(E100="X",0,VLOOKUP(E100,'23'!$K$3:$L$16,2,FALSE)))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IF(D101="X",0,IF(E101="X",0,VLOOKUP(E101,'23'!$K$3:$L$16,2,FALSE)))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IF(D102="X",0,IF(E102="X",0,VLOOKUP(E102,'23'!$K$3:$L$16,2,FALSE)))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IF(D103="X",0,IF(E103="X",0,VLOOKUP(E103,'23'!$K$3:$L$16,2,FALSE)))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IF(D104="X",0,IF(E104="X",0,VLOOKUP(E104,'23'!$K$3:$L$16,2,FALSE)))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IF(D105="X",0,IF(E105="X",0,VLOOKUP(E105,'23'!$K$3:$L$16,2,FALSE)))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IF(D106="X",0,IF(E106="X",0,VLOOKUP(E106,'23'!$K$3:$L$16,2,FALSE)))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IF(D107="X",0,IF(E107="X",0,VLOOKUP(E107,'23'!$K$3:$L$16,2,FALSE)))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IF(D108="X",0,IF(E108="X",0,VLOOKUP(E108,'23'!$K$3:$L$16,2,FALSE)))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IF(D109="X",0,IF(E109="X",0,VLOOKUP(E109,'23'!$K$3:$L$16,2,FALSE)))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IF(D110="X",0,IF(E110="X",0,VLOOKUP(E110,'23'!$K$3:$L$16,2,FALSE)))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IF(D111="X",0,IF(E111="X",0,VLOOKUP(E111,'23'!$K$3:$L$16,2,FALSE)))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IF(D112="X",0,IF(E112="X",0,VLOOKUP(E112,'23'!$K$3:$L$16,2,FALSE)))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IF(D113="X",0,IF(E113="X",0,VLOOKUP(E113,'23'!$K$3:$L$16,2,FALSE)))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IF(D114="X",0,IF(E114="X",0,VLOOKUP(E114,'23'!$K$3:$L$16,2,FALSE)))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IF(D115="X",0,IF(E115="X",0,VLOOKUP(E115,'23'!$K$3:$L$16,2,FALSE)))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IF(D116="X",0,IF(E116="X",0,VLOOKUP(E116,'23'!$K$3:$L$16,2,FALSE)))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IF(D117="X",0,IF(E117="X",0,VLOOKUP(E117,'23'!$K$3:$L$16,2,FALSE)))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IF(D118="X",0,IF(E118="X",0,VLOOKUP(E118,'23'!$K$3:$L$16,2,FALSE)))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IF(D119="X",0,IF(E119="X",0,VLOOKUP(E119,'23'!$K$3:$L$16,2,FALSE)))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IF(D120="X",0,IF(E120="X",0,VLOOKUP(E120,'23'!$K$3:$L$16,2,FALSE)))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IF(D121="X",0,IF(E121="X",0,VLOOKUP(E121,'23'!$K$3:$L$16,2,FALSE)))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IF(D122="X",0,IF(E122="X",0,VLOOKUP(E122,'23'!$K$3:$L$16,2,FALSE)))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IF(D123="X",0,IF(E123="X",0,VLOOKUP(E123,'23'!$K$3:$L$16,2,FALSE)))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IF(D124="X",0,IF(E124="X",0,VLOOKUP(E124,'23'!$K$3:$L$16,2,FALSE)))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IF(D125="X",0,IF(E125="X",0,VLOOKUP(E125,'23'!$K$3:$L$16,2,FALSE)))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IF(D126="X",0,IF(E126="X",0,VLOOKUP(E126,'23'!$K$3:$L$16,2,FALSE)))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IF(D127="X",0,IF(E127="X",0,VLOOKUP(E127,'23'!$K$3:$L$16,2,FALSE)))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IF(D128="X",0,IF(E128="X",0,VLOOKUP(E128,'23'!$K$3:$L$16,2,FALSE)))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IF(D129="X",0,IF(E129="X",0,VLOOKUP(E129,'23'!$K$3:$L$16,2,FALSE)))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IF(D130="X",0,IF(E130="X",0,VLOOKUP(E130,'23'!$K$3:$L$16,2,FALSE)))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IF(D131="X",0,IF(E131="X",0,VLOOKUP(E131,'23'!$K$3:$L$16,2,FALSE)))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IF(D132="X",0,IF(E132="X",0,VLOOKUP(E132,'23'!$K$3:$L$16,2,FALSE)))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IF(D133="X",0,IF(E133="X",0,VLOOKUP(E133,'23'!$K$3:$L$16,2,FALSE)))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IF(D134="X",0,IF(E134="X",0,VLOOKUP(E134,'23'!$K$3:$L$16,2,FALSE)))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IF(D135="X",0,IF(E135="X",0,VLOOKUP(E135,'23'!$K$3:$L$16,2,FALSE)))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IF(D136="X",0,IF(E136="X",0,VLOOKUP(E136,'23'!$K$3:$L$16,2,FALSE)))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IF(D137="X",0,IF(E137="X",0,VLOOKUP(E137,'23'!$K$3:$L$16,2,FALSE)))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IF(D138="X",0,IF(E138="X",0,VLOOKUP(E138,'23'!$K$3:$L$16,2,FALSE)))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IF(D139="X",0,IF(E139="X",0,VLOOKUP(E139,'23'!$K$3:$L$16,2,FALSE)))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IF(D140="X",0,IF(E140="X",0,VLOOKUP(E140,'23'!$K$3:$L$16,2,FALSE)))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IF(D141="X",0,IF(E141="X",0,VLOOKUP(E141,'23'!$K$3:$L$16,2,FALSE)))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IF(D142="X",0,IF(E142="X",0,VLOOKUP(E142,'23'!$K$3:$L$16,2,FALSE)))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IF(D143="X",0,IF(E143="X",0,VLOOKUP(E143,'23'!$K$3:$L$16,2,FALSE)))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IF(D144="X",0,IF(E144="X",0,VLOOKUP(E144,'23'!$K$3:$L$16,2,FALSE)))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IF(D145="X",0,IF(E145="X",0,VLOOKUP(E145,'23'!$K$3:$L$16,2,FALSE)))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IF(D146="X",0,IF(E146="X",0,VLOOKUP(E146,'23'!$K$3:$L$16,2,FALSE)))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IF(D147="X",0,IF(E147="X",0,VLOOKUP(E147,'23'!$K$3:$L$16,2,FALSE)))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IF(D148="X",0,IF(E148="X",0,VLOOKUP(E148,'23'!$K$3:$L$16,2,FALSE)))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IF(D149="X",0,IF(E149="X",0,VLOOKUP(E149,'23'!$K$3:$L$16,2,FALSE)))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IF(D150="X",0,IF(E150="X",0,VLOOKUP(E150,'23'!$K$3:$L$16,2,FALSE)))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IF(D151="X",0,IF(E151="X",0,VLOOKUP(E151,'23'!$K$3:$L$16,2,FALSE)))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IF(D152="X",0,IF(E152="X",0,VLOOKUP(E152,'23'!$K$3:$L$16,2,FALSE)))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IF(D153="X",0,IF(E153="X",0,VLOOKUP(E153,'23'!$K$3:$L$16,2,FALSE)))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IF(D154="X",0,IF(E154="X",0,VLOOKUP(E154,'23'!$K$3:$L$16,2,FALSE)))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IF(D155="X",0,IF(E155="X",0,VLOOKUP(E155,'23'!$K$3:$L$16,2,FALSE)))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IF(D156="X",0,IF(E156="X",0,VLOOKUP(E156,'23'!$K$3:$L$16,2,FALSE)))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IF(D157="X",0,IF(E157="X",0,VLOOKUP(E157,'23'!$K$3:$L$16,2,FALSE)))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IF(D158="X",0,IF(E158="X",0,VLOOKUP(E158,'23'!$K$3:$L$16,2,FALSE)))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IF(D159="X",0,IF(E159="X",0,VLOOKUP(E159,'23'!$K$3:$L$16,2,FALSE)))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IF(D160="X",0,IF(E160="X",0,VLOOKUP(E160,'23'!$K$3:$L$16,2,FALSE)))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IF(D161="X",0,IF(E161="X",0,VLOOKUP(E161,'23'!$K$3:$L$16,2,FALSE)))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IF(D162="X",0,IF(E162="X",0,VLOOKUP(E162,'23'!$K$3:$L$16,2,FALSE)))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IF(D163="X",0,IF(E163="X",0,VLOOKUP(E163,'23'!$K$3:$L$16,2,FALSE)))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IF(D164="X",0,IF(E164="X",0,VLOOKUP(E164,'23'!$K$3:$L$16,2,FALSE)))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IF(D165="X",0,IF(E165="X",0,VLOOKUP(E165,'23'!$K$3:$L$16,2,FALSE)))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IF(D166="X",0,IF(E166="X",0,VLOOKUP(E166,'23'!$K$3:$L$16,2,FALSE)))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IF(D167="X",0,IF(E167="X",0,VLOOKUP(E167,'23'!$K$3:$L$16,2,FALSE)))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IF(D168="X",0,IF(E168="X",0,VLOOKUP(E168,'23'!$K$3:$L$16,2,FALSE)))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IF(D169="X",0,IF(E169="X",0,VLOOKUP(E169,'23'!$K$3:$L$16,2,FALSE)))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IF(D170="X",0,IF(E170="X",0,VLOOKUP(E170,'23'!$K$3:$L$16,2,FALSE)))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IF(D171="X",0,IF(E171="X",0,VLOOKUP(E171,'23'!$K$3:$L$16,2,FALSE)))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IF(D172="X",0,IF(E172="X",0,VLOOKUP(E172,'23'!$K$3:$L$16,2,FALSE)))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IF(D173="X",0,IF(E173="X",0,VLOOKUP(E173,'23'!$K$3:$L$16,2,FALSE)))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IF(D174="X",0,IF(E174="X",0,VLOOKUP(E174,'23'!$K$3:$L$16,2,FALSE)))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IF(D175="X",0,IF(E175="X",0,VLOOKUP(E175,'23'!$K$3:$L$16,2,FALSE)))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IF(D176="X",0,IF(E176="X",0,VLOOKUP(E176,'23'!$K$3:$L$16,2,FALSE)))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IF(D177="X",0,IF(E177="X",0,VLOOKUP(E177,'23'!$K$3:$L$16,2,FALSE)))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IF(D178="X",0,IF(E178="X",0,VLOOKUP(E178,'23'!$K$3:$L$16,2,FALSE)))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IF(D179="X",0,IF(E179="X",0,VLOOKUP(E179,'23'!$K$3:$L$16,2,FALSE)))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IF(D180="X",0,IF(E180="X",0,VLOOKUP(E180,'23'!$K$3:$L$16,2,FALSE)))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IF(D181="X",0,IF(E181="X",0,VLOOKUP(E181,'23'!$K$3:$L$16,2,FALSE)))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IF(D182="X",0,IF(E182="X",0,VLOOKUP(E182,'23'!$K$3:$L$16,2,FALSE)))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IF(D183="X",0,IF(E183="X",0,VLOOKUP(E183,'23'!$K$3:$L$16,2,FALSE)))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IF(D184="X",0,IF(E184="X",0,VLOOKUP(E184,'23'!$K$3:$L$16,2,FALSE)))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IF(D185="X",0,IF(E185="X",0,VLOOKUP(E185,'23'!$K$3:$L$16,2,FALSE)))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IF(D186="X",0,IF(E186="X",0,VLOOKUP(E186,'23'!$K$3:$L$16,2,FALSE)))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IF(D187="X",0,IF(E187="X",0,VLOOKUP(E187,'23'!$K$3:$L$16,2,FALSE)))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IF(D188="X",0,IF(E188="X",0,VLOOKUP(E188,'23'!$K$3:$L$16,2,FALSE)))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IF(D189="X",0,IF(E189="X",0,VLOOKUP(E189,'23'!$K$3:$L$16,2,FALSE)))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IF(D190="X",0,IF(E190="X",0,VLOOKUP(E190,'23'!$K$3:$L$16,2,FALSE)))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IF(D191="X",0,IF(E191="X",0,VLOOKUP(E191,'23'!$K$3:$L$16,2,FALSE)))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IF(D192="X",0,IF(E192="X",0,VLOOKUP(E192,'23'!$K$3:$L$16,2,FALSE)))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IF(D193="X",0,IF(E193="X",0,VLOOKUP(E193,'23'!$K$3:$L$16,2,FALSE)))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IF(D194="X",0,IF(E194="X",0,VLOOKUP(E194,'23'!$K$3:$L$16,2,FALSE)))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IF(D195="X",0,IF(E195="X",0,VLOOKUP(E195,'23'!$K$3:$L$16,2,FALSE)))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IF(D196="X",0,IF(E196="X",0,VLOOKUP(E196,'23'!$K$3:$L$16,2,FALSE)))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IF(D197="X",0,IF(E197="X",0,VLOOKUP(E197,'23'!$K$3:$L$16,2,FALSE)))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IF(D198="X",0,IF(E198="X",0,VLOOKUP(E198,'23'!$K$3:$L$16,2,FALSE)))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IF(D199="X",0,IF(E199="X",0,VLOOKUP(E199,'23'!$K$3:$L$16,2,FALSE)))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IF(D200="X",0,IF(E200="X",0,VLOOKUP(E200,'23'!$K$3:$L$16,2,FALSE)))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IF(D201="X",0,IF(E201="X",0,VLOOKUP(E201,'23'!$K$3:$L$16,2,FALSE)))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IF(D202="X",0,IF(E202="X",0,VLOOKUP(E202,'23'!$K$3:$L$16,2,FALSE)))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IF(D203="X",0,IF(E203="X",0,VLOOKUP(E203,'23'!$K$3:$L$16,2,FALSE)))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IF(D204="X",0,IF(E204="X",0,VLOOKUP(E204,'23'!$K$3:$L$16,2,FALSE)))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IF(D205="X",0,IF(E205="X",0,VLOOKUP(E205,'23'!$K$3:$L$16,2,FALSE)))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IF(D206="X",0,IF(E206="X",0,VLOOKUP(E206,'23'!$K$3:$L$16,2,FALSE)))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IF(D207="X",0,IF(E207="X",0,VLOOKUP(E207,'23'!$K$3:$L$16,2,FALSE)))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IF(D208="X",0,IF(E208="X",0,VLOOKUP(E208,'23'!$K$3:$L$16,2,FALSE)))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IF(D209="X",0,IF(E209="X",0,VLOOKUP(E209,'23'!$K$3:$L$16,2,FALSE)))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IF(D210="X",0,IF(E210="X",0,VLOOKUP(E210,'23'!$K$3:$L$16,2,FALSE)))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IF(D211="X",0,IF(E211="X",0,VLOOKUP(E211,'23'!$K$3:$L$16,2,FALSE)))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IF(D212="X",0,IF(E212="X",0,VLOOKUP(E212,'23'!$K$3:$L$16,2,FALSE)))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IF(D213="X",0,IF(E213="X",0,VLOOKUP(E213,'23'!$K$3:$L$16,2,FALSE)))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IF(D214="X",0,IF(E214="X",0,VLOOKUP(E214,'23'!$K$3:$L$16,2,FALSE)))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IF(D215="X",0,IF(E215="X",0,VLOOKUP(E215,'23'!$K$3:$L$16,2,FALSE)))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IF(D216="X",0,IF(E216="X",0,VLOOKUP(E216,'23'!$K$3:$L$16,2,FALSE)))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IF(D217="X",0,IF(E217="X",0,VLOOKUP(E217,'23'!$K$3:$L$16,2,FALSE)))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IF(D218="X",0,IF(E218="X",0,VLOOKUP(E218,'23'!$K$3:$L$16,2,FALSE)))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IF(D219="X",0,IF(E219="X",0,VLOOKUP(E219,'23'!$K$3:$L$16,2,FALSE)))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IF(D220="X",0,IF(E220="X",0,VLOOKUP(E220,'23'!$K$3:$L$16,2,FALSE)))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IF(D221="X",0,IF(E221="X",0,VLOOKUP(E221,'23'!$K$3:$L$16,2,FALSE)))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IF(D222="X",0,IF(E222="X",0,VLOOKUP(E222,'23'!$K$3:$L$16,2,FALSE)))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IF(D223="X",0,IF(E223="X",0,VLOOKUP(E223,'23'!$K$3:$L$16,2,FALSE)))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IF(D224="X",0,IF(E224="X",0,VLOOKUP(E224,'23'!$K$3:$L$16,2,FALSE)))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IF(D225="X",0,IF(E225="X",0,VLOOKUP(E225,'23'!$K$3:$L$16,2,FALSE)))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IF(D226="X",0,IF(E226="X",0,VLOOKUP(E226,'23'!$K$3:$L$16,2,FALSE)))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IF(D227="X",0,IF(E227="X",0,VLOOKUP(E227,'23'!$K$3:$L$16,2,FALSE)))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IF(D228="X",0,IF(E228="X",0,VLOOKUP(E228,'23'!$K$3:$L$16,2,FALSE)))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IF(D229="X",0,IF(E229="X",0,VLOOKUP(E229,'23'!$K$3:$L$16,2,FALSE)))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IF(D230="X",0,IF(E230="X",0,VLOOKUP(E230,'23'!$K$3:$L$16,2,FALSE)))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IF(D231="X",0,IF(E231="X",0,VLOOKUP(E231,'23'!$K$3:$L$16,2,FALSE)))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IF(D232="X",0,IF(E232="X",0,VLOOKUP(E232,'23'!$K$3:$L$16,2,FALSE)))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IF(D233="X",0,IF(E233="X",0,VLOOKUP(E233,'23'!$K$3:$L$16,2,FALSE)))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IF(D234="X",0,IF(E234="X",0,VLOOKUP(E234,'23'!$K$3:$L$16,2,FALSE)))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IF(D235="X",0,IF(E235="X",0,VLOOKUP(E235,'23'!$K$3:$L$16,2,FALSE)))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IF(D236="X",0,IF(E236="X",0,VLOOKUP(E236,'23'!$K$3:$L$16,2,FALSE)))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IF(D237="X",0,IF(E237="X",0,VLOOKUP(E237,'23'!$K$3:$L$16,2,FALSE)))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IF(D238="X",0,IF(E238="X",0,VLOOKUP(E238,'23'!$K$3:$L$16,2,FALSE)))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IF(D239="X",0,IF(E239="X",0,VLOOKUP(E239,'23'!$K$3:$L$16,2,FALSE)))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IF(D240="X",0,IF(E240="X",0,VLOOKUP(E240,'23'!$K$3:$L$16,2,FALSE)))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IF(D241="X",0,IF(E241="X",0,VLOOKUP(E241,'23'!$K$3:$L$16,2,FALSE)))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IF(D242="X",0,IF(E242="X",0,VLOOKUP(E242,'23'!$K$3:$L$16,2,FALSE)))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IF(D243="X",0,IF(E243="X",0,VLOOKUP(E243,'23'!$K$3:$L$16,2,FALSE)))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IF(D244="X",0,IF(E244="X",0,VLOOKUP(E244,'23'!$K$3:$L$16,2,FALSE)))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IF(D245="X",0,IF(E245="X",0,VLOOKUP(E245,'23'!$K$3:$L$16,2,FALSE)))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IF(D246="X",0,IF(E246="X",0,VLOOKUP(E246,'23'!$K$3:$L$16,2,FALSE)))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IF(D247="X",0,IF(E247="X",0,VLOOKUP(E247,'23'!$K$3:$L$16,2,FALSE)))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IF(D248="X",0,IF(E248="X",0,VLOOKUP(E248,'23'!$K$3:$L$16,2,FALSE)))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IF(D249="X",0,IF(E249="X",0,VLOOKUP(E249,'23'!$K$3:$L$16,2,FALSE)))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IF(D250="X",0,IF(E250="X",0,VLOOKUP(E250,'23'!$K$3:$L$16,2,FALSE)))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IF(D251="X",0,IF(E251="X",0,VLOOKUP(E251,'23'!$K$3:$L$16,2,FALSE)))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IF(D252="X",0,IF(E252="X",0,VLOOKUP(E252,'23'!$K$3:$L$16,2,FALSE)))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IF(D253="X",0,IF(E253="X",0,VLOOKUP(E253,'23'!$K$3:$L$16,2,FALSE)))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IF(D254="X",0,IF(E254="X",0,VLOOKUP(E254,'23'!$K$3:$L$16,2,FALSE)))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IF(D255="X",0,IF(E255="X",0,VLOOKUP(E255,'23'!$K$3:$L$16,2,FALSE)))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IF(D256="X",0,IF(E256="X",0,VLOOKUP(E256,'23'!$K$3:$L$16,2,FALSE)))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IF(D257="X",0,IF(E257="X",0,VLOOKUP(E257,'23'!$K$3:$L$16,2,FALSE)))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IF(D258="X",0,IF(E258="X",0,VLOOKUP(E258,'23'!$K$3:$L$16,2,FALSE)))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IF(D259="X",0,IF(E259="X",0,VLOOKUP(E259,'23'!$K$3:$L$16,2,FALSE)))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IF(D260="X",0,IF(E260="X",0,VLOOKUP(E260,'23'!$K$3:$L$16,2,FALSE)))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IF(D261="X",0,IF(E261="X",0,VLOOKUP(E261,'23'!$K$3:$L$16,2,FALSE)))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IF(D262="X",0,IF(E262="X",0,VLOOKUP(E262,'23'!$K$3:$L$16,2,FALSE)))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IF(D263="X",0,IF(E263="X",0,VLOOKUP(E263,'23'!$K$3:$L$16,2,FALSE)))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IF(D264="X",0,IF(E264="X",0,VLOOKUP(E264,'23'!$K$3:$L$16,2,FALSE)))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IF(D265="X",0,IF(E265="X",0,VLOOKUP(E265,'23'!$K$3:$L$16,2,FALSE)))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IF(D266="X",0,IF(E266="X",0,VLOOKUP(E266,'23'!$K$3:$L$16,2,FALSE)))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IF(D267="X",0,IF(E267="X",0,VLOOKUP(E267,'23'!$K$3:$L$16,2,FALSE)))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IF(D268="X",0,IF(E268="X",0,VLOOKUP(E268,'23'!$K$3:$L$16,2,FALSE)))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IF(D269="X",0,IF(E269="X",0,VLOOKUP(E269,'23'!$K$3:$L$16,2,FALSE)))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IF(D270="X",0,IF(E270="X",0,VLOOKUP(E270,'23'!$K$3:$L$16,2,FALSE)))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IF(D271="X",0,IF(E271="X",0,VLOOKUP(E271,'23'!$K$3:$L$16,2,FALSE)))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IF(D272="X",0,IF(E272="X",0,VLOOKUP(E272,'23'!$K$3:$L$16,2,FALSE)))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IF(D273="X",0,IF(E273="X",0,VLOOKUP(E273,'23'!$K$3:$L$16,2,FALSE)))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IF(D274="X",0,IF(E274="X",0,VLOOKUP(E274,'23'!$K$3:$L$16,2,FALSE)))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IF(D275="X",0,IF(E275="X",0,VLOOKUP(E275,'23'!$K$3:$L$16,2,FALSE)))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IF(D276="X",0,IF(E276="X",0,VLOOKUP(E276,'23'!$K$3:$L$16,2,FALSE)))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IF(D277="X",0,IF(E277="X",0,VLOOKUP(E277,'23'!$K$3:$L$16,2,FALSE)))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IF(D278="X",0,IF(E278="X",0,VLOOKUP(E278,'23'!$K$3:$L$16,2,FALSE)))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IF(D279="X",0,IF(E279="X",0,VLOOKUP(E279,'23'!$K$3:$L$16,2,FALSE)))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IF(D280="X",0,IF(E280="X",0,VLOOKUP(E280,'23'!$K$3:$L$16,2,FALSE)))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IF(D281="X",0,IF(E281="X",0,VLOOKUP(E281,'23'!$K$3:$L$16,2,FALSE)))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IF(D282="X",0,IF(E282="X",0,VLOOKUP(E282,'23'!$K$3:$L$16,2,FALSE)))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IF(D283="X",0,IF(E283="X",0,VLOOKUP(E283,'23'!$K$3:$L$16,2,FALSE)))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IF(D284="X",0,IF(E284="X",0,VLOOKUP(E284,'23'!$K$3:$L$16,2,FALSE)))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IF(D285="X",0,IF(E285="X",0,VLOOKUP(E285,'23'!$K$3:$L$16,2,FALSE)))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IF(D286="X",0,IF(E286="X",0,VLOOKUP(E286,'23'!$K$3:$L$16,2,FALSE)))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IF(D287="X",0,IF(E287="X",0,VLOOKUP(E287,'23'!$K$3:$L$16,2,FALSE)))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IF(D288="X",0,IF(E288="X",0,VLOOKUP(E288,'23'!$K$3:$L$16,2,FALSE)))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IF(D289="X",0,IF(E289="X",0,VLOOKUP(E289,'23'!$K$3:$L$16,2,FALSE)))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IF(D290="X",0,IF(E290="X",0,VLOOKUP(E290,'23'!$K$3:$L$16,2,FALSE)))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IF(D291="X",0,IF(E291="X",0,VLOOKUP(E291,'23'!$K$3:$L$16,2,FALSE)))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IF(D292="X",0,IF(E292="X",0,VLOOKUP(E292,'23'!$K$3:$L$16,2,FALSE)))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IF(D293="X",0,IF(E293="X",0,VLOOKUP(E293,'23'!$K$3:$L$16,2,FALSE)))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IF(D294="X",0,IF(E294="X",0,VLOOKUP(E294,'23'!$K$3:$L$16,2,FALSE)))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IF(D295="X",0,IF(E295="X",0,VLOOKUP(E295,'23'!$K$3:$L$16,2,FALSE)))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IF(D296="X",0,IF(E296="X",0,VLOOKUP(E296,'23'!$K$3:$L$16,2,FALSE)))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IF(D297="X",0,IF(E297="X",0,VLOOKUP(E297,'23'!$K$3:$L$16,2,FALSE)))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IF(D298="X",0,IF(E298="X",0,VLOOKUP(E298,'23'!$K$3:$L$16,2,FALSE)))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IF(D299="X",0,IF(E299="X",0,VLOOKUP(E299,'23'!$K$3:$L$16,2,FALSE)))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IF(D300="X",0,IF(E300="X",0,VLOOKUP(E300,'23'!$K$3:$L$16,2,FALSE)))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IF(D301="X",0,IF(E301="X",0,VLOOKUP(E301,'23'!$K$3:$L$16,2,FALSE)))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IF(D302="X",0,IF(E302="X",0,VLOOKUP(E302,'23'!$K$3:$L$16,2,FALSE)))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IF(D303="X",0,IF(E303="X",0,VLOOKUP(E303,'23'!$K$3:$L$16,2,FALSE)))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IF(D304="X",0,IF(E304="X",0,VLOOKUP(E304,'23'!$K$3:$L$16,2,FALSE)))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IF(D305="X",0,IF(E305="X",0,VLOOKUP(E305,'23'!$K$3:$L$16,2,FALSE)))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IF(D306="X",0,IF(E306="X",0,VLOOKUP(E306,'23'!$K$3:$L$16,2,FALSE)))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IF(D307="X",0,IF(E307="X",0,VLOOKUP(E307,'23'!$K$3:$L$16,2,FALSE)))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IF(D308="X",0,IF(E308="X",0,VLOOKUP(E308,'23'!$K$3:$L$16,2,FALSE)))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IF(D309="X",0,IF(E309="X",0,VLOOKUP(E309,'23'!$K$3:$L$16,2,FALSE)))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IF(D310="X",0,IF(E310="X",0,VLOOKUP(E310,'23'!$K$3:$L$16,2,FALSE)))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IF(D311="X",0,IF(E311="X",0,VLOOKUP(E311,'23'!$K$3:$L$16,2,FALSE)))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IF(D312="X",0,IF(E312="X",0,VLOOKUP(E312,'23'!$K$3:$L$16,2,FALSE)))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IF(D313="X",0,IF(E313="X",0,VLOOKUP(E313,'23'!$K$3:$L$16,2,FALSE)))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IF(D314="X",0,IF(E314="X",0,VLOOKUP(E314,'23'!$K$3:$L$16,2,FALSE)))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IF(D315="X",0,IF(E315="X",0,VLOOKUP(E315,'23'!$K$3:$L$16,2,FALSE)))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IF(D316="X",0,IF(E316="X",0,VLOOKUP(E316,'23'!$K$3:$L$16,2,FALSE)))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IF(D317="X",0,IF(E317="X",0,VLOOKUP(E317,'23'!$K$3:$L$16,2,FALSE)))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IF(D318="X",0,IF(E318="X",0,VLOOKUP(E318,'23'!$K$3:$L$16,2,FALSE)))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IF(D319="X",0,IF(E319="X",0,VLOOKUP(E319,'23'!$K$3:$L$16,2,FALSE)))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IF(D320="X",0,IF(E320="X",0,VLOOKUP(E320,'23'!$K$3:$L$16,2,FALSE)))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IF(D321="X",0,IF(E321="X",0,VLOOKUP(E321,'23'!$K$3:$L$16,2,FALSE)))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IF(D322="X",0,IF(E322="X",0,VLOOKUP(E322,'23'!$K$3:$L$16,2,FALSE)))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IF(D323="X",0,IF(E323="X",0,VLOOKUP(E323,'23'!$K$3:$L$16,2,FALSE)))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IF(D324="X",0,IF(E324="X",0,VLOOKUP(E324,'23'!$K$3:$L$16,2,FALSE)))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IF(D325="X",0,IF(E325="X",0,VLOOKUP(E325,'23'!$K$3:$L$16,2,FALSE)))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IF(D326="X",0,IF(E326="X",0,VLOOKUP(E326,'23'!$K$3:$L$16,2,FALSE)))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IF(D327="X",0,IF(E327="X",0,VLOOKUP(E327,'23'!$K$3:$L$16,2,FALSE)))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IF(D328="X",0,IF(E328="X",0,VLOOKUP(E328,'23'!$K$3:$L$16,2,FALSE)))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IF(D329="X",0,IF(E329="X",0,VLOOKUP(E329,'23'!$K$3:$L$16,2,FALSE)))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IF(D330="X",0,IF(E330="X",0,VLOOKUP(E330,'23'!$K$3:$L$16,2,FALSE)))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IF(D331="X",0,IF(E331="X",0,VLOOKUP(E331,'23'!$K$3:$L$16,2,FALSE)))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IF(D332="X",0,IF(E332="X",0,VLOOKUP(E332,'23'!$K$3:$L$16,2,FALSE)))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IF(D333="X",0,IF(E333="X",0,VLOOKUP(E333,'23'!$K$3:$L$16,2,FALSE)))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IF(D334="X",0,IF(E334="X",0,VLOOKUP(E334,'23'!$K$3:$L$16,2,FALSE)))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IF(D335="X",0,IF(E335="X",0,VLOOKUP(E335,'23'!$K$3:$L$16,2,FALSE)))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IF(D336="X",0,IF(E336="X",0,VLOOKUP(E336,'23'!$K$3:$L$16,2,FALSE)))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IF(D337="X",0,IF(E337="X",0,VLOOKUP(E337,'23'!$K$3:$L$16,2,FALSE)))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IF(D338="X",0,IF(E338="X",0,VLOOKUP(E338,'23'!$K$3:$L$16,2,FALSE)))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IF(D339="X",0,IF(E339="X",0,VLOOKUP(E339,'23'!$K$3:$L$16,2,FALSE)))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IF(D340="X",0,IF(E340="X",0,VLOOKUP(E340,'23'!$K$3:$L$16,2,FALSE)))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IF(D341="X",0,IF(E341="X",0,VLOOKUP(E341,'23'!$K$3:$L$16,2,FALSE)))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IF(D342="X",0,IF(E342="X",0,VLOOKUP(E342,'23'!$K$3:$L$16,2,FALSE)))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IF(D343="X",0,IF(E343="X",0,VLOOKUP(E343,'23'!$K$3:$L$16,2,FALSE)))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IF(D344="X",0,IF(E344="X",0,VLOOKUP(E344,'23'!$K$3:$L$16,2,FALSE)))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IF(D345="X",0,IF(E345="X",0,VLOOKUP(E345,'23'!$K$3:$L$16,2,FALSE)))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IF(D346="X",0,IF(E346="X",0,VLOOKUP(E346,'23'!$K$3:$L$16,2,FALSE)))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IF(D347="X",0,IF(E347="X",0,VLOOKUP(E347,'23'!$K$3:$L$16,2,FALSE)))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IF(D348="X",0,IF(E348="X",0,VLOOKUP(E348,'23'!$K$3:$L$16,2,FALSE)))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IF(D349="X",0,IF(E349="X",0,VLOOKUP(E349,'23'!$K$3:$L$16,2,FALSE)))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IF(D350="X",0,IF(E350="X",0,VLOOKUP(E350,'23'!$K$3:$L$16,2,FALSE)))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IF(D351="X",0,IF(E351="X",0,VLOOKUP(E351,'23'!$K$3:$L$16,2,FALSE)))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IF(D352="X",0,IF(E352="X",0,VLOOKUP(E352,'23'!$K$3:$L$16,2,FALSE)))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IF(D353="X",0,IF(E353="X",0,VLOOKUP(E353,'23'!$K$3:$L$16,2,FALSE)))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IF(D354="X",0,IF(E354="X",0,VLOOKUP(E354,'23'!$K$3:$L$16,2,FALSE)))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IF(D355="X",0,IF(E355="X",0,VLOOKUP(E355,'23'!$K$3:$L$16,2,FALSE)))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IF(D356="X",0,IF(E356="X",0,VLOOKUP(E356,'23'!$K$3:$L$16,2,FALSE)))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IF(D357="X",0,IF(E357="X",0,VLOOKUP(E357,'23'!$K$3:$L$16,2,FALSE)))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IF(D358="X",0,IF(E358="X",0,VLOOKUP(E358,'23'!$K$3:$L$16,2,FALSE)))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IF(D359="X",0,IF(E359="X",0,VLOOKUP(E359,'23'!$K$3:$L$16,2,FALSE)))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IF(D360="X",0,IF(E360="X",0,VLOOKUP(E360,'23'!$K$3:$L$16,2,FALSE)))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IF(D361="X",0,IF(E361="X",0,VLOOKUP(E361,'23'!$K$3:$L$16,2,FALSE)))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IF(D362="X",0,IF(E362="X",0,VLOOKUP(E362,'23'!$K$3:$L$16,2,FALSE)))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IF(D363="X",0,IF(E363="X",0,VLOOKUP(E363,'23'!$K$3:$L$16,2,FALSE)))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IF(D364="X",0,IF(E364="X",0,VLOOKUP(E364,'23'!$K$3:$L$16,2,FALSE)))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IF(D365="X",0,IF(E365="X",0,VLOOKUP(E365,'23'!$K$3:$L$16,2,FALSE)))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IF(D366="X",0,IF(E366="X",0,VLOOKUP(E366,'23'!$K$3:$L$16,2,FALSE)))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IF(D367="X",0,IF(E367="X",0,VLOOKUP(E367,'23'!$K$3:$L$16,2,FALSE)))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IF(D368="X",0,IF(E368="X",0,VLOOKUP(E368,'23'!$K$3:$L$16,2,FALSE)))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IF(D369="X",0,IF(E369="X",0,VLOOKUP(E369,'23'!$K$3:$L$16,2,FALSE)))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IF(D370="X",0,IF(E370="X",0,VLOOKUP(E370,'23'!$K$3:$L$16,2,FALSE)))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IF(D371="X",0,IF(E371="X",0,VLOOKUP(E371,'23'!$K$3:$L$16,2,FALSE)))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IF(D372="X",0,IF(E372="X",0,VLOOKUP(E372,'23'!$K$3:$L$16,2,FALSE)))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IF(D373="X",0,IF(E373="X",0,VLOOKUP(E373,'23'!$K$3:$L$16,2,FALSE)))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IF(D374="X",0,IF(E374="X",0,VLOOKUP(E374,'23'!$K$3:$L$16,2,FALSE)))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IF(D375="X",0,IF(E375="X",0,VLOOKUP(E375,'23'!$K$3:$L$16,2,FALSE)))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IF(D376="X",0,IF(E376="X",0,VLOOKUP(E376,'23'!$K$3:$L$16,2,FALSE)))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IF(D377="X",0,IF(E377="X",0,VLOOKUP(E377,'23'!$K$3:$L$16,2,FALSE)))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IF(D378="X",0,IF(E378="X",0,VLOOKUP(E378,'23'!$K$3:$L$16,2,FALSE)))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IF(D379="X",0,IF(E379="X",0,VLOOKUP(E379,'23'!$K$3:$L$16,2,FALSE)))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IF(D380="X",0,IF(E380="X",0,VLOOKUP(E380,'23'!$K$3:$L$16,2,FALSE)))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IF(D381="X",0,IF(E381="X",0,VLOOKUP(E381,'23'!$K$3:$L$16,2,FALSE)))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IF(D382="X",0,IF(E382="X",0,VLOOKUP(E382,'23'!$K$3:$L$16,2,FALSE)))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IF(D383="X",0,IF(E383="X",0,VLOOKUP(E383,'23'!$K$3:$L$16,2,FALSE)))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IF(D384="X",0,IF(E384="X",0,VLOOKUP(E384,'23'!$K$3:$L$16,2,FALSE)))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IF(D385="X",0,IF(E385="X",0,VLOOKUP(E385,'23'!$K$3:$L$16,2,FALSE)))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IF(D386="X",0,IF(E386="X",0,VLOOKUP(E386,'23'!$K$3:$L$16,2,FALSE)))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IF(D387="X",0,IF(E387="X",0,VLOOKUP(E387,'23'!$K$3:$L$16,2,FALSE)))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IF(D388="X",0,IF(E388="X",0,VLOOKUP(E388,'23'!$K$3:$L$16,2,FALSE)))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IF(D389="X",0,IF(E389="X",0,VLOOKUP(E389,'23'!$K$3:$L$16,2,FALSE)))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IF(D390="X",0,IF(E390="X",0,VLOOKUP(E390,'23'!$K$3:$L$16,2,FALSE)))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IF(D391="X",0,IF(E391="X",0,VLOOKUP(E391,'23'!$K$3:$L$16,2,FALSE)))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IF(D392="X",0,IF(E392="X",0,VLOOKUP(E392,'23'!$K$3:$L$16,2,FALSE)))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IF(D393="X",0,IF(E393="X",0,VLOOKUP(E393,'23'!$K$3:$L$16,2,FALSE)))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IF(D394="X",0,IF(E394="X",0,VLOOKUP(E394,'23'!$K$3:$L$16,2,FALSE)))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IF(D395="X",0,IF(E395="X",0,VLOOKUP(E395,'23'!$K$3:$L$16,2,FALSE)))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IF(D396="X",0,IF(E396="X",0,VLOOKUP(E396,'23'!$K$3:$L$16,2,FALSE)))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IF(D397="X",0,IF(E397="X",0,VLOOKUP(E397,'23'!$K$3:$L$16,2,FALSE)))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IF(D398="X",0,IF(E398="X",0,VLOOKUP(E398,'23'!$K$3:$L$16,2,FALSE)))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IF(D399="X",0,IF(E399="X",0,VLOOKUP(E399,'23'!$K$3:$L$16,2,FALSE)))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IF(D400="X",0,IF(E400="X",0,VLOOKUP(E400,'23'!$K$3:$L$16,2,FALSE)))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IF(D401="X",0,IF(E401="X",0,VLOOKUP(E401,'23'!$K$3:$L$16,2,FALSE)))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IF(D402="X",0,IF(E402="X",0,VLOOKUP(E402,'23'!$K$3:$L$16,2,FALSE)))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IF(D403="X",0,IF(E403="X",0,VLOOKUP(E403,'23'!$K$3:$L$16,2,FALSE)))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IF(D404="X",0,IF(E404="X",0,VLOOKUP(E404,'23'!$K$3:$L$16,2,FALSE)))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IF(D405="X",0,IF(E405="X",0,VLOOKUP(E405,'23'!$K$3:$L$16,2,FALSE)))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IF(D406="X",0,IF(E406="X",0,VLOOKUP(E406,'23'!$K$3:$L$16,2,FALSE)))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IF(D407="X",0,IF(E407="X",0,VLOOKUP(E407,'23'!$K$3:$L$16,2,FALSE)))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IF(D408="X",0,IF(E408="X",0,VLOOKUP(E408,'23'!$K$3:$L$16,2,FALSE)))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IF(D409="X",0,IF(E409="X",0,VLOOKUP(E409,'23'!$K$3:$L$16,2,FALSE)))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IF(D410="X",0,IF(E410="X",0,VLOOKUP(E410,'23'!$K$3:$L$16,2,FALSE)))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IF(D411="X",0,IF(E411="X",0,VLOOKUP(E411,'23'!$K$3:$L$16,2,FALSE)))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IF(D412="X",0,IF(E412="X",0,VLOOKUP(E412,'23'!$K$3:$L$16,2,FALSE)))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IF(D413="X",0,IF(E413="X",0,VLOOKUP(E413,'23'!$K$3:$L$16,2,FALSE)))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IF(D414="X",0,IF(E414="X",0,VLOOKUP(E414,'23'!$K$3:$L$16,2,FALSE)))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IF(D415="X",0,IF(E415="X",0,VLOOKUP(E415,'23'!$K$3:$L$16,2,FALSE)))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IF(D416="X",0,IF(E416="X",0,VLOOKUP(E416,'23'!$K$3:$L$16,2,FALSE)))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IF(D417="X",0,IF(E417="X",0,VLOOKUP(E417,'23'!$K$3:$L$16,2,FALSE)))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IF(D418="X",0,IF(E418="X",0,VLOOKUP(E418,'23'!$K$3:$L$16,2,FALSE)))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IF(D419="X",0,IF(E419="X",0,VLOOKUP(E419,'23'!$K$3:$L$16,2,FALSE)))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IF(D420="X",0,IF(E420="X",0,VLOOKUP(E420,'23'!$K$3:$L$16,2,FALSE)))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IF(D421="X",0,IF(E421="X",0,VLOOKUP(E421,'23'!$K$3:$L$16,2,FALSE)))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IF(D422="X",0,IF(E422="X",0,VLOOKUP(E422,'23'!$K$3:$L$16,2,FALSE)))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IF(D423="X",0,IF(E423="X",0,VLOOKUP(E423,'23'!$K$3:$L$16,2,FALSE)))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IF(D424="X",0,IF(E424="X",0,VLOOKUP(E424,'23'!$K$3:$L$16,2,FALSE)))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IF(D425="X",0,IF(E425="X",0,VLOOKUP(E425,'23'!$K$3:$L$16,2,FALSE)))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IF(D426="X",0,IF(E426="X",0,VLOOKUP(E426,'23'!$K$3:$L$16,2,FALSE)))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IF(D427="X",0,IF(E427="X",0,VLOOKUP(E427,'23'!$K$3:$L$16,2,FALSE)))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IF(D428="X",0,IF(E428="X",0,VLOOKUP(E428,'23'!$K$3:$L$16,2,FALSE)))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IF(D429="X",0,IF(E429="X",0,VLOOKUP(E429,'23'!$K$3:$L$16,2,FALSE)))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IF(D430="X",0,IF(E430="X",0,VLOOKUP(E430,'23'!$K$3:$L$16,2,FALSE)))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IF(D431="X",0,IF(E431="X",0,VLOOKUP(E431,'23'!$K$3:$L$16,2,FALSE)))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IF(D432="X",0,IF(E432="X",0,VLOOKUP(E432,'23'!$K$3:$L$16,2,FALSE)))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IF(D433="X",0,IF(E433="X",0,VLOOKUP(E433,'23'!$K$3:$L$16,2,FALSE)))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IF(D434="X",0,IF(E434="X",0,VLOOKUP(E434,'23'!$K$3:$L$16,2,FALSE)))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IF(D435="X",0,IF(E435="X",0,VLOOKUP(E435,'23'!$K$3:$L$16,2,FALSE)))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IF(D436="X",0,IF(E436="X",0,VLOOKUP(E436,'23'!$K$3:$L$16,2,FALSE)))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IF(D437="X",0,IF(E437="X",0,VLOOKUP(E437,'23'!$K$3:$L$16,2,FALSE)))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IF(D438="X",0,IF(E438="X",0,VLOOKUP(E438,'23'!$K$3:$L$16,2,FALSE)))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IF(D439="X",0,IF(E439="X",0,VLOOKUP(E439,'23'!$K$3:$L$16,2,FALSE)))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IF(D440="X",0,IF(E440="X",0,VLOOKUP(E440,'23'!$K$3:$L$16,2,FALSE)))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IF(D441="X",0,IF(E441="X",0,VLOOKUP(E441,'23'!$K$3:$L$16,2,FALSE)))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IF(D442="X",0,IF(E442="X",0,VLOOKUP(E442,'23'!$K$3:$L$16,2,FALSE)))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IF(D443="X",0,IF(E443="X",0,VLOOKUP(E443,'23'!$K$3:$L$16,2,FALSE)))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IF(D444="X",0,IF(E444="X",0,VLOOKUP(E444,'23'!$K$3:$L$16,2,FALSE)))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IF(D445="X",0,IF(E445="X",0,VLOOKUP(E445,'23'!$K$3:$L$16,2,FALSE)))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IF(D446="X",0,IF(E446="X",0,VLOOKUP(E446,'23'!$K$3:$L$16,2,FALSE)))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IF(D447="X",0,IF(E447="X",0,VLOOKUP(E447,'23'!$K$3:$L$16,2,FALSE)))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IF(D448="X",0,IF(E448="X",0,VLOOKUP(E448,'23'!$K$3:$L$16,2,FALSE)))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IF(D449="X",0,IF(E449="X",0,VLOOKUP(E449,'23'!$K$3:$L$16,2,FALSE)))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IF(D450="X",0,IF(E450="X",0,VLOOKUP(E450,'23'!$K$3:$L$16,2,FALSE)))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IF(D451="X",0,IF(E451="X",0,VLOOKUP(E451,'23'!$K$3:$L$16,2,FALSE)))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IF(D452="X",0,IF(E452="X",0,VLOOKUP(E452,'23'!$K$3:$L$16,2,FALSE)))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IF(D453="X",0,IF(E453="X",0,VLOOKUP(E453,'23'!$K$3:$L$16,2,FALSE)))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IF(D454="X",0,IF(E454="X",0,VLOOKUP(E454,'23'!$K$3:$L$16,2,FALSE)))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IF(D455="X",0,IF(E455="X",0,VLOOKUP(E455,'23'!$K$3:$L$16,2,FALSE)))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IF(D456="X",0,IF(E456="X",0,VLOOKUP(E456,'23'!$K$3:$L$16,2,FALSE)))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IF(D457="X",0,IF(E457="X",0,VLOOKUP(E457,'23'!$K$3:$L$16,2,FALSE)))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IF(D458="X",0,IF(E458="X",0,VLOOKUP(E458,'23'!$K$3:$L$16,2,FALSE)))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IF(D459="X",0,IF(E459="X",0,VLOOKUP(E459,'23'!$K$3:$L$16,2,FALSE)))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IF(D460="X",0,IF(E460="X",0,VLOOKUP(E460,'23'!$K$3:$L$16,2,FALSE)))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IF(D461="X",0,IF(E461="X",0,VLOOKUP(E461,'23'!$K$3:$L$16,2,FALSE)))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IF(D462="X",0,IF(E462="X",0,VLOOKUP(E462,'23'!$K$3:$L$16,2,FALSE)))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IF(D463="X",0,IF(E463="X",0,VLOOKUP(E463,'23'!$K$3:$L$16,2,FALSE)))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IF(D464="X",0,IF(E464="X",0,VLOOKUP(E464,'23'!$K$3:$L$16,2,FALSE)))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IF(D465="X",0,IF(E465="X",0,VLOOKUP(E465,'23'!$K$3:$L$16,2,FALSE)))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IF(D466="X",0,IF(E466="X",0,VLOOKUP(E466,'23'!$K$3:$L$16,2,FALSE)))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IF(D467="X",0,IF(E467="X",0,VLOOKUP(E467,'23'!$K$3:$L$16,2,FALSE)))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IF(D468="X",0,IF(E468="X",0,VLOOKUP(E468,'23'!$K$3:$L$16,2,FALSE)))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IF(D469="X",0,IF(E469="X",0,VLOOKUP(E469,'23'!$K$3:$L$16,2,FALSE)))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IF(D470="X",0,IF(E470="X",0,VLOOKUP(E470,'23'!$K$3:$L$16,2,FALSE)))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IF(D471="X",0,IF(E471="X",0,VLOOKUP(E471,'23'!$K$3:$L$16,2,FALSE)))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IF(D472="X",0,IF(E472="X",0,VLOOKUP(E472,'23'!$K$3:$L$16,2,FALSE)))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IF(D473="X",0,IF(E473="X",0,VLOOKUP(E473,'23'!$K$3:$L$16,2,FALSE)))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IF(D474="X",0,IF(E474="X",0,VLOOKUP(E474,'23'!$K$3:$L$16,2,FALSE)))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IF(D475="X",0,IF(E475="X",0,VLOOKUP(E475,'23'!$K$3:$L$16,2,FALSE)))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IF(D476="X",0,IF(E476="X",0,VLOOKUP(E476,'23'!$K$3:$L$16,2,FALSE)))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IF(D477="X",0,IF(E477="X",0,VLOOKUP(E477,'23'!$K$3:$L$16,2,FALSE)))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IF(D478="X",0,IF(E478="X",0,VLOOKUP(E478,'23'!$K$3:$L$16,2,FALSE)))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IF(D479="X",0,IF(E479="X",0,VLOOKUP(E479,'23'!$K$3:$L$16,2,FALSE)))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IF(D480="X",0,IF(E480="X",0,VLOOKUP(E480,'23'!$K$3:$L$16,2,FALSE)))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IF(D481="X",0,IF(E481="X",0,VLOOKUP(E481,'23'!$K$3:$L$16,2,FALSE)))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IF(D482="X",0,IF(E482="X",0,VLOOKUP(E482,'23'!$K$3:$L$16,2,FALSE)))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IF(D483="X",0,IF(E483="X",0,VLOOKUP(E483,'23'!$K$3:$L$16,2,FALSE)))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IF(D484="X",0,IF(E484="X",0,VLOOKUP(E484,'23'!$K$3:$L$16,2,FALSE)))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IF(D485="X",0,IF(E485="X",0,VLOOKUP(E485,'23'!$K$3:$L$16,2,FALSE)))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IF(D486="X",0,IF(E486="X",0,VLOOKUP(E486,'23'!$K$3:$L$16,2,FALSE)))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IF(D487="X",0,IF(E487="X",0,VLOOKUP(E487,'23'!$K$3:$L$16,2,FALSE)))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IF(D488="X",0,IF(E488="X",0,VLOOKUP(E488,'23'!$K$3:$L$16,2,FALSE)))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IF(D489="X",0,IF(E489="X",0,VLOOKUP(E489,'23'!$K$3:$L$16,2,FALSE)))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IF(D490="X",0,IF(E490="X",0,VLOOKUP(E490,'23'!$K$3:$L$16,2,FALSE)))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IF(D491="X",0,IF(E491="X",0,VLOOKUP(E491,'23'!$K$3:$L$16,2,FALSE)))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IF(D492="X",0,IF(E492="X",0,VLOOKUP(E492,'23'!$K$3:$L$16,2,FALSE)))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IF(D493="X",0,IF(E493="X",0,VLOOKUP(E493,'23'!$K$3:$L$16,2,FALSE)))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IF(D494="X",0,IF(E494="X",0,VLOOKUP(E494,'23'!$K$3:$L$16,2,FALSE)))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IF('23'!K3="", "Vrije categorie",'23'!K3)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IF('23'!K4="", "Vrije categorie",'23'!K4)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IF('23'!K5="", "Vrije categorie",'23'!K5)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IF('23'!K6="", "Vrije categorie",'23'!K6)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IF('23'!K7="", "Vrije categorie",'23'!K7)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IF('23'!K8="", "Vrije categorie",'23'!K8)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IF('23'!K9="", "Vrije categorie",'23'!K9)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IF('23'!K10="", "Vrije categorie",'23'!K10)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IF('23'!K11="", "Vrije categorie",'23'!K11)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IF('23'!K12="", "Vrije categorie",'23'!K12)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IF('23'!K13="", "Vrije categorie",'23'!K13)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IF('23'!K14="", "Vrije categorie",'23'!K14)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IF('23'!K15="", "Vrije categorie",'23'!K15)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G1U/CZZMUiIXOpoTLjr7RbwTT3nTUXa4nHeV505a3SScmv01pBfSwRlsFTdFYHTNXOiqat6dRTzatxofo27ApQ==" saltValue="DccgwKNpD7sGVA8A+m3J5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24,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'24a'!P499/M3</f>
        <v>#N/A</v>
      </c>
    </row>
    <row r="4" spans="1:14">
      <c r="A4" s="26" t="s">
        <v>80</v>
      </c>
      <c r="B4" s="217" t="str">
        <f>VLOOKUP(H5,Kwaliteitsinspecties!A5:E54,3)</f>
        <v>Complex 24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'24a'!P500/M4</f>
        <v>#N/A</v>
      </c>
    </row>
    <row r="5" spans="1:14">
      <c r="A5" s="27" t="s">
        <v>81</v>
      </c>
      <c r="B5" s="218" t="str">
        <f>VLOOKUP(H5,Kwaliteitsinspecties!A5:E54,4)</f>
        <v>Complex 24</v>
      </c>
      <c r="C5" s="218"/>
      <c r="D5" s="218"/>
      <c r="E5" s="218"/>
      <c r="F5" s="214" t="s">
        <v>83</v>
      </c>
      <c r="G5" s="214"/>
      <c r="H5" s="23">
        <f>Kwaliteitsinspecties!A28</f>
        <v>24</v>
      </c>
      <c r="K5" s="44" t="s">
        <v>56</v>
      </c>
      <c r="L5" s="56"/>
      <c r="M5" s="115"/>
      <c r="N5" s="97" t="e">
        <f>'24a'!P501/M5</f>
        <v>#N/A</v>
      </c>
    </row>
    <row r="6" spans="1:14">
      <c r="A6" s="28" t="s">
        <v>82</v>
      </c>
      <c r="B6" s="219" t="str">
        <f>VLOOKUP(H5,Kwaliteitsinspecties!A5:E54,5)</f>
        <v>Complex 24</v>
      </c>
      <c r="C6" s="219"/>
      <c r="D6" s="219"/>
      <c r="E6" s="219"/>
      <c r="F6" s="215" t="s">
        <v>84</v>
      </c>
      <c r="G6" s="215"/>
      <c r="H6" s="24" t="str">
        <f>CONCATENATE(H5,"a")</f>
        <v>24a</v>
      </c>
      <c r="K6" s="44" t="s">
        <v>57</v>
      </c>
      <c r="L6" s="56"/>
      <c r="M6" s="115"/>
      <c r="N6" s="97" t="e">
        <f>'24a'!P502/M6</f>
        <v>#N/A</v>
      </c>
    </row>
    <row r="7" spans="1:14">
      <c r="K7" s="44" t="s">
        <v>53</v>
      </c>
      <c r="L7" s="56"/>
      <c r="M7" s="115"/>
      <c r="N7" s="97" t="e">
        <f>'24a'!P503/M7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'24a'!P504/M8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'24a'!P505/M9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'24a'!P506/M10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'24a'!P507/M11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'24a'!P508/M12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'24a'!N512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'24a'!P509/M13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'24a'!P512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'24a'!G512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'24a'!F512-E27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'24a'!S495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'24a'!R495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'24a'!T495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'24a'!U495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'24a'!V495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'24a'!W495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'24a'!N505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r8xoX/EwaiQCFvPilYiiswUIZEm2i4TpiPCUUpfBUcHQZpFgCFz4KMXRIycc9Ttuv1UBtVNgzktbAROjlVcNdA==" saltValue="PKUwDoqe7A+n4OFu1IEKa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'24'!H5</f>
        <v>24</v>
      </c>
      <c r="B1" s="240" t="s">
        <v>80</v>
      </c>
      <c r="C1" s="241"/>
      <c r="D1" s="242" t="str">
        <f>VLOOKUP(A1,Kwaliteitsinspecties!A5:J54,3)</f>
        <v>Complex 24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24 te Complex 24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IF(D4="X",0,IF(E4="X",0,VLOOKUP(E4,'24'!$K$3:$L$16,2,FALSE)))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IF(D5="X",0,IF(E5="X",0,VLOOKUP(E5,'24'!$K$3:$L$16,2,FALSE)))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IF(D6="X",0,IF(E6="X",0,VLOOKUP(E6,'24'!$K$3:$L$16,2,FALSE)))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IF(D7="X",0,IF(E7="X",0,VLOOKUP(E7,'24'!$K$3:$L$16,2,FALSE)))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IF(D8="X",0,IF(E8="X",0,VLOOKUP(E8,'24'!$K$3:$L$16,2,FALSE)))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IF(D9="X",0,IF(E9="X",0,VLOOKUP(E9,'24'!$K$3:$L$16,2,FALSE)))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IF(D10="X",0,IF(E10="X",0,VLOOKUP(E10,'24'!$K$3:$L$16,2,FALSE)))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IF(D11="X",0,IF(E11="X",0,VLOOKUP(E11,'24'!$K$3:$L$16,2,FALSE)))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IF(D12="X",0,IF(E12="X",0,VLOOKUP(E12,'24'!$K$3:$L$16,2,FALSE)))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IF(D13="X",0,IF(E13="X",0,VLOOKUP(E13,'24'!$K$3:$L$16,2,FALSE)))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IF(D14="X",0,IF(E14="X",0,VLOOKUP(E14,'24'!$K$3:$L$16,2,FALSE)))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IF(D15="X",0,IF(E15="X",0,VLOOKUP(E15,'24'!$K$3:$L$16,2,FALSE)))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IF(D16="X",0,IF(E16="X",0,VLOOKUP(E16,'24'!$K$3:$L$16,2,FALSE)))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IF(D17="X",0,IF(E17="X",0,VLOOKUP(E17,'24'!$K$3:$L$16,2,FALSE)))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IF(D18="X",0,IF(E18="X",0,VLOOKUP(E18,'24'!$K$3:$L$16,2,FALSE)))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IF(D19="X",0,IF(E19="X",0,VLOOKUP(E19,'24'!$K$3:$L$16,2,FALSE)))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IF(D20="X",0,IF(E20="X",0,VLOOKUP(E20,'24'!$K$3:$L$16,2,FALSE)))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IF(D21="X",0,IF(E21="X",0,VLOOKUP(E21,'24'!$K$3:$L$16,2,FALSE)))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IF(D22="X",0,IF(E22="X",0,VLOOKUP(E22,'24'!$K$3:$L$16,2,FALSE)))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IF(D23="X",0,IF(E23="X",0,VLOOKUP(E23,'24'!$K$3:$L$16,2,FALSE)))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IF(D24="X",0,IF(E24="X",0,VLOOKUP(E24,'24'!$K$3:$L$16,2,FALSE)))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IF(D25="X",0,IF(E25="X",0,VLOOKUP(E25,'24'!$K$3:$L$16,2,FALSE)))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IF(D26="X",0,IF(E26="X",0,VLOOKUP(E26,'24'!$K$3:$L$16,2,FALSE)))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IF(D27="X",0,IF(E27="X",0,VLOOKUP(E27,'24'!$K$3:$L$16,2,FALSE)))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IF(D28="X",0,IF(E28="X",0,VLOOKUP(E28,'24'!$K$3:$L$16,2,FALSE)))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IF(D29="X",0,IF(E29="X",0,VLOOKUP(E29,'24'!$K$3:$L$16,2,FALSE)))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IF(D30="X",0,IF(E30="X",0,VLOOKUP(E30,'24'!$K$3:$L$16,2,FALSE)))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IF(D31="X",0,IF(E31="X",0,VLOOKUP(E31,'24'!$K$3:$L$16,2,FALSE)))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IF(D32="X",0,IF(E32="X",0,VLOOKUP(E32,'24'!$K$3:$L$16,2,FALSE)))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IF(D33="X",0,IF(E33="X",0,VLOOKUP(E33,'24'!$K$3:$L$16,2,FALSE)))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IF(D34="X",0,IF(E34="X",0,VLOOKUP(E34,'24'!$K$3:$L$16,2,FALSE)))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IF(D35="X",0,IF(E35="X",0,VLOOKUP(E35,'24'!$K$3:$L$16,2,FALSE)))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IF(D36="X",0,IF(E36="X",0,VLOOKUP(E36,'24'!$K$3:$L$16,2,FALSE)))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IF(D37="X",0,IF(E37="X",0,VLOOKUP(E37,'24'!$K$3:$L$16,2,FALSE)))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IF(D38="X",0,IF(E38="X",0,VLOOKUP(E38,'24'!$K$3:$L$16,2,FALSE)))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IF(D39="X",0,IF(E39="X",0,VLOOKUP(E39,'24'!$K$3:$L$16,2,FALSE)))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IF(D40="X",0,IF(E40="X",0,VLOOKUP(E40,'24'!$K$3:$L$16,2,FALSE)))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IF(D41="X",0,IF(E41="X",0,VLOOKUP(E41,'24'!$K$3:$L$16,2,FALSE)))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IF(D42="X",0,IF(E42="X",0,VLOOKUP(E42,'24'!$K$3:$L$16,2,FALSE)))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IF(D43="X",0,IF(E43="X",0,VLOOKUP(E43,'24'!$K$3:$L$16,2,FALSE)))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IF(D44="X",0,IF(E44="X",0,VLOOKUP(E44,'24'!$K$3:$L$16,2,FALSE)))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IF(D45="X",0,IF(E45="X",0,VLOOKUP(E45,'24'!$K$3:$L$16,2,FALSE)))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IF(D46="X",0,IF(E46="X",0,VLOOKUP(E46,'24'!$K$3:$L$16,2,FALSE)))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IF(D47="X",0,IF(E47="X",0,VLOOKUP(E47,'24'!$K$3:$L$16,2,FALSE)))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IF(D48="X",0,IF(E48="X",0,VLOOKUP(E48,'24'!$K$3:$L$16,2,FALSE)))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IF(D49="X",0,IF(E49="X",0,VLOOKUP(E49,'24'!$K$3:$L$16,2,FALSE)))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IF(D50="X",0,IF(E50="X",0,VLOOKUP(E50,'24'!$K$3:$L$16,2,FALSE)))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IF(D51="X",0,IF(E51="X",0,VLOOKUP(E51,'24'!$K$3:$L$16,2,FALSE)))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IF(D52="X",0,IF(E52="X",0,VLOOKUP(E52,'24'!$K$3:$L$16,2,FALSE)))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IF(D53="X",0,IF(E53="X",0,VLOOKUP(E53,'24'!$K$3:$L$16,2,FALSE)))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IF(D54="X",0,IF(E54="X",0,VLOOKUP(E54,'24'!$K$3:$L$16,2,FALSE)))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IF(D55="X",0,IF(E55="X",0,VLOOKUP(E55,'24'!$K$3:$L$16,2,FALSE)))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IF(D56="X",0,IF(E56="X",0,VLOOKUP(E56,'24'!$K$3:$L$16,2,FALSE)))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IF(D57="X",0,IF(E57="X",0,VLOOKUP(E57,'24'!$K$3:$L$16,2,FALSE)))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IF(D58="X",0,IF(E58="X",0,VLOOKUP(E58,'24'!$K$3:$L$16,2,FALSE)))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IF(D59="X",0,IF(E59="X",0,VLOOKUP(E59,'24'!$K$3:$L$16,2,FALSE)))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IF(D60="X",0,IF(E60="X",0,VLOOKUP(E60,'24'!$K$3:$L$16,2,FALSE)))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IF(D61="X",0,IF(E61="X",0,VLOOKUP(E61,'24'!$K$3:$L$16,2,FALSE)))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IF(D62="X",0,IF(E62="X",0,VLOOKUP(E62,'24'!$K$3:$L$16,2,FALSE)))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IF(D63="X",0,IF(E63="X",0,VLOOKUP(E63,'24'!$K$3:$L$16,2,FALSE)))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IF(D64="X",0,IF(E64="X",0,VLOOKUP(E64,'24'!$K$3:$L$16,2,FALSE)))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IF(D65="X",0,IF(E65="X",0,VLOOKUP(E65,'24'!$K$3:$L$16,2,FALSE)))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IF(D66="X",0,IF(E66="X",0,VLOOKUP(E66,'24'!$K$3:$L$16,2,FALSE)))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IF(D67="X",0,IF(E67="X",0,VLOOKUP(E67,'24'!$K$3:$L$16,2,FALSE)))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IF(D68="X",0,IF(E68="X",0,VLOOKUP(E68,'24'!$K$3:$L$16,2,FALSE)))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IF(D69="X",0,IF(E69="X",0,VLOOKUP(E69,'24'!$K$3:$L$16,2,FALSE)))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IF(D70="X",0,IF(E70="X",0,VLOOKUP(E70,'24'!$K$3:$L$16,2,FALSE)))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IF(D71="X",0,IF(E71="X",0,VLOOKUP(E71,'24'!$K$3:$L$16,2,FALSE)))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IF(D72="X",0,IF(E72="X",0,VLOOKUP(E72,'24'!$K$3:$L$16,2,FALSE)))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IF(D73="X",0,IF(E73="X",0,VLOOKUP(E73,'24'!$K$3:$L$16,2,FALSE)))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IF(D74="X",0,IF(E74="X",0,VLOOKUP(E74,'24'!$K$3:$L$16,2,FALSE)))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IF(D75="X",0,IF(E75="X",0,VLOOKUP(E75,'24'!$K$3:$L$16,2,FALSE)))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IF(D76="X",0,IF(E76="X",0,VLOOKUP(E76,'24'!$K$3:$L$16,2,FALSE)))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IF(D77="X",0,IF(E77="X",0,VLOOKUP(E77,'24'!$K$3:$L$16,2,FALSE)))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IF(D78="X",0,IF(E78="X",0,VLOOKUP(E78,'24'!$K$3:$L$16,2,FALSE)))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IF(D79="X",0,IF(E79="X",0,VLOOKUP(E79,'24'!$K$3:$L$16,2,FALSE)))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IF(D80="X",0,IF(E80="X",0,VLOOKUP(E80,'24'!$K$3:$L$16,2,FALSE)))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IF(D81="X",0,IF(E81="X",0,VLOOKUP(E81,'24'!$K$3:$L$16,2,FALSE)))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IF(D82="X",0,IF(E82="X",0,VLOOKUP(E82,'24'!$K$3:$L$16,2,FALSE)))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IF(D83="X",0,IF(E83="X",0,VLOOKUP(E83,'24'!$K$3:$L$16,2,FALSE)))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IF(D84="X",0,IF(E84="X",0,VLOOKUP(E84,'24'!$K$3:$L$16,2,FALSE)))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IF(D85="X",0,IF(E85="X",0,VLOOKUP(E85,'24'!$K$3:$L$16,2,FALSE)))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IF(D86="X",0,IF(E86="X",0,VLOOKUP(E86,'24'!$K$3:$L$16,2,FALSE)))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IF(D87="X",0,IF(E87="X",0,VLOOKUP(E87,'24'!$K$3:$L$16,2,FALSE)))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IF(D88="X",0,IF(E88="X",0,VLOOKUP(E88,'24'!$K$3:$L$16,2,FALSE)))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IF(D89="X",0,IF(E89="X",0,VLOOKUP(E89,'24'!$K$3:$L$16,2,FALSE)))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IF(D90="X",0,IF(E90="X",0,VLOOKUP(E90,'24'!$K$3:$L$16,2,FALSE)))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IF(D91="X",0,IF(E91="X",0,VLOOKUP(E91,'24'!$K$3:$L$16,2,FALSE)))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IF(D92="X",0,IF(E92="X",0,VLOOKUP(E92,'24'!$K$3:$L$16,2,FALSE)))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IF(D93="X",0,IF(E93="X",0,VLOOKUP(E93,'24'!$K$3:$L$16,2,FALSE)))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IF(D94="X",0,IF(E94="X",0,VLOOKUP(E94,'24'!$K$3:$L$16,2,FALSE)))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IF(D95="X",0,IF(E95="X",0,VLOOKUP(E95,'24'!$K$3:$L$16,2,FALSE)))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IF(D96="X",0,IF(E96="X",0,VLOOKUP(E96,'24'!$K$3:$L$16,2,FALSE)))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IF(D97="X",0,IF(E97="X",0,VLOOKUP(E97,'24'!$K$3:$L$16,2,FALSE)))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IF(D98="X",0,IF(E98="X",0,VLOOKUP(E98,'24'!$K$3:$L$16,2,FALSE)))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IF(D99="X",0,IF(E99="X",0,VLOOKUP(E99,'24'!$K$3:$L$16,2,FALSE)))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IF(D100="X",0,IF(E100="X",0,VLOOKUP(E100,'24'!$K$3:$L$16,2,FALSE)))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IF(D101="X",0,IF(E101="X",0,VLOOKUP(E101,'24'!$K$3:$L$16,2,FALSE)))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IF(D102="X",0,IF(E102="X",0,VLOOKUP(E102,'24'!$K$3:$L$16,2,FALSE)))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IF(D103="X",0,IF(E103="X",0,VLOOKUP(E103,'24'!$K$3:$L$16,2,FALSE)))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IF(D104="X",0,IF(E104="X",0,VLOOKUP(E104,'24'!$K$3:$L$16,2,FALSE)))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IF(D105="X",0,IF(E105="X",0,VLOOKUP(E105,'24'!$K$3:$L$16,2,FALSE)))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IF(D106="X",0,IF(E106="X",0,VLOOKUP(E106,'24'!$K$3:$L$16,2,FALSE)))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IF(D107="X",0,IF(E107="X",0,VLOOKUP(E107,'24'!$K$3:$L$16,2,FALSE)))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IF(D108="X",0,IF(E108="X",0,VLOOKUP(E108,'24'!$K$3:$L$16,2,FALSE)))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IF(D109="X",0,IF(E109="X",0,VLOOKUP(E109,'24'!$K$3:$L$16,2,FALSE)))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IF(D110="X",0,IF(E110="X",0,VLOOKUP(E110,'24'!$K$3:$L$16,2,FALSE)))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IF(D111="X",0,IF(E111="X",0,VLOOKUP(E111,'24'!$K$3:$L$16,2,FALSE)))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IF(D112="X",0,IF(E112="X",0,VLOOKUP(E112,'24'!$K$3:$L$16,2,FALSE)))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IF(D113="X",0,IF(E113="X",0,VLOOKUP(E113,'24'!$K$3:$L$16,2,FALSE)))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IF(D114="X",0,IF(E114="X",0,VLOOKUP(E114,'24'!$K$3:$L$16,2,FALSE)))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IF(D115="X",0,IF(E115="X",0,VLOOKUP(E115,'24'!$K$3:$L$16,2,FALSE)))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IF(D116="X",0,IF(E116="X",0,VLOOKUP(E116,'24'!$K$3:$L$16,2,FALSE)))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IF(D117="X",0,IF(E117="X",0,VLOOKUP(E117,'24'!$K$3:$L$16,2,FALSE)))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IF(D118="X",0,IF(E118="X",0,VLOOKUP(E118,'24'!$K$3:$L$16,2,FALSE)))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IF(D119="X",0,IF(E119="X",0,VLOOKUP(E119,'24'!$K$3:$L$16,2,FALSE)))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IF(D120="X",0,IF(E120="X",0,VLOOKUP(E120,'24'!$K$3:$L$16,2,FALSE)))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IF(D121="X",0,IF(E121="X",0,VLOOKUP(E121,'24'!$K$3:$L$16,2,FALSE)))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IF(D122="X",0,IF(E122="X",0,VLOOKUP(E122,'24'!$K$3:$L$16,2,FALSE)))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IF(D123="X",0,IF(E123="X",0,VLOOKUP(E123,'24'!$K$3:$L$16,2,FALSE)))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IF(D124="X",0,IF(E124="X",0,VLOOKUP(E124,'24'!$K$3:$L$16,2,FALSE)))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IF(D125="X",0,IF(E125="X",0,VLOOKUP(E125,'24'!$K$3:$L$16,2,FALSE)))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IF(D126="X",0,IF(E126="X",0,VLOOKUP(E126,'24'!$K$3:$L$16,2,FALSE)))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IF(D127="X",0,IF(E127="X",0,VLOOKUP(E127,'24'!$K$3:$L$16,2,FALSE)))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IF(D128="X",0,IF(E128="X",0,VLOOKUP(E128,'24'!$K$3:$L$16,2,FALSE)))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IF(D129="X",0,IF(E129="X",0,VLOOKUP(E129,'24'!$K$3:$L$16,2,FALSE)))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IF(D130="X",0,IF(E130="X",0,VLOOKUP(E130,'24'!$K$3:$L$16,2,FALSE)))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IF(D131="X",0,IF(E131="X",0,VLOOKUP(E131,'24'!$K$3:$L$16,2,FALSE)))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IF(D132="X",0,IF(E132="X",0,VLOOKUP(E132,'24'!$K$3:$L$16,2,FALSE)))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IF(D133="X",0,IF(E133="X",0,VLOOKUP(E133,'24'!$K$3:$L$16,2,FALSE)))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IF(D134="X",0,IF(E134="X",0,VLOOKUP(E134,'24'!$K$3:$L$16,2,FALSE)))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IF(D135="X",0,IF(E135="X",0,VLOOKUP(E135,'24'!$K$3:$L$16,2,FALSE)))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IF(D136="X",0,IF(E136="X",0,VLOOKUP(E136,'24'!$K$3:$L$16,2,FALSE)))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IF(D137="X",0,IF(E137="X",0,VLOOKUP(E137,'24'!$K$3:$L$16,2,FALSE)))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IF(D138="X",0,IF(E138="X",0,VLOOKUP(E138,'24'!$K$3:$L$16,2,FALSE)))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IF(D139="X",0,IF(E139="X",0,VLOOKUP(E139,'24'!$K$3:$L$16,2,FALSE)))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IF(D140="X",0,IF(E140="X",0,VLOOKUP(E140,'24'!$K$3:$L$16,2,FALSE)))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IF(D141="X",0,IF(E141="X",0,VLOOKUP(E141,'24'!$K$3:$L$16,2,FALSE)))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IF(D142="X",0,IF(E142="X",0,VLOOKUP(E142,'24'!$K$3:$L$16,2,FALSE)))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IF(D143="X",0,IF(E143="X",0,VLOOKUP(E143,'24'!$K$3:$L$16,2,FALSE)))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IF(D144="X",0,IF(E144="X",0,VLOOKUP(E144,'24'!$K$3:$L$16,2,FALSE)))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IF(D145="X",0,IF(E145="X",0,VLOOKUP(E145,'24'!$K$3:$L$16,2,FALSE)))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IF(D146="X",0,IF(E146="X",0,VLOOKUP(E146,'24'!$K$3:$L$16,2,FALSE)))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IF(D147="X",0,IF(E147="X",0,VLOOKUP(E147,'24'!$K$3:$L$16,2,FALSE)))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IF(D148="X",0,IF(E148="X",0,VLOOKUP(E148,'24'!$K$3:$L$16,2,FALSE)))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IF(D149="X",0,IF(E149="X",0,VLOOKUP(E149,'24'!$K$3:$L$16,2,FALSE)))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IF(D150="X",0,IF(E150="X",0,VLOOKUP(E150,'24'!$K$3:$L$16,2,FALSE)))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IF(D151="X",0,IF(E151="X",0,VLOOKUP(E151,'24'!$K$3:$L$16,2,FALSE)))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IF(D152="X",0,IF(E152="X",0,VLOOKUP(E152,'24'!$K$3:$L$16,2,FALSE)))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IF(D153="X",0,IF(E153="X",0,VLOOKUP(E153,'24'!$K$3:$L$16,2,FALSE)))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IF(D154="X",0,IF(E154="X",0,VLOOKUP(E154,'24'!$K$3:$L$16,2,FALSE)))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IF(D155="X",0,IF(E155="X",0,VLOOKUP(E155,'24'!$K$3:$L$16,2,FALSE)))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IF(D156="X",0,IF(E156="X",0,VLOOKUP(E156,'24'!$K$3:$L$16,2,FALSE)))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IF(D157="X",0,IF(E157="X",0,VLOOKUP(E157,'24'!$K$3:$L$16,2,FALSE)))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IF(D158="X",0,IF(E158="X",0,VLOOKUP(E158,'24'!$K$3:$L$16,2,FALSE)))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IF(D159="X",0,IF(E159="X",0,VLOOKUP(E159,'24'!$K$3:$L$16,2,FALSE)))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IF(D160="X",0,IF(E160="X",0,VLOOKUP(E160,'24'!$K$3:$L$16,2,FALSE)))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IF(D161="X",0,IF(E161="X",0,VLOOKUP(E161,'24'!$K$3:$L$16,2,FALSE)))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IF(D162="X",0,IF(E162="X",0,VLOOKUP(E162,'24'!$K$3:$L$16,2,FALSE)))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IF(D163="X",0,IF(E163="X",0,VLOOKUP(E163,'24'!$K$3:$L$16,2,FALSE)))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IF(D164="X",0,IF(E164="X",0,VLOOKUP(E164,'24'!$K$3:$L$16,2,FALSE)))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IF(D165="X",0,IF(E165="X",0,VLOOKUP(E165,'24'!$K$3:$L$16,2,FALSE)))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IF(D166="X",0,IF(E166="X",0,VLOOKUP(E166,'24'!$K$3:$L$16,2,FALSE)))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IF(D167="X",0,IF(E167="X",0,VLOOKUP(E167,'24'!$K$3:$L$16,2,FALSE)))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IF(D168="X",0,IF(E168="X",0,VLOOKUP(E168,'24'!$K$3:$L$16,2,FALSE)))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IF(D169="X",0,IF(E169="X",0,VLOOKUP(E169,'24'!$K$3:$L$16,2,FALSE)))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IF(D170="X",0,IF(E170="X",0,VLOOKUP(E170,'24'!$K$3:$L$16,2,FALSE)))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IF(D171="X",0,IF(E171="X",0,VLOOKUP(E171,'24'!$K$3:$L$16,2,FALSE)))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IF(D172="X",0,IF(E172="X",0,VLOOKUP(E172,'24'!$K$3:$L$16,2,FALSE)))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IF(D173="X",0,IF(E173="X",0,VLOOKUP(E173,'24'!$K$3:$L$16,2,FALSE)))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IF(D174="X",0,IF(E174="X",0,VLOOKUP(E174,'24'!$K$3:$L$16,2,FALSE)))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IF(D175="X",0,IF(E175="X",0,VLOOKUP(E175,'24'!$K$3:$L$16,2,FALSE)))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IF(D176="X",0,IF(E176="X",0,VLOOKUP(E176,'24'!$K$3:$L$16,2,FALSE)))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IF(D177="X",0,IF(E177="X",0,VLOOKUP(E177,'24'!$K$3:$L$16,2,FALSE)))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IF(D178="X",0,IF(E178="X",0,VLOOKUP(E178,'24'!$K$3:$L$16,2,FALSE)))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IF(D179="X",0,IF(E179="X",0,VLOOKUP(E179,'24'!$K$3:$L$16,2,FALSE)))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IF(D180="X",0,IF(E180="X",0,VLOOKUP(E180,'24'!$K$3:$L$16,2,FALSE)))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IF(D181="X",0,IF(E181="X",0,VLOOKUP(E181,'24'!$K$3:$L$16,2,FALSE)))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IF(D182="X",0,IF(E182="X",0,VLOOKUP(E182,'24'!$K$3:$L$16,2,FALSE)))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IF(D183="X",0,IF(E183="X",0,VLOOKUP(E183,'24'!$K$3:$L$16,2,FALSE)))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IF(D184="X",0,IF(E184="X",0,VLOOKUP(E184,'24'!$K$3:$L$16,2,FALSE)))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IF(D185="X",0,IF(E185="X",0,VLOOKUP(E185,'24'!$K$3:$L$16,2,FALSE)))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IF(D186="X",0,IF(E186="X",0,VLOOKUP(E186,'24'!$K$3:$L$16,2,FALSE)))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IF(D187="X",0,IF(E187="X",0,VLOOKUP(E187,'24'!$K$3:$L$16,2,FALSE)))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IF(D188="X",0,IF(E188="X",0,VLOOKUP(E188,'24'!$K$3:$L$16,2,FALSE)))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IF(D189="X",0,IF(E189="X",0,VLOOKUP(E189,'24'!$K$3:$L$16,2,FALSE)))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IF(D190="X",0,IF(E190="X",0,VLOOKUP(E190,'24'!$K$3:$L$16,2,FALSE)))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IF(D191="X",0,IF(E191="X",0,VLOOKUP(E191,'24'!$K$3:$L$16,2,FALSE)))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IF(D192="X",0,IF(E192="X",0,VLOOKUP(E192,'24'!$K$3:$L$16,2,FALSE)))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IF(D193="X",0,IF(E193="X",0,VLOOKUP(E193,'24'!$K$3:$L$16,2,FALSE)))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IF(D194="X",0,IF(E194="X",0,VLOOKUP(E194,'24'!$K$3:$L$16,2,FALSE)))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IF(D195="X",0,IF(E195="X",0,VLOOKUP(E195,'24'!$K$3:$L$16,2,FALSE)))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IF(D196="X",0,IF(E196="X",0,VLOOKUP(E196,'24'!$K$3:$L$16,2,FALSE)))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IF(D197="X",0,IF(E197="X",0,VLOOKUP(E197,'24'!$K$3:$L$16,2,FALSE)))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IF(D198="X",0,IF(E198="X",0,VLOOKUP(E198,'24'!$K$3:$L$16,2,FALSE)))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IF(D199="X",0,IF(E199="X",0,VLOOKUP(E199,'24'!$K$3:$L$16,2,FALSE)))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IF(D200="X",0,IF(E200="X",0,VLOOKUP(E200,'24'!$K$3:$L$16,2,FALSE)))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IF(D201="X",0,IF(E201="X",0,VLOOKUP(E201,'24'!$K$3:$L$16,2,FALSE)))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IF(D202="X",0,IF(E202="X",0,VLOOKUP(E202,'24'!$K$3:$L$16,2,FALSE)))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IF(D203="X",0,IF(E203="X",0,VLOOKUP(E203,'24'!$K$3:$L$16,2,FALSE)))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IF(D204="X",0,IF(E204="X",0,VLOOKUP(E204,'24'!$K$3:$L$16,2,FALSE)))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IF(D205="X",0,IF(E205="X",0,VLOOKUP(E205,'24'!$K$3:$L$16,2,FALSE)))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IF(D206="X",0,IF(E206="X",0,VLOOKUP(E206,'24'!$K$3:$L$16,2,FALSE)))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IF(D207="X",0,IF(E207="X",0,VLOOKUP(E207,'24'!$K$3:$L$16,2,FALSE)))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IF(D208="X",0,IF(E208="X",0,VLOOKUP(E208,'24'!$K$3:$L$16,2,FALSE)))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IF(D209="X",0,IF(E209="X",0,VLOOKUP(E209,'24'!$K$3:$L$16,2,FALSE)))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IF(D210="X",0,IF(E210="X",0,VLOOKUP(E210,'24'!$K$3:$L$16,2,FALSE)))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IF(D211="X",0,IF(E211="X",0,VLOOKUP(E211,'24'!$K$3:$L$16,2,FALSE)))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IF(D212="X",0,IF(E212="X",0,VLOOKUP(E212,'24'!$K$3:$L$16,2,FALSE)))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IF(D213="X",0,IF(E213="X",0,VLOOKUP(E213,'24'!$K$3:$L$16,2,FALSE)))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IF(D214="X",0,IF(E214="X",0,VLOOKUP(E214,'24'!$K$3:$L$16,2,FALSE)))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IF(D215="X",0,IF(E215="X",0,VLOOKUP(E215,'24'!$K$3:$L$16,2,FALSE)))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IF(D216="X",0,IF(E216="X",0,VLOOKUP(E216,'24'!$K$3:$L$16,2,FALSE)))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IF(D217="X",0,IF(E217="X",0,VLOOKUP(E217,'24'!$K$3:$L$16,2,FALSE)))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IF(D218="X",0,IF(E218="X",0,VLOOKUP(E218,'24'!$K$3:$L$16,2,FALSE)))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IF(D219="X",0,IF(E219="X",0,VLOOKUP(E219,'24'!$K$3:$L$16,2,FALSE)))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IF(D220="X",0,IF(E220="X",0,VLOOKUP(E220,'24'!$K$3:$L$16,2,FALSE)))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IF(D221="X",0,IF(E221="X",0,VLOOKUP(E221,'24'!$K$3:$L$16,2,FALSE)))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IF(D222="X",0,IF(E222="X",0,VLOOKUP(E222,'24'!$K$3:$L$16,2,FALSE)))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IF(D223="X",0,IF(E223="X",0,VLOOKUP(E223,'24'!$K$3:$L$16,2,FALSE)))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IF(D224="X",0,IF(E224="X",0,VLOOKUP(E224,'24'!$K$3:$L$16,2,FALSE)))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IF(D225="X",0,IF(E225="X",0,VLOOKUP(E225,'24'!$K$3:$L$16,2,FALSE)))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IF(D226="X",0,IF(E226="X",0,VLOOKUP(E226,'24'!$K$3:$L$16,2,FALSE)))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IF(D227="X",0,IF(E227="X",0,VLOOKUP(E227,'24'!$K$3:$L$16,2,FALSE)))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IF(D228="X",0,IF(E228="X",0,VLOOKUP(E228,'24'!$K$3:$L$16,2,FALSE)))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IF(D229="X",0,IF(E229="X",0,VLOOKUP(E229,'24'!$K$3:$L$16,2,FALSE)))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IF(D230="X",0,IF(E230="X",0,VLOOKUP(E230,'24'!$K$3:$L$16,2,FALSE)))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IF(D231="X",0,IF(E231="X",0,VLOOKUP(E231,'24'!$K$3:$L$16,2,FALSE)))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IF(D232="X",0,IF(E232="X",0,VLOOKUP(E232,'24'!$K$3:$L$16,2,FALSE)))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IF(D233="X",0,IF(E233="X",0,VLOOKUP(E233,'24'!$K$3:$L$16,2,FALSE)))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IF(D234="X",0,IF(E234="X",0,VLOOKUP(E234,'24'!$K$3:$L$16,2,FALSE)))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IF(D235="X",0,IF(E235="X",0,VLOOKUP(E235,'24'!$K$3:$L$16,2,FALSE)))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IF(D236="X",0,IF(E236="X",0,VLOOKUP(E236,'24'!$K$3:$L$16,2,FALSE)))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IF(D237="X",0,IF(E237="X",0,VLOOKUP(E237,'24'!$K$3:$L$16,2,FALSE)))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IF(D238="X",0,IF(E238="X",0,VLOOKUP(E238,'24'!$K$3:$L$16,2,FALSE)))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IF(D239="X",0,IF(E239="X",0,VLOOKUP(E239,'24'!$K$3:$L$16,2,FALSE)))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IF(D240="X",0,IF(E240="X",0,VLOOKUP(E240,'24'!$K$3:$L$16,2,FALSE)))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IF(D241="X",0,IF(E241="X",0,VLOOKUP(E241,'24'!$K$3:$L$16,2,FALSE)))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IF(D242="X",0,IF(E242="X",0,VLOOKUP(E242,'24'!$K$3:$L$16,2,FALSE)))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IF(D243="X",0,IF(E243="X",0,VLOOKUP(E243,'24'!$K$3:$L$16,2,FALSE)))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IF(D244="X",0,IF(E244="X",0,VLOOKUP(E244,'24'!$K$3:$L$16,2,FALSE)))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IF(D245="X",0,IF(E245="X",0,VLOOKUP(E245,'24'!$K$3:$L$16,2,FALSE)))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IF(D246="X",0,IF(E246="X",0,VLOOKUP(E246,'24'!$K$3:$L$16,2,FALSE)))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IF(D247="X",0,IF(E247="X",0,VLOOKUP(E247,'24'!$K$3:$L$16,2,FALSE)))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IF(D248="X",0,IF(E248="X",0,VLOOKUP(E248,'24'!$K$3:$L$16,2,FALSE)))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IF(D249="X",0,IF(E249="X",0,VLOOKUP(E249,'24'!$K$3:$L$16,2,FALSE)))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IF(D250="X",0,IF(E250="X",0,VLOOKUP(E250,'24'!$K$3:$L$16,2,FALSE)))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IF(D251="X",0,IF(E251="X",0,VLOOKUP(E251,'24'!$K$3:$L$16,2,FALSE)))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IF(D252="X",0,IF(E252="X",0,VLOOKUP(E252,'24'!$K$3:$L$16,2,FALSE)))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IF(D253="X",0,IF(E253="X",0,VLOOKUP(E253,'24'!$K$3:$L$16,2,FALSE)))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IF(D254="X",0,IF(E254="X",0,VLOOKUP(E254,'24'!$K$3:$L$16,2,FALSE)))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IF(D255="X",0,IF(E255="X",0,VLOOKUP(E255,'24'!$K$3:$L$16,2,FALSE)))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IF(D256="X",0,IF(E256="X",0,VLOOKUP(E256,'24'!$K$3:$L$16,2,FALSE)))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IF(D257="X",0,IF(E257="X",0,VLOOKUP(E257,'24'!$K$3:$L$16,2,FALSE)))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IF(D258="X",0,IF(E258="X",0,VLOOKUP(E258,'24'!$K$3:$L$16,2,FALSE)))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IF(D259="X",0,IF(E259="X",0,VLOOKUP(E259,'24'!$K$3:$L$16,2,FALSE)))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IF(D260="X",0,IF(E260="X",0,VLOOKUP(E260,'24'!$K$3:$L$16,2,FALSE)))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IF(D261="X",0,IF(E261="X",0,VLOOKUP(E261,'24'!$K$3:$L$16,2,FALSE)))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IF(D262="X",0,IF(E262="X",0,VLOOKUP(E262,'24'!$K$3:$L$16,2,FALSE)))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IF(D263="X",0,IF(E263="X",0,VLOOKUP(E263,'24'!$K$3:$L$16,2,FALSE)))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IF(D264="X",0,IF(E264="X",0,VLOOKUP(E264,'24'!$K$3:$L$16,2,FALSE)))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IF(D265="X",0,IF(E265="X",0,VLOOKUP(E265,'24'!$K$3:$L$16,2,FALSE)))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IF(D266="X",0,IF(E266="X",0,VLOOKUP(E266,'24'!$K$3:$L$16,2,FALSE)))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IF(D267="X",0,IF(E267="X",0,VLOOKUP(E267,'24'!$K$3:$L$16,2,FALSE)))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IF(D268="X",0,IF(E268="X",0,VLOOKUP(E268,'24'!$K$3:$L$16,2,FALSE)))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IF(D269="X",0,IF(E269="X",0,VLOOKUP(E269,'24'!$K$3:$L$16,2,FALSE)))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IF(D270="X",0,IF(E270="X",0,VLOOKUP(E270,'24'!$K$3:$L$16,2,FALSE)))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IF(D271="X",0,IF(E271="X",0,VLOOKUP(E271,'24'!$K$3:$L$16,2,FALSE)))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IF(D272="X",0,IF(E272="X",0,VLOOKUP(E272,'24'!$K$3:$L$16,2,FALSE)))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IF(D273="X",0,IF(E273="X",0,VLOOKUP(E273,'24'!$K$3:$L$16,2,FALSE)))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IF(D274="X",0,IF(E274="X",0,VLOOKUP(E274,'24'!$K$3:$L$16,2,FALSE)))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IF(D275="X",0,IF(E275="X",0,VLOOKUP(E275,'24'!$K$3:$L$16,2,FALSE)))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IF(D276="X",0,IF(E276="X",0,VLOOKUP(E276,'24'!$K$3:$L$16,2,FALSE)))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IF(D277="X",0,IF(E277="X",0,VLOOKUP(E277,'24'!$K$3:$L$16,2,FALSE)))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IF(D278="X",0,IF(E278="X",0,VLOOKUP(E278,'24'!$K$3:$L$16,2,FALSE)))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IF(D279="X",0,IF(E279="X",0,VLOOKUP(E279,'24'!$K$3:$L$16,2,FALSE)))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IF(D280="X",0,IF(E280="X",0,VLOOKUP(E280,'24'!$K$3:$L$16,2,FALSE)))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IF(D281="X",0,IF(E281="X",0,VLOOKUP(E281,'24'!$K$3:$L$16,2,FALSE)))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IF(D282="X",0,IF(E282="X",0,VLOOKUP(E282,'24'!$K$3:$L$16,2,FALSE)))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IF(D283="X",0,IF(E283="X",0,VLOOKUP(E283,'24'!$K$3:$L$16,2,FALSE)))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IF(D284="X",0,IF(E284="X",0,VLOOKUP(E284,'24'!$K$3:$L$16,2,FALSE)))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IF(D285="X",0,IF(E285="X",0,VLOOKUP(E285,'24'!$K$3:$L$16,2,FALSE)))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IF(D286="X",0,IF(E286="X",0,VLOOKUP(E286,'24'!$K$3:$L$16,2,FALSE)))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IF(D287="X",0,IF(E287="X",0,VLOOKUP(E287,'24'!$K$3:$L$16,2,FALSE)))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IF(D288="X",0,IF(E288="X",0,VLOOKUP(E288,'24'!$K$3:$L$16,2,FALSE)))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IF(D289="X",0,IF(E289="X",0,VLOOKUP(E289,'24'!$K$3:$L$16,2,FALSE)))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IF(D290="X",0,IF(E290="X",0,VLOOKUP(E290,'24'!$K$3:$L$16,2,FALSE)))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IF(D291="X",0,IF(E291="X",0,VLOOKUP(E291,'24'!$K$3:$L$16,2,FALSE)))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IF(D292="X",0,IF(E292="X",0,VLOOKUP(E292,'24'!$K$3:$L$16,2,FALSE)))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IF(D293="X",0,IF(E293="X",0,VLOOKUP(E293,'24'!$K$3:$L$16,2,FALSE)))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IF(D294="X",0,IF(E294="X",0,VLOOKUP(E294,'24'!$K$3:$L$16,2,FALSE)))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IF(D295="X",0,IF(E295="X",0,VLOOKUP(E295,'24'!$K$3:$L$16,2,FALSE)))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IF(D296="X",0,IF(E296="X",0,VLOOKUP(E296,'24'!$K$3:$L$16,2,FALSE)))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IF(D297="X",0,IF(E297="X",0,VLOOKUP(E297,'24'!$K$3:$L$16,2,FALSE)))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IF(D298="X",0,IF(E298="X",0,VLOOKUP(E298,'24'!$K$3:$L$16,2,FALSE)))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IF(D299="X",0,IF(E299="X",0,VLOOKUP(E299,'24'!$K$3:$L$16,2,FALSE)))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IF(D300="X",0,IF(E300="X",0,VLOOKUP(E300,'24'!$K$3:$L$16,2,FALSE)))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IF(D301="X",0,IF(E301="X",0,VLOOKUP(E301,'24'!$K$3:$L$16,2,FALSE)))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IF(D302="X",0,IF(E302="X",0,VLOOKUP(E302,'24'!$K$3:$L$16,2,FALSE)))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IF(D303="X",0,IF(E303="X",0,VLOOKUP(E303,'24'!$K$3:$L$16,2,FALSE)))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IF(D304="X",0,IF(E304="X",0,VLOOKUP(E304,'24'!$K$3:$L$16,2,FALSE)))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IF(D305="X",0,IF(E305="X",0,VLOOKUP(E305,'24'!$K$3:$L$16,2,FALSE)))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IF(D306="X",0,IF(E306="X",0,VLOOKUP(E306,'24'!$K$3:$L$16,2,FALSE)))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IF(D307="X",0,IF(E307="X",0,VLOOKUP(E307,'24'!$K$3:$L$16,2,FALSE)))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IF(D308="X",0,IF(E308="X",0,VLOOKUP(E308,'24'!$K$3:$L$16,2,FALSE)))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IF(D309="X",0,IF(E309="X",0,VLOOKUP(E309,'24'!$K$3:$L$16,2,FALSE)))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IF(D310="X",0,IF(E310="X",0,VLOOKUP(E310,'24'!$K$3:$L$16,2,FALSE)))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IF(D311="X",0,IF(E311="X",0,VLOOKUP(E311,'24'!$K$3:$L$16,2,FALSE)))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IF(D312="X",0,IF(E312="X",0,VLOOKUP(E312,'24'!$K$3:$L$16,2,FALSE)))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IF(D313="X",0,IF(E313="X",0,VLOOKUP(E313,'24'!$K$3:$L$16,2,FALSE)))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IF(D314="X",0,IF(E314="X",0,VLOOKUP(E314,'24'!$K$3:$L$16,2,FALSE)))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IF(D315="X",0,IF(E315="X",0,VLOOKUP(E315,'24'!$K$3:$L$16,2,FALSE)))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IF(D316="X",0,IF(E316="X",0,VLOOKUP(E316,'24'!$K$3:$L$16,2,FALSE)))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IF(D317="X",0,IF(E317="X",0,VLOOKUP(E317,'24'!$K$3:$L$16,2,FALSE)))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IF(D318="X",0,IF(E318="X",0,VLOOKUP(E318,'24'!$K$3:$L$16,2,FALSE)))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IF(D319="X",0,IF(E319="X",0,VLOOKUP(E319,'24'!$K$3:$L$16,2,FALSE)))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IF(D320="X",0,IF(E320="X",0,VLOOKUP(E320,'24'!$K$3:$L$16,2,FALSE)))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IF(D321="X",0,IF(E321="X",0,VLOOKUP(E321,'24'!$K$3:$L$16,2,FALSE)))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IF(D322="X",0,IF(E322="X",0,VLOOKUP(E322,'24'!$K$3:$L$16,2,FALSE)))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IF(D323="X",0,IF(E323="X",0,VLOOKUP(E323,'24'!$K$3:$L$16,2,FALSE)))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IF(D324="X",0,IF(E324="X",0,VLOOKUP(E324,'24'!$K$3:$L$16,2,FALSE)))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IF(D325="X",0,IF(E325="X",0,VLOOKUP(E325,'24'!$K$3:$L$16,2,FALSE)))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IF(D326="X",0,IF(E326="X",0,VLOOKUP(E326,'24'!$K$3:$L$16,2,FALSE)))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IF(D327="X",0,IF(E327="X",0,VLOOKUP(E327,'24'!$K$3:$L$16,2,FALSE)))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IF(D328="X",0,IF(E328="X",0,VLOOKUP(E328,'24'!$K$3:$L$16,2,FALSE)))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IF(D329="X",0,IF(E329="X",0,VLOOKUP(E329,'24'!$K$3:$L$16,2,FALSE)))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IF(D330="X",0,IF(E330="X",0,VLOOKUP(E330,'24'!$K$3:$L$16,2,FALSE)))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IF(D331="X",0,IF(E331="X",0,VLOOKUP(E331,'24'!$K$3:$L$16,2,FALSE)))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IF(D332="X",0,IF(E332="X",0,VLOOKUP(E332,'24'!$K$3:$L$16,2,FALSE)))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IF(D333="X",0,IF(E333="X",0,VLOOKUP(E333,'24'!$K$3:$L$16,2,FALSE)))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IF(D334="X",0,IF(E334="X",0,VLOOKUP(E334,'24'!$K$3:$L$16,2,FALSE)))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IF(D335="X",0,IF(E335="X",0,VLOOKUP(E335,'24'!$K$3:$L$16,2,FALSE)))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IF(D336="X",0,IF(E336="X",0,VLOOKUP(E336,'24'!$K$3:$L$16,2,FALSE)))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IF(D337="X",0,IF(E337="X",0,VLOOKUP(E337,'24'!$K$3:$L$16,2,FALSE)))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IF(D338="X",0,IF(E338="X",0,VLOOKUP(E338,'24'!$K$3:$L$16,2,FALSE)))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IF(D339="X",0,IF(E339="X",0,VLOOKUP(E339,'24'!$K$3:$L$16,2,FALSE)))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IF(D340="X",0,IF(E340="X",0,VLOOKUP(E340,'24'!$K$3:$L$16,2,FALSE)))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IF(D341="X",0,IF(E341="X",0,VLOOKUP(E341,'24'!$K$3:$L$16,2,FALSE)))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IF(D342="X",0,IF(E342="X",0,VLOOKUP(E342,'24'!$K$3:$L$16,2,FALSE)))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IF(D343="X",0,IF(E343="X",0,VLOOKUP(E343,'24'!$K$3:$L$16,2,FALSE)))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IF(D344="X",0,IF(E344="X",0,VLOOKUP(E344,'24'!$K$3:$L$16,2,FALSE)))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IF(D345="X",0,IF(E345="X",0,VLOOKUP(E345,'24'!$K$3:$L$16,2,FALSE)))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IF(D346="X",0,IF(E346="X",0,VLOOKUP(E346,'24'!$K$3:$L$16,2,FALSE)))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IF(D347="X",0,IF(E347="X",0,VLOOKUP(E347,'24'!$K$3:$L$16,2,FALSE)))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IF(D348="X",0,IF(E348="X",0,VLOOKUP(E348,'24'!$K$3:$L$16,2,FALSE)))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IF(D349="X",0,IF(E349="X",0,VLOOKUP(E349,'24'!$K$3:$L$16,2,FALSE)))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IF(D350="X",0,IF(E350="X",0,VLOOKUP(E350,'24'!$K$3:$L$16,2,FALSE)))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IF(D351="X",0,IF(E351="X",0,VLOOKUP(E351,'24'!$K$3:$L$16,2,FALSE)))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IF(D352="X",0,IF(E352="X",0,VLOOKUP(E352,'24'!$K$3:$L$16,2,FALSE)))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IF(D353="X",0,IF(E353="X",0,VLOOKUP(E353,'24'!$K$3:$L$16,2,FALSE)))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IF(D354="X",0,IF(E354="X",0,VLOOKUP(E354,'24'!$K$3:$L$16,2,FALSE)))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IF(D355="X",0,IF(E355="X",0,VLOOKUP(E355,'24'!$K$3:$L$16,2,FALSE)))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IF(D356="X",0,IF(E356="X",0,VLOOKUP(E356,'24'!$K$3:$L$16,2,FALSE)))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IF(D357="X",0,IF(E357="X",0,VLOOKUP(E357,'24'!$K$3:$L$16,2,FALSE)))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IF(D358="X",0,IF(E358="X",0,VLOOKUP(E358,'24'!$K$3:$L$16,2,FALSE)))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IF(D359="X",0,IF(E359="X",0,VLOOKUP(E359,'24'!$K$3:$L$16,2,FALSE)))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IF(D360="X",0,IF(E360="X",0,VLOOKUP(E360,'24'!$K$3:$L$16,2,FALSE)))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IF(D361="X",0,IF(E361="X",0,VLOOKUP(E361,'24'!$K$3:$L$16,2,FALSE)))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IF(D362="X",0,IF(E362="X",0,VLOOKUP(E362,'24'!$K$3:$L$16,2,FALSE)))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IF(D363="X",0,IF(E363="X",0,VLOOKUP(E363,'24'!$K$3:$L$16,2,FALSE)))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IF(D364="X",0,IF(E364="X",0,VLOOKUP(E364,'24'!$K$3:$L$16,2,FALSE)))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IF(D365="X",0,IF(E365="X",0,VLOOKUP(E365,'24'!$K$3:$L$16,2,FALSE)))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IF(D366="X",0,IF(E366="X",0,VLOOKUP(E366,'24'!$K$3:$L$16,2,FALSE)))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IF(D367="X",0,IF(E367="X",0,VLOOKUP(E367,'24'!$K$3:$L$16,2,FALSE)))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IF(D368="X",0,IF(E368="X",0,VLOOKUP(E368,'24'!$K$3:$L$16,2,FALSE)))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IF(D369="X",0,IF(E369="X",0,VLOOKUP(E369,'24'!$K$3:$L$16,2,FALSE)))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IF(D370="X",0,IF(E370="X",0,VLOOKUP(E370,'24'!$K$3:$L$16,2,FALSE)))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IF(D371="X",0,IF(E371="X",0,VLOOKUP(E371,'24'!$K$3:$L$16,2,FALSE)))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IF(D372="X",0,IF(E372="X",0,VLOOKUP(E372,'24'!$K$3:$L$16,2,FALSE)))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IF(D373="X",0,IF(E373="X",0,VLOOKUP(E373,'24'!$K$3:$L$16,2,FALSE)))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IF(D374="X",0,IF(E374="X",0,VLOOKUP(E374,'24'!$K$3:$L$16,2,FALSE)))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IF(D375="X",0,IF(E375="X",0,VLOOKUP(E375,'24'!$K$3:$L$16,2,FALSE)))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IF(D376="X",0,IF(E376="X",0,VLOOKUP(E376,'24'!$K$3:$L$16,2,FALSE)))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IF(D377="X",0,IF(E377="X",0,VLOOKUP(E377,'24'!$K$3:$L$16,2,FALSE)))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IF(D378="X",0,IF(E378="X",0,VLOOKUP(E378,'24'!$K$3:$L$16,2,FALSE)))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IF(D379="X",0,IF(E379="X",0,VLOOKUP(E379,'24'!$K$3:$L$16,2,FALSE)))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IF(D380="X",0,IF(E380="X",0,VLOOKUP(E380,'24'!$K$3:$L$16,2,FALSE)))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IF(D381="X",0,IF(E381="X",0,VLOOKUP(E381,'24'!$K$3:$L$16,2,FALSE)))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IF(D382="X",0,IF(E382="X",0,VLOOKUP(E382,'24'!$K$3:$L$16,2,FALSE)))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IF(D383="X",0,IF(E383="X",0,VLOOKUP(E383,'24'!$K$3:$L$16,2,FALSE)))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IF(D384="X",0,IF(E384="X",0,VLOOKUP(E384,'24'!$K$3:$L$16,2,FALSE)))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IF(D385="X",0,IF(E385="X",0,VLOOKUP(E385,'24'!$K$3:$L$16,2,FALSE)))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IF(D386="X",0,IF(E386="X",0,VLOOKUP(E386,'24'!$K$3:$L$16,2,FALSE)))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IF(D387="X",0,IF(E387="X",0,VLOOKUP(E387,'24'!$K$3:$L$16,2,FALSE)))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IF(D388="X",0,IF(E388="X",0,VLOOKUP(E388,'24'!$K$3:$L$16,2,FALSE)))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IF(D389="X",0,IF(E389="X",0,VLOOKUP(E389,'24'!$K$3:$L$16,2,FALSE)))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IF(D390="X",0,IF(E390="X",0,VLOOKUP(E390,'24'!$K$3:$L$16,2,FALSE)))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IF(D391="X",0,IF(E391="X",0,VLOOKUP(E391,'24'!$K$3:$L$16,2,FALSE)))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IF(D392="X",0,IF(E392="X",0,VLOOKUP(E392,'24'!$K$3:$L$16,2,FALSE)))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IF(D393="X",0,IF(E393="X",0,VLOOKUP(E393,'24'!$K$3:$L$16,2,FALSE)))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IF(D394="X",0,IF(E394="X",0,VLOOKUP(E394,'24'!$K$3:$L$16,2,FALSE)))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IF(D395="X",0,IF(E395="X",0,VLOOKUP(E395,'24'!$K$3:$L$16,2,FALSE)))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IF(D396="X",0,IF(E396="X",0,VLOOKUP(E396,'24'!$K$3:$L$16,2,FALSE)))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IF(D397="X",0,IF(E397="X",0,VLOOKUP(E397,'24'!$K$3:$L$16,2,FALSE)))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IF(D398="X",0,IF(E398="X",0,VLOOKUP(E398,'24'!$K$3:$L$16,2,FALSE)))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IF(D399="X",0,IF(E399="X",0,VLOOKUP(E399,'24'!$K$3:$L$16,2,FALSE)))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IF(D400="X",0,IF(E400="X",0,VLOOKUP(E400,'24'!$K$3:$L$16,2,FALSE)))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IF(D401="X",0,IF(E401="X",0,VLOOKUP(E401,'24'!$K$3:$L$16,2,FALSE)))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IF(D402="X",0,IF(E402="X",0,VLOOKUP(E402,'24'!$K$3:$L$16,2,FALSE)))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IF(D403="X",0,IF(E403="X",0,VLOOKUP(E403,'24'!$K$3:$L$16,2,FALSE)))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IF(D404="X",0,IF(E404="X",0,VLOOKUP(E404,'24'!$K$3:$L$16,2,FALSE)))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IF(D405="X",0,IF(E405="X",0,VLOOKUP(E405,'24'!$K$3:$L$16,2,FALSE)))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IF(D406="X",0,IF(E406="X",0,VLOOKUP(E406,'24'!$K$3:$L$16,2,FALSE)))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IF(D407="X",0,IF(E407="X",0,VLOOKUP(E407,'24'!$K$3:$L$16,2,FALSE)))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IF(D408="X",0,IF(E408="X",0,VLOOKUP(E408,'24'!$K$3:$L$16,2,FALSE)))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IF(D409="X",0,IF(E409="X",0,VLOOKUP(E409,'24'!$K$3:$L$16,2,FALSE)))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IF(D410="X",0,IF(E410="X",0,VLOOKUP(E410,'24'!$K$3:$L$16,2,FALSE)))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IF(D411="X",0,IF(E411="X",0,VLOOKUP(E411,'24'!$K$3:$L$16,2,FALSE)))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IF(D412="X",0,IF(E412="X",0,VLOOKUP(E412,'24'!$K$3:$L$16,2,FALSE)))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IF(D413="X",0,IF(E413="X",0,VLOOKUP(E413,'24'!$K$3:$L$16,2,FALSE)))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IF(D414="X",0,IF(E414="X",0,VLOOKUP(E414,'24'!$K$3:$L$16,2,FALSE)))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IF(D415="X",0,IF(E415="X",0,VLOOKUP(E415,'24'!$K$3:$L$16,2,FALSE)))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IF(D416="X",0,IF(E416="X",0,VLOOKUP(E416,'24'!$K$3:$L$16,2,FALSE)))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IF(D417="X",0,IF(E417="X",0,VLOOKUP(E417,'24'!$K$3:$L$16,2,FALSE)))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IF(D418="X",0,IF(E418="X",0,VLOOKUP(E418,'24'!$K$3:$L$16,2,FALSE)))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IF(D419="X",0,IF(E419="X",0,VLOOKUP(E419,'24'!$K$3:$L$16,2,FALSE)))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IF(D420="X",0,IF(E420="X",0,VLOOKUP(E420,'24'!$K$3:$L$16,2,FALSE)))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IF(D421="X",0,IF(E421="X",0,VLOOKUP(E421,'24'!$K$3:$L$16,2,FALSE)))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IF(D422="X",0,IF(E422="X",0,VLOOKUP(E422,'24'!$K$3:$L$16,2,FALSE)))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IF(D423="X",0,IF(E423="X",0,VLOOKUP(E423,'24'!$K$3:$L$16,2,FALSE)))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IF(D424="X",0,IF(E424="X",0,VLOOKUP(E424,'24'!$K$3:$L$16,2,FALSE)))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IF(D425="X",0,IF(E425="X",0,VLOOKUP(E425,'24'!$K$3:$L$16,2,FALSE)))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IF(D426="X",0,IF(E426="X",0,VLOOKUP(E426,'24'!$K$3:$L$16,2,FALSE)))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IF(D427="X",0,IF(E427="X",0,VLOOKUP(E427,'24'!$K$3:$L$16,2,FALSE)))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IF(D428="X",0,IF(E428="X",0,VLOOKUP(E428,'24'!$K$3:$L$16,2,FALSE)))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IF(D429="X",0,IF(E429="X",0,VLOOKUP(E429,'24'!$K$3:$L$16,2,FALSE)))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IF(D430="X",0,IF(E430="X",0,VLOOKUP(E430,'24'!$K$3:$L$16,2,FALSE)))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IF(D431="X",0,IF(E431="X",0,VLOOKUP(E431,'24'!$K$3:$L$16,2,FALSE)))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IF(D432="X",0,IF(E432="X",0,VLOOKUP(E432,'24'!$K$3:$L$16,2,FALSE)))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IF(D433="X",0,IF(E433="X",0,VLOOKUP(E433,'24'!$K$3:$L$16,2,FALSE)))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IF(D434="X",0,IF(E434="X",0,VLOOKUP(E434,'24'!$K$3:$L$16,2,FALSE)))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IF(D435="X",0,IF(E435="X",0,VLOOKUP(E435,'24'!$K$3:$L$16,2,FALSE)))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IF(D436="X",0,IF(E436="X",0,VLOOKUP(E436,'24'!$K$3:$L$16,2,FALSE)))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IF(D437="X",0,IF(E437="X",0,VLOOKUP(E437,'24'!$K$3:$L$16,2,FALSE)))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IF(D438="X",0,IF(E438="X",0,VLOOKUP(E438,'24'!$K$3:$L$16,2,FALSE)))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IF(D439="X",0,IF(E439="X",0,VLOOKUP(E439,'24'!$K$3:$L$16,2,FALSE)))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IF(D440="X",0,IF(E440="X",0,VLOOKUP(E440,'24'!$K$3:$L$16,2,FALSE)))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IF(D441="X",0,IF(E441="X",0,VLOOKUP(E441,'24'!$K$3:$L$16,2,FALSE)))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IF(D442="X",0,IF(E442="X",0,VLOOKUP(E442,'24'!$K$3:$L$16,2,FALSE)))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IF(D443="X",0,IF(E443="X",0,VLOOKUP(E443,'24'!$K$3:$L$16,2,FALSE)))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IF(D444="X",0,IF(E444="X",0,VLOOKUP(E444,'24'!$K$3:$L$16,2,FALSE)))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IF(D445="X",0,IF(E445="X",0,VLOOKUP(E445,'24'!$K$3:$L$16,2,FALSE)))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IF(D446="X",0,IF(E446="X",0,VLOOKUP(E446,'24'!$K$3:$L$16,2,FALSE)))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IF(D447="X",0,IF(E447="X",0,VLOOKUP(E447,'24'!$K$3:$L$16,2,FALSE)))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IF(D448="X",0,IF(E448="X",0,VLOOKUP(E448,'24'!$K$3:$L$16,2,FALSE)))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IF(D449="X",0,IF(E449="X",0,VLOOKUP(E449,'24'!$K$3:$L$16,2,FALSE)))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IF(D450="X",0,IF(E450="X",0,VLOOKUP(E450,'24'!$K$3:$L$16,2,FALSE)))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IF(D451="X",0,IF(E451="X",0,VLOOKUP(E451,'24'!$K$3:$L$16,2,FALSE)))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IF(D452="X",0,IF(E452="X",0,VLOOKUP(E452,'24'!$K$3:$L$16,2,FALSE)))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IF(D453="X",0,IF(E453="X",0,VLOOKUP(E453,'24'!$K$3:$L$16,2,FALSE)))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IF(D454="X",0,IF(E454="X",0,VLOOKUP(E454,'24'!$K$3:$L$16,2,FALSE)))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IF(D455="X",0,IF(E455="X",0,VLOOKUP(E455,'24'!$K$3:$L$16,2,FALSE)))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IF(D456="X",0,IF(E456="X",0,VLOOKUP(E456,'24'!$K$3:$L$16,2,FALSE)))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IF(D457="X",0,IF(E457="X",0,VLOOKUP(E457,'24'!$K$3:$L$16,2,FALSE)))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IF(D458="X",0,IF(E458="X",0,VLOOKUP(E458,'24'!$K$3:$L$16,2,FALSE)))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IF(D459="X",0,IF(E459="X",0,VLOOKUP(E459,'24'!$K$3:$L$16,2,FALSE)))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IF(D460="X",0,IF(E460="X",0,VLOOKUP(E460,'24'!$K$3:$L$16,2,FALSE)))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IF(D461="X",0,IF(E461="X",0,VLOOKUP(E461,'24'!$K$3:$L$16,2,FALSE)))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IF(D462="X",0,IF(E462="X",0,VLOOKUP(E462,'24'!$K$3:$L$16,2,FALSE)))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IF(D463="X",0,IF(E463="X",0,VLOOKUP(E463,'24'!$K$3:$L$16,2,FALSE)))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IF(D464="X",0,IF(E464="X",0,VLOOKUP(E464,'24'!$K$3:$L$16,2,FALSE)))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IF(D465="X",0,IF(E465="X",0,VLOOKUP(E465,'24'!$K$3:$L$16,2,FALSE)))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IF(D466="X",0,IF(E466="X",0,VLOOKUP(E466,'24'!$K$3:$L$16,2,FALSE)))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IF(D467="X",0,IF(E467="X",0,VLOOKUP(E467,'24'!$K$3:$L$16,2,FALSE)))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IF(D468="X",0,IF(E468="X",0,VLOOKUP(E468,'24'!$K$3:$L$16,2,FALSE)))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IF(D469="X",0,IF(E469="X",0,VLOOKUP(E469,'24'!$K$3:$L$16,2,FALSE)))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IF(D470="X",0,IF(E470="X",0,VLOOKUP(E470,'24'!$K$3:$L$16,2,FALSE)))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IF(D471="X",0,IF(E471="X",0,VLOOKUP(E471,'24'!$K$3:$L$16,2,FALSE)))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IF(D472="X",0,IF(E472="X",0,VLOOKUP(E472,'24'!$K$3:$L$16,2,FALSE)))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IF(D473="X",0,IF(E473="X",0,VLOOKUP(E473,'24'!$K$3:$L$16,2,FALSE)))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IF(D474="X",0,IF(E474="X",0,VLOOKUP(E474,'24'!$K$3:$L$16,2,FALSE)))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IF(D475="X",0,IF(E475="X",0,VLOOKUP(E475,'24'!$K$3:$L$16,2,FALSE)))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IF(D476="X",0,IF(E476="X",0,VLOOKUP(E476,'24'!$K$3:$L$16,2,FALSE)))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IF(D477="X",0,IF(E477="X",0,VLOOKUP(E477,'24'!$K$3:$L$16,2,FALSE)))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IF(D478="X",0,IF(E478="X",0,VLOOKUP(E478,'24'!$K$3:$L$16,2,FALSE)))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IF(D479="X",0,IF(E479="X",0,VLOOKUP(E479,'24'!$K$3:$L$16,2,FALSE)))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IF(D480="X",0,IF(E480="X",0,VLOOKUP(E480,'24'!$K$3:$L$16,2,FALSE)))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IF(D481="X",0,IF(E481="X",0,VLOOKUP(E481,'24'!$K$3:$L$16,2,FALSE)))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IF(D482="X",0,IF(E482="X",0,VLOOKUP(E482,'24'!$K$3:$L$16,2,FALSE)))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IF(D483="X",0,IF(E483="X",0,VLOOKUP(E483,'24'!$K$3:$L$16,2,FALSE)))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IF(D484="X",0,IF(E484="X",0,VLOOKUP(E484,'24'!$K$3:$L$16,2,FALSE)))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IF(D485="X",0,IF(E485="X",0,VLOOKUP(E485,'24'!$K$3:$L$16,2,FALSE)))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IF(D486="X",0,IF(E486="X",0,VLOOKUP(E486,'24'!$K$3:$L$16,2,FALSE)))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IF(D487="X",0,IF(E487="X",0,VLOOKUP(E487,'24'!$K$3:$L$16,2,FALSE)))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IF(D488="X",0,IF(E488="X",0,VLOOKUP(E488,'24'!$K$3:$L$16,2,FALSE)))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IF(D489="X",0,IF(E489="X",0,VLOOKUP(E489,'24'!$K$3:$L$16,2,FALSE)))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IF(D490="X",0,IF(E490="X",0,VLOOKUP(E490,'24'!$K$3:$L$16,2,FALSE)))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IF(D491="X",0,IF(E491="X",0,VLOOKUP(E491,'24'!$K$3:$L$16,2,FALSE)))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IF(D492="X",0,IF(E492="X",0,VLOOKUP(E492,'24'!$K$3:$L$16,2,FALSE)))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IF(D493="X",0,IF(E493="X",0,VLOOKUP(E493,'24'!$K$3:$L$16,2,FALSE)))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IF(D494="X",0,IF(E494="X",0,VLOOKUP(E494,'24'!$K$3:$L$16,2,FALSE)))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IF('24'!K3="", "Vrije categorie",'24'!K3)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IF('24'!K4="", "Vrije categorie",'24'!K4)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IF('24'!K5="", "Vrije categorie",'24'!K5)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IF('24'!K6="", "Vrije categorie",'24'!K6)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IF('24'!K7="", "Vrije categorie",'24'!K7)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IF('24'!K8="", "Vrije categorie",'24'!K8)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IF('24'!K9="", "Vrije categorie",'24'!K9)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IF('24'!K10="", "Vrije categorie",'24'!K10)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IF('24'!K11="", "Vrije categorie",'24'!K11)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IF('24'!K12="", "Vrije categorie",'24'!K12)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IF('24'!K13="", "Vrije categorie",'24'!K13)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IF('24'!K14="", "Vrije categorie",'24'!K14)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IF('24'!K15="", "Vrije categorie",'24'!K15)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6nuyR2FdyHXmIwD/bwPnaHaDEEF7CzcB/tTcQldneQA1xPlQBT2DUiDHOfbVqxgr41KuE5bR/DxhnAV6g3dKHw==" saltValue="bVwcKbnwIr2XBI3ZieJRI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25,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'25a'!P499/M3</f>
        <v>#N/A</v>
      </c>
    </row>
    <row r="4" spans="1:14">
      <c r="A4" s="26" t="s">
        <v>80</v>
      </c>
      <c r="B4" s="217" t="str">
        <f>VLOOKUP(H5,Kwaliteitsinspecties!A5:E54,3)</f>
        <v>Complex 25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'25a'!P500/M4</f>
        <v>#N/A</v>
      </c>
    </row>
    <row r="5" spans="1:14">
      <c r="A5" s="27" t="s">
        <v>81</v>
      </c>
      <c r="B5" s="218" t="str">
        <f>VLOOKUP(H5,Kwaliteitsinspecties!A5:E54,4)</f>
        <v>Complex 25</v>
      </c>
      <c r="C5" s="218"/>
      <c r="D5" s="218"/>
      <c r="E5" s="218"/>
      <c r="F5" s="214" t="s">
        <v>83</v>
      </c>
      <c r="G5" s="214"/>
      <c r="H5" s="23">
        <f>Kwaliteitsinspecties!A29</f>
        <v>25</v>
      </c>
      <c r="K5" s="44" t="s">
        <v>56</v>
      </c>
      <c r="L5" s="56"/>
      <c r="M5" s="115"/>
      <c r="N5" s="97" t="e">
        <f>'25a'!P501/M5</f>
        <v>#N/A</v>
      </c>
    </row>
    <row r="6" spans="1:14">
      <c r="A6" s="28" t="s">
        <v>82</v>
      </c>
      <c r="B6" s="219" t="str">
        <f>VLOOKUP(H5,Kwaliteitsinspecties!A5:E54,5)</f>
        <v>Complex 25</v>
      </c>
      <c r="C6" s="219"/>
      <c r="D6" s="219"/>
      <c r="E6" s="219"/>
      <c r="F6" s="215" t="s">
        <v>84</v>
      </c>
      <c r="G6" s="215"/>
      <c r="H6" s="24" t="str">
        <f>CONCATENATE(H5,"a")</f>
        <v>25a</v>
      </c>
      <c r="K6" s="44" t="s">
        <v>57</v>
      </c>
      <c r="L6" s="56"/>
      <c r="M6" s="115"/>
      <c r="N6" s="97" t="e">
        <f>'25a'!P502/M6</f>
        <v>#N/A</v>
      </c>
    </row>
    <row r="7" spans="1:14">
      <c r="K7" s="44" t="s">
        <v>53</v>
      </c>
      <c r="L7" s="56"/>
      <c r="M7" s="115"/>
      <c r="N7" s="97" t="e">
        <f>'25a'!P503/M7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'25a'!P504/M8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'25a'!P505/M9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'25a'!P506/M10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'25a'!P507/M11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'25a'!P508/M12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'25a'!N512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'25a'!P509/M13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'25a'!P512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'25a'!G512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'25a'!F512-E27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'25a'!S495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'25a'!R495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'25a'!T495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'25a'!U495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'25a'!V495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'25a'!W495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'25a'!N505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U0X8elyiqdi67uVeO8l7s540V+nyRXKdgcZPixXtsbUSp4AK4bte4UounMIzmEBGlKW5Q36fxtCqnaMhrKEm+A==" saltValue="9m4TAY7KSGYi7yHuoJSwt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'25'!H5</f>
        <v>25</v>
      </c>
      <c r="B1" s="240" t="s">
        <v>80</v>
      </c>
      <c r="C1" s="241"/>
      <c r="D1" s="242" t="str">
        <f>VLOOKUP(A1,Kwaliteitsinspecties!A5:J54,3)</f>
        <v>Complex 25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25 te Complex 25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IF(D4="X",0,IF(E4="X",0,VLOOKUP(E4,'25'!$K$3:$L$16,2,FALSE)))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IF(D5="X",0,IF(E5="X",0,VLOOKUP(E5,'25'!$K$3:$L$16,2,FALSE)))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IF(D6="X",0,IF(E6="X",0,VLOOKUP(E6,'25'!$K$3:$L$16,2,FALSE)))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IF(D7="X",0,IF(E7="X",0,VLOOKUP(E7,'25'!$K$3:$L$16,2,FALSE)))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IF(D8="X",0,IF(E8="X",0,VLOOKUP(E8,'25'!$K$3:$L$16,2,FALSE)))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IF(D9="X",0,IF(E9="X",0,VLOOKUP(E9,'25'!$K$3:$L$16,2,FALSE)))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IF(D10="X",0,IF(E10="X",0,VLOOKUP(E10,'25'!$K$3:$L$16,2,FALSE)))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IF(D11="X",0,IF(E11="X",0,VLOOKUP(E11,'25'!$K$3:$L$16,2,FALSE)))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IF(D12="X",0,IF(E12="X",0,VLOOKUP(E12,'25'!$K$3:$L$16,2,FALSE)))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IF(D13="X",0,IF(E13="X",0,VLOOKUP(E13,'25'!$K$3:$L$16,2,FALSE)))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IF(D14="X",0,IF(E14="X",0,VLOOKUP(E14,'25'!$K$3:$L$16,2,FALSE)))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IF(D15="X",0,IF(E15="X",0,VLOOKUP(E15,'25'!$K$3:$L$16,2,FALSE)))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IF(D16="X",0,IF(E16="X",0,VLOOKUP(E16,'25'!$K$3:$L$16,2,FALSE)))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IF(D17="X",0,IF(E17="X",0,VLOOKUP(E17,'25'!$K$3:$L$16,2,FALSE)))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IF(D18="X",0,IF(E18="X",0,VLOOKUP(E18,'25'!$K$3:$L$16,2,FALSE)))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IF(D19="X",0,IF(E19="X",0,VLOOKUP(E19,'25'!$K$3:$L$16,2,FALSE)))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IF(D20="X",0,IF(E20="X",0,VLOOKUP(E20,'25'!$K$3:$L$16,2,FALSE)))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IF(D21="X",0,IF(E21="X",0,VLOOKUP(E21,'25'!$K$3:$L$16,2,FALSE)))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IF(D22="X",0,IF(E22="X",0,VLOOKUP(E22,'25'!$K$3:$L$16,2,FALSE)))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IF(D23="X",0,IF(E23="X",0,VLOOKUP(E23,'25'!$K$3:$L$16,2,FALSE)))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IF(D24="X",0,IF(E24="X",0,VLOOKUP(E24,'25'!$K$3:$L$16,2,FALSE)))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IF(D25="X",0,IF(E25="X",0,VLOOKUP(E25,'25'!$K$3:$L$16,2,FALSE)))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IF(D26="X",0,IF(E26="X",0,VLOOKUP(E26,'25'!$K$3:$L$16,2,FALSE)))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IF(D27="X",0,IF(E27="X",0,VLOOKUP(E27,'25'!$K$3:$L$16,2,FALSE)))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IF(D28="X",0,IF(E28="X",0,VLOOKUP(E28,'25'!$K$3:$L$16,2,FALSE)))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IF(D29="X",0,IF(E29="X",0,VLOOKUP(E29,'25'!$K$3:$L$16,2,FALSE)))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IF(D30="X",0,IF(E30="X",0,VLOOKUP(E30,'25'!$K$3:$L$16,2,FALSE)))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IF(D31="X",0,IF(E31="X",0,VLOOKUP(E31,'25'!$K$3:$L$16,2,FALSE)))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IF(D32="X",0,IF(E32="X",0,VLOOKUP(E32,'25'!$K$3:$L$16,2,FALSE)))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IF(D33="X",0,IF(E33="X",0,VLOOKUP(E33,'25'!$K$3:$L$16,2,FALSE)))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IF(D34="X",0,IF(E34="X",0,VLOOKUP(E34,'25'!$K$3:$L$16,2,FALSE)))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IF(D35="X",0,IF(E35="X",0,VLOOKUP(E35,'25'!$K$3:$L$16,2,FALSE)))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IF(D36="X",0,IF(E36="X",0,VLOOKUP(E36,'25'!$K$3:$L$16,2,FALSE)))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IF(D37="X",0,IF(E37="X",0,VLOOKUP(E37,'25'!$K$3:$L$16,2,FALSE)))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IF(D38="X",0,IF(E38="X",0,VLOOKUP(E38,'25'!$K$3:$L$16,2,FALSE)))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IF(D39="X",0,IF(E39="X",0,VLOOKUP(E39,'25'!$K$3:$L$16,2,FALSE)))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IF(D40="X",0,IF(E40="X",0,VLOOKUP(E40,'25'!$K$3:$L$16,2,FALSE)))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IF(D41="X",0,IF(E41="X",0,VLOOKUP(E41,'25'!$K$3:$L$16,2,FALSE)))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IF(D42="X",0,IF(E42="X",0,VLOOKUP(E42,'25'!$K$3:$L$16,2,FALSE)))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IF(D43="X",0,IF(E43="X",0,VLOOKUP(E43,'25'!$K$3:$L$16,2,FALSE)))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IF(D44="X",0,IF(E44="X",0,VLOOKUP(E44,'25'!$K$3:$L$16,2,FALSE)))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IF(D45="X",0,IF(E45="X",0,VLOOKUP(E45,'25'!$K$3:$L$16,2,FALSE)))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IF(D46="X",0,IF(E46="X",0,VLOOKUP(E46,'25'!$K$3:$L$16,2,FALSE)))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IF(D47="X",0,IF(E47="X",0,VLOOKUP(E47,'25'!$K$3:$L$16,2,FALSE)))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IF(D48="X",0,IF(E48="X",0,VLOOKUP(E48,'25'!$K$3:$L$16,2,FALSE)))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IF(D49="X",0,IF(E49="X",0,VLOOKUP(E49,'25'!$K$3:$L$16,2,FALSE)))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IF(D50="X",0,IF(E50="X",0,VLOOKUP(E50,'25'!$K$3:$L$16,2,FALSE)))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IF(D51="X",0,IF(E51="X",0,VLOOKUP(E51,'25'!$K$3:$L$16,2,FALSE)))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IF(D52="X",0,IF(E52="X",0,VLOOKUP(E52,'25'!$K$3:$L$16,2,FALSE)))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IF(D53="X",0,IF(E53="X",0,VLOOKUP(E53,'25'!$K$3:$L$16,2,FALSE)))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IF(D54="X",0,IF(E54="X",0,VLOOKUP(E54,'25'!$K$3:$L$16,2,FALSE)))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IF(D55="X",0,IF(E55="X",0,VLOOKUP(E55,'25'!$K$3:$L$16,2,FALSE)))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IF(D56="X",0,IF(E56="X",0,VLOOKUP(E56,'25'!$K$3:$L$16,2,FALSE)))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IF(D57="X",0,IF(E57="X",0,VLOOKUP(E57,'25'!$K$3:$L$16,2,FALSE)))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IF(D58="X",0,IF(E58="X",0,VLOOKUP(E58,'25'!$K$3:$L$16,2,FALSE)))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IF(D59="X",0,IF(E59="X",0,VLOOKUP(E59,'25'!$K$3:$L$16,2,FALSE)))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IF(D60="X",0,IF(E60="X",0,VLOOKUP(E60,'25'!$K$3:$L$16,2,FALSE)))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IF(D61="X",0,IF(E61="X",0,VLOOKUP(E61,'25'!$K$3:$L$16,2,FALSE)))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IF(D62="X",0,IF(E62="X",0,VLOOKUP(E62,'25'!$K$3:$L$16,2,FALSE)))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IF(D63="X",0,IF(E63="X",0,VLOOKUP(E63,'25'!$K$3:$L$16,2,FALSE)))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IF(D64="X",0,IF(E64="X",0,VLOOKUP(E64,'25'!$K$3:$L$16,2,FALSE)))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IF(D65="X",0,IF(E65="X",0,VLOOKUP(E65,'25'!$K$3:$L$16,2,FALSE)))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IF(D66="X",0,IF(E66="X",0,VLOOKUP(E66,'25'!$K$3:$L$16,2,FALSE)))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IF(D67="X",0,IF(E67="X",0,VLOOKUP(E67,'25'!$K$3:$L$16,2,FALSE)))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IF(D68="X",0,IF(E68="X",0,VLOOKUP(E68,'25'!$K$3:$L$16,2,FALSE)))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IF(D69="X",0,IF(E69="X",0,VLOOKUP(E69,'25'!$K$3:$L$16,2,FALSE)))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IF(D70="X",0,IF(E70="X",0,VLOOKUP(E70,'25'!$K$3:$L$16,2,FALSE)))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IF(D71="X",0,IF(E71="X",0,VLOOKUP(E71,'25'!$K$3:$L$16,2,FALSE)))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IF(D72="X",0,IF(E72="X",0,VLOOKUP(E72,'25'!$K$3:$L$16,2,FALSE)))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IF(D73="X",0,IF(E73="X",0,VLOOKUP(E73,'25'!$K$3:$L$16,2,FALSE)))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IF(D74="X",0,IF(E74="X",0,VLOOKUP(E74,'25'!$K$3:$L$16,2,FALSE)))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IF(D75="X",0,IF(E75="X",0,VLOOKUP(E75,'25'!$K$3:$L$16,2,FALSE)))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IF(D76="X",0,IF(E76="X",0,VLOOKUP(E76,'25'!$K$3:$L$16,2,FALSE)))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IF(D77="X",0,IF(E77="X",0,VLOOKUP(E77,'25'!$K$3:$L$16,2,FALSE)))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IF(D78="X",0,IF(E78="X",0,VLOOKUP(E78,'25'!$K$3:$L$16,2,FALSE)))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IF(D79="X",0,IF(E79="X",0,VLOOKUP(E79,'25'!$K$3:$L$16,2,FALSE)))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IF(D80="X",0,IF(E80="X",0,VLOOKUP(E80,'25'!$K$3:$L$16,2,FALSE)))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IF(D81="X",0,IF(E81="X",0,VLOOKUP(E81,'25'!$K$3:$L$16,2,FALSE)))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IF(D82="X",0,IF(E82="X",0,VLOOKUP(E82,'25'!$K$3:$L$16,2,FALSE)))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IF(D83="X",0,IF(E83="X",0,VLOOKUP(E83,'25'!$K$3:$L$16,2,FALSE)))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IF(D84="X",0,IF(E84="X",0,VLOOKUP(E84,'25'!$K$3:$L$16,2,FALSE)))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IF(D85="X",0,IF(E85="X",0,VLOOKUP(E85,'25'!$K$3:$L$16,2,FALSE)))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IF(D86="X",0,IF(E86="X",0,VLOOKUP(E86,'25'!$K$3:$L$16,2,FALSE)))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IF(D87="X",0,IF(E87="X",0,VLOOKUP(E87,'25'!$K$3:$L$16,2,FALSE)))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IF(D88="X",0,IF(E88="X",0,VLOOKUP(E88,'25'!$K$3:$L$16,2,FALSE)))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IF(D89="X",0,IF(E89="X",0,VLOOKUP(E89,'25'!$K$3:$L$16,2,FALSE)))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IF(D90="X",0,IF(E90="X",0,VLOOKUP(E90,'25'!$K$3:$L$16,2,FALSE)))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IF(D91="X",0,IF(E91="X",0,VLOOKUP(E91,'25'!$K$3:$L$16,2,FALSE)))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IF(D92="X",0,IF(E92="X",0,VLOOKUP(E92,'25'!$K$3:$L$16,2,FALSE)))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IF(D93="X",0,IF(E93="X",0,VLOOKUP(E93,'25'!$K$3:$L$16,2,FALSE)))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IF(D94="X",0,IF(E94="X",0,VLOOKUP(E94,'25'!$K$3:$L$16,2,FALSE)))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IF(D95="X",0,IF(E95="X",0,VLOOKUP(E95,'25'!$K$3:$L$16,2,FALSE)))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IF(D96="X",0,IF(E96="X",0,VLOOKUP(E96,'25'!$K$3:$L$16,2,FALSE)))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IF(D97="X",0,IF(E97="X",0,VLOOKUP(E97,'25'!$K$3:$L$16,2,FALSE)))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IF(D98="X",0,IF(E98="X",0,VLOOKUP(E98,'25'!$K$3:$L$16,2,FALSE)))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IF(D99="X",0,IF(E99="X",0,VLOOKUP(E99,'25'!$K$3:$L$16,2,FALSE)))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IF(D100="X",0,IF(E100="X",0,VLOOKUP(E100,'25'!$K$3:$L$16,2,FALSE)))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IF(D101="X",0,IF(E101="X",0,VLOOKUP(E101,'25'!$K$3:$L$16,2,FALSE)))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IF(D102="X",0,IF(E102="X",0,VLOOKUP(E102,'25'!$K$3:$L$16,2,FALSE)))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IF(D103="X",0,IF(E103="X",0,VLOOKUP(E103,'25'!$K$3:$L$16,2,FALSE)))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IF(D104="X",0,IF(E104="X",0,VLOOKUP(E104,'25'!$K$3:$L$16,2,FALSE)))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IF(D105="X",0,IF(E105="X",0,VLOOKUP(E105,'25'!$K$3:$L$16,2,FALSE)))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IF(D106="X",0,IF(E106="X",0,VLOOKUP(E106,'25'!$K$3:$L$16,2,FALSE)))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IF(D107="X",0,IF(E107="X",0,VLOOKUP(E107,'25'!$K$3:$L$16,2,FALSE)))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IF(D108="X",0,IF(E108="X",0,VLOOKUP(E108,'25'!$K$3:$L$16,2,FALSE)))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IF(D109="X",0,IF(E109="X",0,VLOOKUP(E109,'25'!$K$3:$L$16,2,FALSE)))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IF(D110="X",0,IF(E110="X",0,VLOOKUP(E110,'25'!$K$3:$L$16,2,FALSE)))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IF(D111="X",0,IF(E111="X",0,VLOOKUP(E111,'25'!$K$3:$L$16,2,FALSE)))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IF(D112="X",0,IF(E112="X",0,VLOOKUP(E112,'25'!$K$3:$L$16,2,FALSE)))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IF(D113="X",0,IF(E113="X",0,VLOOKUP(E113,'25'!$K$3:$L$16,2,FALSE)))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IF(D114="X",0,IF(E114="X",0,VLOOKUP(E114,'25'!$K$3:$L$16,2,FALSE)))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IF(D115="X",0,IF(E115="X",0,VLOOKUP(E115,'25'!$K$3:$L$16,2,FALSE)))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IF(D116="X",0,IF(E116="X",0,VLOOKUP(E116,'25'!$K$3:$L$16,2,FALSE)))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IF(D117="X",0,IF(E117="X",0,VLOOKUP(E117,'25'!$K$3:$L$16,2,FALSE)))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IF(D118="X",0,IF(E118="X",0,VLOOKUP(E118,'25'!$K$3:$L$16,2,FALSE)))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IF(D119="X",0,IF(E119="X",0,VLOOKUP(E119,'25'!$K$3:$L$16,2,FALSE)))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IF(D120="X",0,IF(E120="X",0,VLOOKUP(E120,'25'!$K$3:$L$16,2,FALSE)))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IF(D121="X",0,IF(E121="X",0,VLOOKUP(E121,'25'!$K$3:$L$16,2,FALSE)))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IF(D122="X",0,IF(E122="X",0,VLOOKUP(E122,'25'!$K$3:$L$16,2,FALSE)))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IF(D123="X",0,IF(E123="X",0,VLOOKUP(E123,'25'!$K$3:$L$16,2,FALSE)))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IF(D124="X",0,IF(E124="X",0,VLOOKUP(E124,'25'!$K$3:$L$16,2,FALSE)))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IF(D125="X",0,IF(E125="X",0,VLOOKUP(E125,'25'!$K$3:$L$16,2,FALSE)))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IF(D126="X",0,IF(E126="X",0,VLOOKUP(E126,'25'!$K$3:$L$16,2,FALSE)))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IF(D127="X",0,IF(E127="X",0,VLOOKUP(E127,'25'!$K$3:$L$16,2,FALSE)))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IF(D128="X",0,IF(E128="X",0,VLOOKUP(E128,'25'!$K$3:$L$16,2,FALSE)))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IF(D129="X",0,IF(E129="X",0,VLOOKUP(E129,'25'!$K$3:$L$16,2,FALSE)))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IF(D130="X",0,IF(E130="X",0,VLOOKUP(E130,'25'!$K$3:$L$16,2,FALSE)))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IF(D131="X",0,IF(E131="X",0,VLOOKUP(E131,'25'!$K$3:$L$16,2,FALSE)))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IF(D132="X",0,IF(E132="X",0,VLOOKUP(E132,'25'!$K$3:$L$16,2,FALSE)))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IF(D133="X",0,IF(E133="X",0,VLOOKUP(E133,'25'!$K$3:$L$16,2,FALSE)))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IF(D134="X",0,IF(E134="X",0,VLOOKUP(E134,'25'!$K$3:$L$16,2,FALSE)))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IF(D135="X",0,IF(E135="X",0,VLOOKUP(E135,'25'!$K$3:$L$16,2,FALSE)))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IF(D136="X",0,IF(E136="X",0,VLOOKUP(E136,'25'!$K$3:$L$16,2,FALSE)))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IF(D137="X",0,IF(E137="X",0,VLOOKUP(E137,'25'!$K$3:$L$16,2,FALSE)))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IF(D138="X",0,IF(E138="X",0,VLOOKUP(E138,'25'!$K$3:$L$16,2,FALSE)))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IF(D139="X",0,IF(E139="X",0,VLOOKUP(E139,'25'!$K$3:$L$16,2,FALSE)))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IF(D140="X",0,IF(E140="X",0,VLOOKUP(E140,'25'!$K$3:$L$16,2,FALSE)))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IF(D141="X",0,IF(E141="X",0,VLOOKUP(E141,'25'!$K$3:$L$16,2,FALSE)))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IF(D142="X",0,IF(E142="X",0,VLOOKUP(E142,'25'!$K$3:$L$16,2,FALSE)))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IF(D143="X",0,IF(E143="X",0,VLOOKUP(E143,'25'!$K$3:$L$16,2,FALSE)))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IF(D144="X",0,IF(E144="X",0,VLOOKUP(E144,'25'!$K$3:$L$16,2,FALSE)))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IF(D145="X",0,IF(E145="X",0,VLOOKUP(E145,'25'!$K$3:$L$16,2,FALSE)))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IF(D146="X",0,IF(E146="X",0,VLOOKUP(E146,'25'!$K$3:$L$16,2,FALSE)))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IF(D147="X",0,IF(E147="X",0,VLOOKUP(E147,'25'!$K$3:$L$16,2,FALSE)))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IF(D148="X",0,IF(E148="X",0,VLOOKUP(E148,'25'!$K$3:$L$16,2,FALSE)))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IF(D149="X",0,IF(E149="X",0,VLOOKUP(E149,'25'!$K$3:$L$16,2,FALSE)))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IF(D150="X",0,IF(E150="X",0,VLOOKUP(E150,'25'!$K$3:$L$16,2,FALSE)))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IF(D151="X",0,IF(E151="X",0,VLOOKUP(E151,'25'!$K$3:$L$16,2,FALSE)))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IF(D152="X",0,IF(E152="X",0,VLOOKUP(E152,'25'!$K$3:$L$16,2,FALSE)))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IF(D153="X",0,IF(E153="X",0,VLOOKUP(E153,'25'!$K$3:$L$16,2,FALSE)))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IF(D154="X",0,IF(E154="X",0,VLOOKUP(E154,'25'!$K$3:$L$16,2,FALSE)))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IF(D155="X",0,IF(E155="X",0,VLOOKUP(E155,'25'!$K$3:$L$16,2,FALSE)))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IF(D156="X",0,IF(E156="X",0,VLOOKUP(E156,'25'!$K$3:$L$16,2,FALSE)))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IF(D157="X",0,IF(E157="X",0,VLOOKUP(E157,'25'!$K$3:$L$16,2,FALSE)))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IF(D158="X",0,IF(E158="X",0,VLOOKUP(E158,'25'!$K$3:$L$16,2,FALSE)))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IF(D159="X",0,IF(E159="X",0,VLOOKUP(E159,'25'!$K$3:$L$16,2,FALSE)))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IF(D160="X",0,IF(E160="X",0,VLOOKUP(E160,'25'!$K$3:$L$16,2,FALSE)))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IF(D161="X",0,IF(E161="X",0,VLOOKUP(E161,'25'!$K$3:$L$16,2,FALSE)))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IF(D162="X",0,IF(E162="X",0,VLOOKUP(E162,'25'!$K$3:$L$16,2,FALSE)))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IF(D163="X",0,IF(E163="X",0,VLOOKUP(E163,'25'!$K$3:$L$16,2,FALSE)))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IF(D164="X",0,IF(E164="X",0,VLOOKUP(E164,'25'!$K$3:$L$16,2,FALSE)))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IF(D165="X",0,IF(E165="X",0,VLOOKUP(E165,'25'!$K$3:$L$16,2,FALSE)))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IF(D166="X",0,IF(E166="X",0,VLOOKUP(E166,'25'!$K$3:$L$16,2,FALSE)))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IF(D167="X",0,IF(E167="X",0,VLOOKUP(E167,'25'!$K$3:$L$16,2,FALSE)))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IF(D168="X",0,IF(E168="X",0,VLOOKUP(E168,'25'!$K$3:$L$16,2,FALSE)))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IF(D169="X",0,IF(E169="X",0,VLOOKUP(E169,'25'!$K$3:$L$16,2,FALSE)))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IF(D170="X",0,IF(E170="X",0,VLOOKUP(E170,'25'!$K$3:$L$16,2,FALSE)))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IF(D171="X",0,IF(E171="X",0,VLOOKUP(E171,'25'!$K$3:$L$16,2,FALSE)))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IF(D172="X",0,IF(E172="X",0,VLOOKUP(E172,'25'!$K$3:$L$16,2,FALSE)))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IF(D173="X",0,IF(E173="X",0,VLOOKUP(E173,'25'!$K$3:$L$16,2,FALSE)))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IF(D174="X",0,IF(E174="X",0,VLOOKUP(E174,'25'!$K$3:$L$16,2,FALSE)))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IF(D175="X",0,IF(E175="X",0,VLOOKUP(E175,'25'!$K$3:$L$16,2,FALSE)))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IF(D176="X",0,IF(E176="X",0,VLOOKUP(E176,'25'!$K$3:$L$16,2,FALSE)))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IF(D177="X",0,IF(E177="X",0,VLOOKUP(E177,'25'!$K$3:$L$16,2,FALSE)))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IF(D178="X",0,IF(E178="X",0,VLOOKUP(E178,'25'!$K$3:$L$16,2,FALSE)))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IF(D179="X",0,IF(E179="X",0,VLOOKUP(E179,'25'!$K$3:$L$16,2,FALSE)))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IF(D180="X",0,IF(E180="X",0,VLOOKUP(E180,'25'!$K$3:$L$16,2,FALSE)))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IF(D181="X",0,IF(E181="X",0,VLOOKUP(E181,'25'!$K$3:$L$16,2,FALSE)))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IF(D182="X",0,IF(E182="X",0,VLOOKUP(E182,'25'!$K$3:$L$16,2,FALSE)))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IF(D183="X",0,IF(E183="X",0,VLOOKUP(E183,'25'!$K$3:$L$16,2,FALSE)))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IF(D184="X",0,IF(E184="X",0,VLOOKUP(E184,'25'!$K$3:$L$16,2,FALSE)))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IF(D185="X",0,IF(E185="X",0,VLOOKUP(E185,'25'!$K$3:$L$16,2,FALSE)))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IF(D186="X",0,IF(E186="X",0,VLOOKUP(E186,'25'!$K$3:$L$16,2,FALSE)))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IF(D187="X",0,IF(E187="X",0,VLOOKUP(E187,'25'!$K$3:$L$16,2,FALSE)))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IF(D188="X",0,IF(E188="X",0,VLOOKUP(E188,'25'!$K$3:$L$16,2,FALSE)))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IF(D189="X",0,IF(E189="X",0,VLOOKUP(E189,'25'!$K$3:$L$16,2,FALSE)))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IF(D190="X",0,IF(E190="X",0,VLOOKUP(E190,'25'!$K$3:$L$16,2,FALSE)))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IF(D191="X",0,IF(E191="X",0,VLOOKUP(E191,'25'!$K$3:$L$16,2,FALSE)))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IF(D192="X",0,IF(E192="X",0,VLOOKUP(E192,'25'!$K$3:$L$16,2,FALSE)))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IF(D193="X",0,IF(E193="X",0,VLOOKUP(E193,'25'!$K$3:$L$16,2,FALSE)))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IF(D194="X",0,IF(E194="X",0,VLOOKUP(E194,'25'!$K$3:$L$16,2,FALSE)))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IF(D195="X",0,IF(E195="X",0,VLOOKUP(E195,'25'!$K$3:$L$16,2,FALSE)))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IF(D196="X",0,IF(E196="X",0,VLOOKUP(E196,'25'!$K$3:$L$16,2,FALSE)))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IF(D197="X",0,IF(E197="X",0,VLOOKUP(E197,'25'!$K$3:$L$16,2,FALSE)))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IF(D198="X",0,IF(E198="X",0,VLOOKUP(E198,'25'!$K$3:$L$16,2,FALSE)))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IF(D199="X",0,IF(E199="X",0,VLOOKUP(E199,'25'!$K$3:$L$16,2,FALSE)))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IF(D200="X",0,IF(E200="X",0,VLOOKUP(E200,'25'!$K$3:$L$16,2,FALSE)))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IF(D201="X",0,IF(E201="X",0,VLOOKUP(E201,'25'!$K$3:$L$16,2,FALSE)))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IF(D202="X",0,IF(E202="X",0,VLOOKUP(E202,'25'!$K$3:$L$16,2,FALSE)))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IF(D203="X",0,IF(E203="X",0,VLOOKUP(E203,'25'!$K$3:$L$16,2,FALSE)))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IF(D204="X",0,IF(E204="X",0,VLOOKUP(E204,'25'!$K$3:$L$16,2,FALSE)))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IF(D205="X",0,IF(E205="X",0,VLOOKUP(E205,'25'!$K$3:$L$16,2,FALSE)))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IF(D206="X",0,IF(E206="X",0,VLOOKUP(E206,'25'!$K$3:$L$16,2,FALSE)))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IF(D207="X",0,IF(E207="X",0,VLOOKUP(E207,'25'!$K$3:$L$16,2,FALSE)))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IF(D208="X",0,IF(E208="X",0,VLOOKUP(E208,'25'!$K$3:$L$16,2,FALSE)))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IF(D209="X",0,IF(E209="X",0,VLOOKUP(E209,'25'!$K$3:$L$16,2,FALSE)))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IF(D210="X",0,IF(E210="X",0,VLOOKUP(E210,'25'!$K$3:$L$16,2,FALSE)))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IF(D211="X",0,IF(E211="X",0,VLOOKUP(E211,'25'!$K$3:$L$16,2,FALSE)))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IF(D212="X",0,IF(E212="X",0,VLOOKUP(E212,'25'!$K$3:$L$16,2,FALSE)))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IF(D213="X",0,IF(E213="X",0,VLOOKUP(E213,'25'!$K$3:$L$16,2,FALSE)))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IF(D214="X",0,IF(E214="X",0,VLOOKUP(E214,'25'!$K$3:$L$16,2,FALSE)))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IF(D215="X",0,IF(E215="X",0,VLOOKUP(E215,'25'!$K$3:$L$16,2,FALSE)))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IF(D216="X",0,IF(E216="X",0,VLOOKUP(E216,'25'!$K$3:$L$16,2,FALSE)))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IF(D217="X",0,IF(E217="X",0,VLOOKUP(E217,'25'!$K$3:$L$16,2,FALSE)))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IF(D218="X",0,IF(E218="X",0,VLOOKUP(E218,'25'!$K$3:$L$16,2,FALSE)))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IF(D219="X",0,IF(E219="X",0,VLOOKUP(E219,'25'!$K$3:$L$16,2,FALSE)))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IF(D220="X",0,IF(E220="X",0,VLOOKUP(E220,'25'!$K$3:$L$16,2,FALSE)))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IF(D221="X",0,IF(E221="X",0,VLOOKUP(E221,'25'!$K$3:$L$16,2,FALSE)))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IF(D222="X",0,IF(E222="X",0,VLOOKUP(E222,'25'!$K$3:$L$16,2,FALSE)))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IF(D223="X",0,IF(E223="X",0,VLOOKUP(E223,'25'!$K$3:$L$16,2,FALSE)))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IF(D224="X",0,IF(E224="X",0,VLOOKUP(E224,'25'!$K$3:$L$16,2,FALSE)))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IF(D225="X",0,IF(E225="X",0,VLOOKUP(E225,'25'!$K$3:$L$16,2,FALSE)))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IF(D226="X",0,IF(E226="X",0,VLOOKUP(E226,'25'!$K$3:$L$16,2,FALSE)))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IF(D227="X",0,IF(E227="X",0,VLOOKUP(E227,'25'!$K$3:$L$16,2,FALSE)))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IF(D228="X",0,IF(E228="X",0,VLOOKUP(E228,'25'!$K$3:$L$16,2,FALSE)))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IF(D229="X",0,IF(E229="X",0,VLOOKUP(E229,'25'!$K$3:$L$16,2,FALSE)))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IF(D230="X",0,IF(E230="X",0,VLOOKUP(E230,'25'!$K$3:$L$16,2,FALSE)))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IF(D231="X",0,IF(E231="X",0,VLOOKUP(E231,'25'!$K$3:$L$16,2,FALSE)))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IF(D232="X",0,IF(E232="X",0,VLOOKUP(E232,'25'!$K$3:$L$16,2,FALSE)))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IF(D233="X",0,IF(E233="X",0,VLOOKUP(E233,'25'!$K$3:$L$16,2,FALSE)))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IF(D234="X",0,IF(E234="X",0,VLOOKUP(E234,'25'!$K$3:$L$16,2,FALSE)))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IF(D235="X",0,IF(E235="X",0,VLOOKUP(E235,'25'!$K$3:$L$16,2,FALSE)))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IF(D236="X",0,IF(E236="X",0,VLOOKUP(E236,'25'!$K$3:$L$16,2,FALSE)))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IF(D237="X",0,IF(E237="X",0,VLOOKUP(E237,'25'!$K$3:$L$16,2,FALSE)))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IF(D238="X",0,IF(E238="X",0,VLOOKUP(E238,'25'!$K$3:$L$16,2,FALSE)))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IF(D239="X",0,IF(E239="X",0,VLOOKUP(E239,'25'!$K$3:$L$16,2,FALSE)))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IF(D240="X",0,IF(E240="X",0,VLOOKUP(E240,'25'!$K$3:$L$16,2,FALSE)))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IF(D241="X",0,IF(E241="X",0,VLOOKUP(E241,'25'!$K$3:$L$16,2,FALSE)))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IF(D242="X",0,IF(E242="X",0,VLOOKUP(E242,'25'!$K$3:$L$16,2,FALSE)))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IF(D243="X",0,IF(E243="X",0,VLOOKUP(E243,'25'!$K$3:$L$16,2,FALSE)))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IF(D244="X",0,IF(E244="X",0,VLOOKUP(E244,'25'!$K$3:$L$16,2,FALSE)))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IF(D245="X",0,IF(E245="X",0,VLOOKUP(E245,'25'!$K$3:$L$16,2,FALSE)))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IF(D246="X",0,IF(E246="X",0,VLOOKUP(E246,'25'!$K$3:$L$16,2,FALSE)))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IF(D247="X",0,IF(E247="X",0,VLOOKUP(E247,'25'!$K$3:$L$16,2,FALSE)))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IF(D248="X",0,IF(E248="X",0,VLOOKUP(E248,'25'!$K$3:$L$16,2,FALSE)))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IF(D249="X",0,IF(E249="X",0,VLOOKUP(E249,'25'!$K$3:$L$16,2,FALSE)))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IF(D250="X",0,IF(E250="X",0,VLOOKUP(E250,'25'!$K$3:$L$16,2,FALSE)))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IF(D251="X",0,IF(E251="X",0,VLOOKUP(E251,'25'!$K$3:$L$16,2,FALSE)))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IF(D252="X",0,IF(E252="X",0,VLOOKUP(E252,'25'!$K$3:$L$16,2,FALSE)))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IF(D253="X",0,IF(E253="X",0,VLOOKUP(E253,'25'!$K$3:$L$16,2,FALSE)))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IF(D254="X",0,IF(E254="X",0,VLOOKUP(E254,'25'!$K$3:$L$16,2,FALSE)))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IF(D255="X",0,IF(E255="X",0,VLOOKUP(E255,'25'!$K$3:$L$16,2,FALSE)))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IF(D256="X",0,IF(E256="X",0,VLOOKUP(E256,'25'!$K$3:$L$16,2,FALSE)))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IF(D257="X",0,IF(E257="X",0,VLOOKUP(E257,'25'!$K$3:$L$16,2,FALSE)))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IF(D258="X",0,IF(E258="X",0,VLOOKUP(E258,'25'!$K$3:$L$16,2,FALSE)))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IF(D259="X",0,IF(E259="X",0,VLOOKUP(E259,'25'!$K$3:$L$16,2,FALSE)))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IF(D260="X",0,IF(E260="X",0,VLOOKUP(E260,'25'!$K$3:$L$16,2,FALSE)))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IF(D261="X",0,IF(E261="X",0,VLOOKUP(E261,'25'!$K$3:$L$16,2,FALSE)))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IF(D262="X",0,IF(E262="X",0,VLOOKUP(E262,'25'!$K$3:$L$16,2,FALSE)))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IF(D263="X",0,IF(E263="X",0,VLOOKUP(E263,'25'!$K$3:$L$16,2,FALSE)))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IF(D264="X",0,IF(E264="X",0,VLOOKUP(E264,'25'!$K$3:$L$16,2,FALSE)))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IF(D265="X",0,IF(E265="X",0,VLOOKUP(E265,'25'!$K$3:$L$16,2,FALSE)))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IF(D266="X",0,IF(E266="X",0,VLOOKUP(E266,'25'!$K$3:$L$16,2,FALSE)))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IF(D267="X",0,IF(E267="X",0,VLOOKUP(E267,'25'!$K$3:$L$16,2,FALSE)))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IF(D268="X",0,IF(E268="X",0,VLOOKUP(E268,'25'!$K$3:$L$16,2,FALSE)))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IF(D269="X",0,IF(E269="X",0,VLOOKUP(E269,'25'!$K$3:$L$16,2,FALSE)))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IF(D270="X",0,IF(E270="X",0,VLOOKUP(E270,'25'!$K$3:$L$16,2,FALSE)))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IF(D271="X",0,IF(E271="X",0,VLOOKUP(E271,'25'!$K$3:$L$16,2,FALSE)))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IF(D272="X",0,IF(E272="X",0,VLOOKUP(E272,'25'!$K$3:$L$16,2,FALSE)))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IF(D273="X",0,IF(E273="X",0,VLOOKUP(E273,'25'!$K$3:$L$16,2,FALSE)))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IF(D274="X",0,IF(E274="X",0,VLOOKUP(E274,'25'!$K$3:$L$16,2,FALSE)))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IF(D275="X",0,IF(E275="X",0,VLOOKUP(E275,'25'!$K$3:$L$16,2,FALSE)))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IF(D276="X",0,IF(E276="X",0,VLOOKUP(E276,'25'!$K$3:$L$16,2,FALSE)))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IF(D277="X",0,IF(E277="X",0,VLOOKUP(E277,'25'!$K$3:$L$16,2,FALSE)))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IF(D278="X",0,IF(E278="X",0,VLOOKUP(E278,'25'!$K$3:$L$16,2,FALSE)))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IF(D279="X",0,IF(E279="X",0,VLOOKUP(E279,'25'!$K$3:$L$16,2,FALSE)))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IF(D280="X",0,IF(E280="X",0,VLOOKUP(E280,'25'!$K$3:$L$16,2,FALSE)))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IF(D281="X",0,IF(E281="X",0,VLOOKUP(E281,'25'!$K$3:$L$16,2,FALSE)))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IF(D282="X",0,IF(E282="X",0,VLOOKUP(E282,'25'!$K$3:$L$16,2,FALSE)))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IF(D283="X",0,IF(E283="X",0,VLOOKUP(E283,'25'!$K$3:$L$16,2,FALSE)))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IF(D284="X",0,IF(E284="X",0,VLOOKUP(E284,'25'!$K$3:$L$16,2,FALSE)))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IF(D285="X",0,IF(E285="X",0,VLOOKUP(E285,'25'!$K$3:$L$16,2,FALSE)))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IF(D286="X",0,IF(E286="X",0,VLOOKUP(E286,'25'!$K$3:$L$16,2,FALSE)))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IF(D287="X",0,IF(E287="X",0,VLOOKUP(E287,'25'!$K$3:$L$16,2,FALSE)))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IF(D288="X",0,IF(E288="X",0,VLOOKUP(E288,'25'!$K$3:$L$16,2,FALSE)))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IF(D289="X",0,IF(E289="X",0,VLOOKUP(E289,'25'!$K$3:$L$16,2,FALSE)))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IF(D290="X",0,IF(E290="X",0,VLOOKUP(E290,'25'!$K$3:$L$16,2,FALSE)))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IF(D291="X",0,IF(E291="X",0,VLOOKUP(E291,'25'!$K$3:$L$16,2,FALSE)))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IF(D292="X",0,IF(E292="X",0,VLOOKUP(E292,'25'!$K$3:$L$16,2,FALSE)))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IF(D293="X",0,IF(E293="X",0,VLOOKUP(E293,'25'!$K$3:$L$16,2,FALSE)))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IF(D294="X",0,IF(E294="X",0,VLOOKUP(E294,'25'!$K$3:$L$16,2,FALSE)))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IF(D295="X",0,IF(E295="X",0,VLOOKUP(E295,'25'!$K$3:$L$16,2,FALSE)))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IF(D296="X",0,IF(E296="X",0,VLOOKUP(E296,'25'!$K$3:$L$16,2,FALSE)))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IF(D297="X",0,IF(E297="X",0,VLOOKUP(E297,'25'!$K$3:$L$16,2,FALSE)))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IF(D298="X",0,IF(E298="X",0,VLOOKUP(E298,'25'!$K$3:$L$16,2,FALSE)))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IF(D299="X",0,IF(E299="X",0,VLOOKUP(E299,'25'!$K$3:$L$16,2,FALSE)))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IF(D300="X",0,IF(E300="X",0,VLOOKUP(E300,'25'!$K$3:$L$16,2,FALSE)))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IF(D301="X",0,IF(E301="X",0,VLOOKUP(E301,'25'!$K$3:$L$16,2,FALSE)))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IF(D302="X",0,IF(E302="X",0,VLOOKUP(E302,'25'!$K$3:$L$16,2,FALSE)))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IF(D303="X",0,IF(E303="X",0,VLOOKUP(E303,'25'!$K$3:$L$16,2,FALSE)))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IF(D304="X",0,IF(E304="X",0,VLOOKUP(E304,'25'!$K$3:$L$16,2,FALSE)))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IF(D305="X",0,IF(E305="X",0,VLOOKUP(E305,'25'!$K$3:$L$16,2,FALSE)))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IF(D306="X",0,IF(E306="X",0,VLOOKUP(E306,'25'!$K$3:$L$16,2,FALSE)))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IF(D307="X",0,IF(E307="X",0,VLOOKUP(E307,'25'!$K$3:$L$16,2,FALSE)))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IF(D308="X",0,IF(E308="X",0,VLOOKUP(E308,'25'!$K$3:$L$16,2,FALSE)))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IF(D309="X",0,IF(E309="X",0,VLOOKUP(E309,'25'!$K$3:$L$16,2,FALSE)))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IF(D310="X",0,IF(E310="X",0,VLOOKUP(E310,'25'!$K$3:$L$16,2,FALSE)))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IF(D311="X",0,IF(E311="X",0,VLOOKUP(E311,'25'!$K$3:$L$16,2,FALSE)))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IF(D312="X",0,IF(E312="X",0,VLOOKUP(E312,'25'!$K$3:$L$16,2,FALSE)))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IF(D313="X",0,IF(E313="X",0,VLOOKUP(E313,'25'!$K$3:$L$16,2,FALSE)))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IF(D314="X",0,IF(E314="X",0,VLOOKUP(E314,'25'!$K$3:$L$16,2,FALSE)))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IF(D315="X",0,IF(E315="X",0,VLOOKUP(E315,'25'!$K$3:$L$16,2,FALSE)))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IF(D316="X",0,IF(E316="X",0,VLOOKUP(E316,'25'!$K$3:$L$16,2,FALSE)))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IF(D317="X",0,IF(E317="X",0,VLOOKUP(E317,'25'!$K$3:$L$16,2,FALSE)))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IF(D318="X",0,IF(E318="X",0,VLOOKUP(E318,'25'!$K$3:$L$16,2,FALSE)))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IF(D319="X",0,IF(E319="X",0,VLOOKUP(E319,'25'!$K$3:$L$16,2,FALSE)))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IF(D320="X",0,IF(E320="X",0,VLOOKUP(E320,'25'!$K$3:$L$16,2,FALSE)))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IF(D321="X",0,IF(E321="X",0,VLOOKUP(E321,'25'!$K$3:$L$16,2,FALSE)))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IF(D322="X",0,IF(E322="X",0,VLOOKUP(E322,'25'!$K$3:$L$16,2,FALSE)))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IF(D323="X",0,IF(E323="X",0,VLOOKUP(E323,'25'!$K$3:$L$16,2,FALSE)))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IF(D324="X",0,IF(E324="X",0,VLOOKUP(E324,'25'!$K$3:$L$16,2,FALSE)))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IF(D325="X",0,IF(E325="X",0,VLOOKUP(E325,'25'!$K$3:$L$16,2,FALSE)))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IF(D326="X",0,IF(E326="X",0,VLOOKUP(E326,'25'!$K$3:$L$16,2,FALSE)))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IF(D327="X",0,IF(E327="X",0,VLOOKUP(E327,'25'!$K$3:$L$16,2,FALSE)))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IF(D328="X",0,IF(E328="X",0,VLOOKUP(E328,'25'!$K$3:$L$16,2,FALSE)))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IF(D329="X",0,IF(E329="X",0,VLOOKUP(E329,'25'!$K$3:$L$16,2,FALSE)))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IF(D330="X",0,IF(E330="X",0,VLOOKUP(E330,'25'!$K$3:$L$16,2,FALSE)))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IF(D331="X",0,IF(E331="X",0,VLOOKUP(E331,'25'!$K$3:$L$16,2,FALSE)))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IF(D332="X",0,IF(E332="X",0,VLOOKUP(E332,'25'!$K$3:$L$16,2,FALSE)))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IF(D333="X",0,IF(E333="X",0,VLOOKUP(E333,'25'!$K$3:$L$16,2,FALSE)))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IF(D334="X",0,IF(E334="X",0,VLOOKUP(E334,'25'!$K$3:$L$16,2,FALSE)))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IF(D335="X",0,IF(E335="X",0,VLOOKUP(E335,'25'!$K$3:$L$16,2,FALSE)))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IF(D336="X",0,IF(E336="X",0,VLOOKUP(E336,'25'!$K$3:$L$16,2,FALSE)))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IF(D337="X",0,IF(E337="X",0,VLOOKUP(E337,'25'!$K$3:$L$16,2,FALSE)))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IF(D338="X",0,IF(E338="X",0,VLOOKUP(E338,'25'!$K$3:$L$16,2,FALSE)))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IF(D339="X",0,IF(E339="X",0,VLOOKUP(E339,'25'!$K$3:$L$16,2,FALSE)))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IF(D340="X",0,IF(E340="X",0,VLOOKUP(E340,'25'!$K$3:$L$16,2,FALSE)))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IF(D341="X",0,IF(E341="X",0,VLOOKUP(E341,'25'!$K$3:$L$16,2,FALSE)))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IF(D342="X",0,IF(E342="X",0,VLOOKUP(E342,'25'!$K$3:$L$16,2,FALSE)))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IF(D343="X",0,IF(E343="X",0,VLOOKUP(E343,'25'!$K$3:$L$16,2,FALSE)))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IF(D344="X",0,IF(E344="X",0,VLOOKUP(E344,'25'!$K$3:$L$16,2,FALSE)))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IF(D345="X",0,IF(E345="X",0,VLOOKUP(E345,'25'!$K$3:$L$16,2,FALSE)))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IF(D346="X",0,IF(E346="X",0,VLOOKUP(E346,'25'!$K$3:$L$16,2,FALSE)))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IF(D347="X",0,IF(E347="X",0,VLOOKUP(E347,'25'!$K$3:$L$16,2,FALSE)))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IF(D348="X",0,IF(E348="X",0,VLOOKUP(E348,'25'!$K$3:$L$16,2,FALSE)))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IF(D349="X",0,IF(E349="X",0,VLOOKUP(E349,'25'!$K$3:$L$16,2,FALSE)))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IF(D350="X",0,IF(E350="X",0,VLOOKUP(E350,'25'!$K$3:$L$16,2,FALSE)))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IF(D351="X",0,IF(E351="X",0,VLOOKUP(E351,'25'!$K$3:$L$16,2,FALSE)))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IF(D352="X",0,IF(E352="X",0,VLOOKUP(E352,'25'!$K$3:$L$16,2,FALSE)))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IF(D353="X",0,IF(E353="X",0,VLOOKUP(E353,'25'!$K$3:$L$16,2,FALSE)))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IF(D354="X",0,IF(E354="X",0,VLOOKUP(E354,'25'!$K$3:$L$16,2,FALSE)))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IF(D355="X",0,IF(E355="X",0,VLOOKUP(E355,'25'!$K$3:$L$16,2,FALSE)))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IF(D356="X",0,IF(E356="X",0,VLOOKUP(E356,'25'!$K$3:$L$16,2,FALSE)))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IF(D357="X",0,IF(E357="X",0,VLOOKUP(E357,'25'!$K$3:$L$16,2,FALSE)))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IF(D358="X",0,IF(E358="X",0,VLOOKUP(E358,'25'!$K$3:$L$16,2,FALSE)))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IF(D359="X",0,IF(E359="X",0,VLOOKUP(E359,'25'!$K$3:$L$16,2,FALSE)))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IF(D360="X",0,IF(E360="X",0,VLOOKUP(E360,'25'!$K$3:$L$16,2,FALSE)))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IF(D361="X",0,IF(E361="X",0,VLOOKUP(E361,'25'!$K$3:$L$16,2,FALSE)))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IF(D362="X",0,IF(E362="X",0,VLOOKUP(E362,'25'!$K$3:$L$16,2,FALSE)))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IF(D363="X",0,IF(E363="X",0,VLOOKUP(E363,'25'!$K$3:$L$16,2,FALSE)))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IF(D364="X",0,IF(E364="X",0,VLOOKUP(E364,'25'!$K$3:$L$16,2,FALSE)))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IF(D365="X",0,IF(E365="X",0,VLOOKUP(E365,'25'!$K$3:$L$16,2,FALSE)))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IF(D366="X",0,IF(E366="X",0,VLOOKUP(E366,'25'!$K$3:$L$16,2,FALSE)))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IF(D367="X",0,IF(E367="X",0,VLOOKUP(E367,'25'!$K$3:$L$16,2,FALSE)))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IF(D368="X",0,IF(E368="X",0,VLOOKUP(E368,'25'!$K$3:$L$16,2,FALSE)))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IF(D369="X",0,IF(E369="X",0,VLOOKUP(E369,'25'!$K$3:$L$16,2,FALSE)))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IF(D370="X",0,IF(E370="X",0,VLOOKUP(E370,'25'!$K$3:$L$16,2,FALSE)))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IF(D371="X",0,IF(E371="X",0,VLOOKUP(E371,'25'!$K$3:$L$16,2,FALSE)))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IF(D372="X",0,IF(E372="X",0,VLOOKUP(E372,'25'!$K$3:$L$16,2,FALSE)))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IF(D373="X",0,IF(E373="X",0,VLOOKUP(E373,'25'!$K$3:$L$16,2,FALSE)))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IF(D374="X",0,IF(E374="X",0,VLOOKUP(E374,'25'!$K$3:$L$16,2,FALSE)))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IF(D375="X",0,IF(E375="X",0,VLOOKUP(E375,'25'!$K$3:$L$16,2,FALSE)))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IF(D376="X",0,IF(E376="X",0,VLOOKUP(E376,'25'!$K$3:$L$16,2,FALSE)))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IF(D377="X",0,IF(E377="X",0,VLOOKUP(E377,'25'!$K$3:$L$16,2,FALSE)))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IF(D378="X",0,IF(E378="X",0,VLOOKUP(E378,'25'!$K$3:$L$16,2,FALSE)))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IF(D379="X",0,IF(E379="X",0,VLOOKUP(E379,'25'!$K$3:$L$16,2,FALSE)))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IF(D380="X",0,IF(E380="X",0,VLOOKUP(E380,'25'!$K$3:$L$16,2,FALSE)))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IF(D381="X",0,IF(E381="X",0,VLOOKUP(E381,'25'!$K$3:$L$16,2,FALSE)))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IF(D382="X",0,IF(E382="X",0,VLOOKUP(E382,'25'!$K$3:$L$16,2,FALSE)))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IF(D383="X",0,IF(E383="X",0,VLOOKUP(E383,'25'!$K$3:$L$16,2,FALSE)))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IF(D384="X",0,IF(E384="X",0,VLOOKUP(E384,'25'!$K$3:$L$16,2,FALSE)))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IF(D385="X",0,IF(E385="X",0,VLOOKUP(E385,'25'!$K$3:$L$16,2,FALSE)))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IF(D386="X",0,IF(E386="X",0,VLOOKUP(E386,'25'!$K$3:$L$16,2,FALSE)))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IF(D387="X",0,IF(E387="X",0,VLOOKUP(E387,'25'!$K$3:$L$16,2,FALSE)))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IF(D388="X",0,IF(E388="X",0,VLOOKUP(E388,'25'!$K$3:$L$16,2,FALSE)))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IF(D389="X",0,IF(E389="X",0,VLOOKUP(E389,'25'!$K$3:$L$16,2,FALSE)))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IF(D390="X",0,IF(E390="X",0,VLOOKUP(E390,'25'!$K$3:$L$16,2,FALSE)))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IF(D391="X",0,IF(E391="X",0,VLOOKUP(E391,'25'!$K$3:$L$16,2,FALSE)))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IF(D392="X",0,IF(E392="X",0,VLOOKUP(E392,'25'!$K$3:$L$16,2,FALSE)))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IF(D393="X",0,IF(E393="X",0,VLOOKUP(E393,'25'!$K$3:$L$16,2,FALSE)))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IF(D394="X",0,IF(E394="X",0,VLOOKUP(E394,'25'!$K$3:$L$16,2,FALSE)))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IF(D395="X",0,IF(E395="X",0,VLOOKUP(E395,'25'!$K$3:$L$16,2,FALSE)))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IF(D396="X",0,IF(E396="X",0,VLOOKUP(E396,'25'!$K$3:$L$16,2,FALSE)))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IF(D397="X",0,IF(E397="X",0,VLOOKUP(E397,'25'!$K$3:$L$16,2,FALSE)))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IF(D398="X",0,IF(E398="X",0,VLOOKUP(E398,'25'!$K$3:$L$16,2,FALSE)))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IF(D399="X",0,IF(E399="X",0,VLOOKUP(E399,'25'!$K$3:$L$16,2,FALSE)))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IF(D400="X",0,IF(E400="X",0,VLOOKUP(E400,'25'!$K$3:$L$16,2,FALSE)))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IF(D401="X",0,IF(E401="X",0,VLOOKUP(E401,'25'!$K$3:$L$16,2,FALSE)))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IF(D402="X",0,IF(E402="X",0,VLOOKUP(E402,'25'!$K$3:$L$16,2,FALSE)))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IF(D403="X",0,IF(E403="X",0,VLOOKUP(E403,'25'!$K$3:$L$16,2,FALSE)))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IF(D404="X",0,IF(E404="X",0,VLOOKUP(E404,'25'!$K$3:$L$16,2,FALSE)))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IF(D405="X",0,IF(E405="X",0,VLOOKUP(E405,'25'!$K$3:$L$16,2,FALSE)))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IF(D406="X",0,IF(E406="X",0,VLOOKUP(E406,'25'!$K$3:$L$16,2,FALSE)))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IF(D407="X",0,IF(E407="X",0,VLOOKUP(E407,'25'!$K$3:$L$16,2,FALSE)))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IF(D408="X",0,IF(E408="X",0,VLOOKUP(E408,'25'!$K$3:$L$16,2,FALSE)))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IF(D409="X",0,IF(E409="X",0,VLOOKUP(E409,'25'!$K$3:$L$16,2,FALSE)))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IF(D410="X",0,IF(E410="X",0,VLOOKUP(E410,'25'!$K$3:$L$16,2,FALSE)))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IF(D411="X",0,IF(E411="X",0,VLOOKUP(E411,'25'!$K$3:$L$16,2,FALSE)))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IF(D412="X",0,IF(E412="X",0,VLOOKUP(E412,'25'!$K$3:$L$16,2,FALSE)))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IF(D413="X",0,IF(E413="X",0,VLOOKUP(E413,'25'!$K$3:$L$16,2,FALSE)))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IF(D414="X",0,IF(E414="X",0,VLOOKUP(E414,'25'!$K$3:$L$16,2,FALSE)))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IF(D415="X",0,IF(E415="X",0,VLOOKUP(E415,'25'!$K$3:$L$16,2,FALSE)))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IF(D416="X",0,IF(E416="X",0,VLOOKUP(E416,'25'!$K$3:$L$16,2,FALSE)))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IF(D417="X",0,IF(E417="X",0,VLOOKUP(E417,'25'!$K$3:$L$16,2,FALSE)))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IF(D418="X",0,IF(E418="X",0,VLOOKUP(E418,'25'!$K$3:$L$16,2,FALSE)))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IF(D419="X",0,IF(E419="X",0,VLOOKUP(E419,'25'!$K$3:$L$16,2,FALSE)))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IF(D420="X",0,IF(E420="X",0,VLOOKUP(E420,'25'!$K$3:$L$16,2,FALSE)))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IF(D421="X",0,IF(E421="X",0,VLOOKUP(E421,'25'!$K$3:$L$16,2,FALSE)))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IF(D422="X",0,IF(E422="X",0,VLOOKUP(E422,'25'!$K$3:$L$16,2,FALSE)))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IF(D423="X",0,IF(E423="X",0,VLOOKUP(E423,'25'!$K$3:$L$16,2,FALSE)))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IF(D424="X",0,IF(E424="X",0,VLOOKUP(E424,'25'!$K$3:$L$16,2,FALSE)))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IF(D425="X",0,IF(E425="X",0,VLOOKUP(E425,'25'!$K$3:$L$16,2,FALSE)))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IF(D426="X",0,IF(E426="X",0,VLOOKUP(E426,'25'!$K$3:$L$16,2,FALSE)))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IF(D427="X",0,IF(E427="X",0,VLOOKUP(E427,'25'!$K$3:$L$16,2,FALSE)))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IF(D428="X",0,IF(E428="X",0,VLOOKUP(E428,'25'!$K$3:$L$16,2,FALSE)))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IF(D429="X",0,IF(E429="X",0,VLOOKUP(E429,'25'!$K$3:$L$16,2,FALSE)))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IF(D430="X",0,IF(E430="X",0,VLOOKUP(E430,'25'!$K$3:$L$16,2,FALSE)))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IF(D431="X",0,IF(E431="X",0,VLOOKUP(E431,'25'!$K$3:$L$16,2,FALSE)))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IF(D432="X",0,IF(E432="X",0,VLOOKUP(E432,'25'!$K$3:$L$16,2,FALSE)))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IF(D433="X",0,IF(E433="X",0,VLOOKUP(E433,'25'!$K$3:$L$16,2,FALSE)))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IF(D434="X",0,IF(E434="X",0,VLOOKUP(E434,'25'!$K$3:$L$16,2,FALSE)))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IF(D435="X",0,IF(E435="X",0,VLOOKUP(E435,'25'!$K$3:$L$16,2,FALSE)))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IF(D436="X",0,IF(E436="X",0,VLOOKUP(E436,'25'!$K$3:$L$16,2,FALSE)))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IF(D437="X",0,IF(E437="X",0,VLOOKUP(E437,'25'!$K$3:$L$16,2,FALSE)))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IF(D438="X",0,IF(E438="X",0,VLOOKUP(E438,'25'!$K$3:$L$16,2,FALSE)))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IF(D439="X",0,IF(E439="X",0,VLOOKUP(E439,'25'!$K$3:$L$16,2,FALSE)))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IF(D440="X",0,IF(E440="X",0,VLOOKUP(E440,'25'!$K$3:$L$16,2,FALSE)))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IF(D441="X",0,IF(E441="X",0,VLOOKUP(E441,'25'!$K$3:$L$16,2,FALSE)))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IF(D442="X",0,IF(E442="X",0,VLOOKUP(E442,'25'!$K$3:$L$16,2,FALSE)))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IF(D443="X",0,IF(E443="X",0,VLOOKUP(E443,'25'!$K$3:$L$16,2,FALSE)))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IF(D444="X",0,IF(E444="X",0,VLOOKUP(E444,'25'!$K$3:$L$16,2,FALSE)))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IF(D445="X",0,IF(E445="X",0,VLOOKUP(E445,'25'!$K$3:$L$16,2,FALSE)))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IF(D446="X",0,IF(E446="X",0,VLOOKUP(E446,'25'!$K$3:$L$16,2,FALSE)))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IF(D447="X",0,IF(E447="X",0,VLOOKUP(E447,'25'!$K$3:$L$16,2,FALSE)))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IF(D448="X",0,IF(E448="X",0,VLOOKUP(E448,'25'!$K$3:$L$16,2,FALSE)))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IF(D449="X",0,IF(E449="X",0,VLOOKUP(E449,'25'!$K$3:$L$16,2,FALSE)))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IF(D450="X",0,IF(E450="X",0,VLOOKUP(E450,'25'!$K$3:$L$16,2,FALSE)))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IF(D451="X",0,IF(E451="X",0,VLOOKUP(E451,'25'!$K$3:$L$16,2,FALSE)))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IF(D452="X",0,IF(E452="X",0,VLOOKUP(E452,'25'!$K$3:$L$16,2,FALSE)))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IF(D453="X",0,IF(E453="X",0,VLOOKUP(E453,'25'!$K$3:$L$16,2,FALSE)))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IF(D454="X",0,IF(E454="X",0,VLOOKUP(E454,'25'!$K$3:$L$16,2,FALSE)))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IF(D455="X",0,IF(E455="X",0,VLOOKUP(E455,'25'!$K$3:$L$16,2,FALSE)))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IF(D456="X",0,IF(E456="X",0,VLOOKUP(E456,'25'!$K$3:$L$16,2,FALSE)))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IF(D457="X",0,IF(E457="X",0,VLOOKUP(E457,'25'!$K$3:$L$16,2,FALSE)))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IF(D458="X",0,IF(E458="X",0,VLOOKUP(E458,'25'!$K$3:$L$16,2,FALSE)))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IF(D459="X",0,IF(E459="X",0,VLOOKUP(E459,'25'!$K$3:$L$16,2,FALSE)))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IF(D460="X",0,IF(E460="X",0,VLOOKUP(E460,'25'!$K$3:$L$16,2,FALSE)))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IF(D461="X",0,IF(E461="X",0,VLOOKUP(E461,'25'!$K$3:$L$16,2,FALSE)))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IF(D462="X",0,IF(E462="X",0,VLOOKUP(E462,'25'!$K$3:$L$16,2,FALSE)))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IF(D463="X",0,IF(E463="X",0,VLOOKUP(E463,'25'!$K$3:$L$16,2,FALSE)))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IF(D464="X",0,IF(E464="X",0,VLOOKUP(E464,'25'!$K$3:$L$16,2,FALSE)))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IF(D465="X",0,IF(E465="X",0,VLOOKUP(E465,'25'!$K$3:$L$16,2,FALSE)))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IF(D466="X",0,IF(E466="X",0,VLOOKUP(E466,'25'!$K$3:$L$16,2,FALSE)))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IF(D467="X",0,IF(E467="X",0,VLOOKUP(E467,'25'!$K$3:$L$16,2,FALSE)))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IF(D468="X",0,IF(E468="X",0,VLOOKUP(E468,'25'!$K$3:$L$16,2,FALSE)))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IF(D469="X",0,IF(E469="X",0,VLOOKUP(E469,'25'!$K$3:$L$16,2,FALSE)))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IF(D470="X",0,IF(E470="X",0,VLOOKUP(E470,'25'!$K$3:$L$16,2,FALSE)))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IF(D471="X",0,IF(E471="X",0,VLOOKUP(E471,'25'!$K$3:$L$16,2,FALSE)))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IF(D472="X",0,IF(E472="X",0,VLOOKUP(E472,'25'!$K$3:$L$16,2,FALSE)))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IF(D473="X",0,IF(E473="X",0,VLOOKUP(E473,'25'!$K$3:$L$16,2,FALSE)))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IF(D474="X",0,IF(E474="X",0,VLOOKUP(E474,'25'!$K$3:$L$16,2,FALSE)))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IF(D475="X",0,IF(E475="X",0,VLOOKUP(E475,'25'!$K$3:$L$16,2,FALSE)))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IF(D476="X",0,IF(E476="X",0,VLOOKUP(E476,'25'!$K$3:$L$16,2,FALSE)))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IF(D477="X",0,IF(E477="X",0,VLOOKUP(E477,'25'!$K$3:$L$16,2,FALSE)))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IF(D478="X",0,IF(E478="X",0,VLOOKUP(E478,'25'!$K$3:$L$16,2,FALSE)))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IF(D479="X",0,IF(E479="X",0,VLOOKUP(E479,'25'!$K$3:$L$16,2,FALSE)))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IF(D480="X",0,IF(E480="X",0,VLOOKUP(E480,'25'!$K$3:$L$16,2,FALSE)))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IF(D481="X",0,IF(E481="X",0,VLOOKUP(E481,'25'!$K$3:$L$16,2,FALSE)))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IF(D482="X",0,IF(E482="X",0,VLOOKUP(E482,'25'!$K$3:$L$16,2,FALSE)))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IF(D483="X",0,IF(E483="X",0,VLOOKUP(E483,'25'!$K$3:$L$16,2,FALSE)))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IF(D484="X",0,IF(E484="X",0,VLOOKUP(E484,'25'!$K$3:$L$16,2,FALSE)))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IF(D485="X",0,IF(E485="X",0,VLOOKUP(E485,'25'!$K$3:$L$16,2,FALSE)))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IF(D486="X",0,IF(E486="X",0,VLOOKUP(E486,'25'!$K$3:$L$16,2,FALSE)))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IF(D487="X",0,IF(E487="X",0,VLOOKUP(E487,'25'!$K$3:$L$16,2,FALSE)))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IF(D488="X",0,IF(E488="X",0,VLOOKUP(E488,'25'!$K$3:$L$16,2,FALSE)))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IF(D489="X",0,IF(E489="X",0,VLOOKUP(E489,'25'!$K$3:$L$16,2,FALSE)))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IF(D490="X",0,IF(E490="X",0,VLOOKUP(E490,'25'!$K$3:$L$16,2,FALSE)))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IF(D491="X",0,IF(E491="X",0,VLOOKUP(E491,'25'!$K$3:$L$16,2,FALSE)))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IF(D492="X",0,IF(E492="X",0,VLOOKUP(E492,'25'!$K$3:$L$16,2,FALSE)))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IF(D493="X",0,IF(E493="X",0,VLOOKUP(E493,'25'!$K$3:$L$16,2,FALSE)))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IF(D494="X",0,IF(E494="X",0,VLOOKUP(E494,'25'!$K$3:$L$16,2,FALSE)))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IF('25'!K3="", "Vrije categorie",'25'!K3)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IF('25'!K4="", "Vrije categorie",'25'!K4)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IF('25'!K5="", "Vrije categorie",'25'!K5)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IF('25'!K6="", "Vrije categorie",'25'!K6)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IF('25'!K7="", "Vrije categorie",'25'!K7)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IF('25'!K8="", "Vrije categorie",'25'!K8)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IF('25'!K9="", "Vrije categorie",'25'!K9)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IF('25'!K10="", "Vrije categorie",'25'!K10)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IF('25'!K11="", "Vrije categorie",'25'!K11)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IF('25'!K12="", "Vrije categorie",'25'!K12)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IF('25'!K13="", "Vrije categorie",'25'!K13)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IF('25'!K14="", "Vrije categorie",'25'!K14)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IF('25'!K15="", "Vrije categorie",'25'!K15)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0wpitQwaNo7L12xOmJiSH32LBM3u1E0FzTvQybVtGjx+XBVnpuN/GCFiTpk6w/Q//pLj3vknXkFpagELeMa18g==" saltValue="uLZYzgn+GSwGu26HjFuHE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26,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'26a'!P499/M3</f>
        <v>#N/A</v>
      </c>
    </row>
    <row r="4" spans="1:14">
      <c r="A4" s="26" t="s">
        <v>80</v>
      </c>
      <c r="B4" s="217" t="str">
        <f>VLOOKUP(H5,Kwaliteitsinspecties!A5:E54,3)</f>
        <v>Complex 26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'26a'!P500/M4</f>
        <v>#N/A</v>
      </c>
    </row>
    <row r="5" spans="1:14">
      <c r="A5" s="27" t="s">
        <v>81</v>
      </c>
      <c r="B5" s="218" t="str">
        <f>VLOOKUP(H5,Kwaliteitsinspecties!A5:E54,4)</f>
        <v>Complex 26</v>
      </c>
      <c r="C5" s="218"/>
      <c r="D5" s="218"/>
      <c r="E5" s="218"/>
      <c r="F5" s="214" t="s">
        <v>83</v>
      </c>
      <c r="G5" s="214"/>
      <c r="H5" s="23">
        <f>Kwaliteitsinspecties!A30</f>
        <v>26</v>
      </c>
      <c r="K5" s="44" t="s">
        <v>56</v>
      </c>
      <c r="L5" s="56"/>
      <c r="M5" s="115"/>
      <c r="N5" s="97" t="e">
        <f>'26a'!P501/M5</f>
        <v>#N/A</v>
      </c>
    </row>
    <row r="6" spans="1:14">
      <c r="A6" s="28" t="s">
        <v>82</v>
      </c>
      <c r="B6" s="219" t="str">
        <f>VLOOKUP(H5,Kwaliteitsinspecties!A5:E54,5)</f>
        <v>Complex 26</v>
      </c>
      <c r="C6" s="219"/>
      <c r="D6" s="219"/>
      <c r="E6" s="219"/>
      <c r="F6" s="215" t="s">
        <v>84</v>
      </c>
      <c r="G6" s="215"/>
      <c r="H6" s="24" t="str">
        <f>CONCATENATE(H5,"a")</f>
        <v>26a</v>
      </c>
      <c r="K6" s="44" t="s">
        <v>57</v>
      </c>
      <c r="L6" s="56"/>
      <c r="M6" s="115"/>
      <c r="N6" s="97" t="e">
        <f>'26a'!P502/M6</f>
        <v>#N/A</v>
      </c>
    </row>
    <row r="7" spans="1:14">
      <c r="K7" s="44" t="s">
        <v>53</v>
      </c>
      <c r="L7" s="56"/>
      <c r="M7" s="115"/>
      <c r="N7" s="97" t="e">
        <f>'26a'!P503/M7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'26a'!P507/M11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'26a'!P508/M12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'26a'!P512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nwS/ERw02nM+C4ZFlgNbafR8sZNk+mWnZPLh5cLvgPF2UsupYpYQ9Bx6emQQhXbDE+CjZzztFk4LuwTAc+XXPg==" saltValue="3Fyf8XvC/+Xln4DZbZiXq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'26'!H5</f>
        <v>26</v>
      </c>
      <c r="B1" s="240" t="s">
        <v>80</v>
      </c>
      <c r="C1" s="241"/>
      <c r="D1" s="242" t="str">
        <f>VLOOKUP(A1,Kwaliteitsinspecties!A5:J54,3)</f>
        <v>Complex 26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26 te Complex 26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IF('26'!K3="", "Vrije categorie",'26'!K3)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IF('26'!K4="", "Vrije categorie",'26'!K4)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IF('26'!K5="", "Vrije categorie",'26'!K5)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IF('26'!K6="", "Vrije categorie",'26'!K6)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IF('26'!K7="", "Vrije categorie",'26'!K7)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IF('26'!K8="", "Vrije categorie",'26'!K8)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IF('26'!K9="", "Vrije categorie",'26'!K9)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IF('26'!K10="", "Vrije categorie",'26'!K10)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IF('26'!K11="", "Vrije categorie",'26'!K11)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IF('26'!K12="", "Vrije categorie",'26'!K12)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IF('26'!K13="", "Vrije categorie",'26'!K13)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IF('26'!K14="", "Vrije categorie",'26'!K14)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IF('26'!K15="", "Vrije categorie",'26'!K15)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iyqqFqjd6vBPjaOAK0J/2R3NuP7LM5PCU3Le9nkn5FvVsEGcrV4AFqhaYwNTJZcemGMR7DPX735foj5GMEsrjA==" saltValue="xSI2mNhg052S3SpupaU1F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27,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'27a'!P499/M3</f>
        <v>#N/A</v>
      </c>
    </row>
    <row r="4" spans="1:14">
      <c r="A4" s="26" t="s">
        <v>80</v>
      </c>
      <c r="B4" s="217" t="str">
        <f>VLOOKUP(H5,Kwaliteitsinspecties!A5:E54,3)</f>
        <v>Complex 27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'27a'!P500/M4</f>
        <v>#N/A</v>
      </c>
    </row>
    <row r="5" spans="1:14">
      <c r="A5" s="27" t="s">
        <v>81</v>
      </c>
      <c r="B5" s="218" t="str">
        <f>VLOOKUP(H5,Kwaliteitsinspecties!A5:E54,4)</f>
        <v>Complex 27</v>
      </c>
      <c r="C5" s="218"/>
      <c r="D5" s="218"/>
      <c r="E5" s="218"/>
      <c r="F5" s="214" t="s">
        <v>83</v>
      </c>
      <c r="G5" s="214"/>
      <c r="H5" s="23">
        <f>Kwaliteitsinspecties!A31</f>
        <v>27</v>
      </c>
      <c r="K5" s="44" t="s">
        <v>56</v>
      </c>
      <c r="L5" s="56"/>
      <c r="M5" s="115"/>
      <c r="N5" s="97" t="e">
        <f>'27a'!P501/M5</f>
        <v>#N/A</v>
      </c>
    </row>
    <row r="6" spans="1:14">
      <c r="A6" s="28" t="s">
        <v>82</v>
      </c>
      <c r="B6" s="219" t="str">
        <f>VLOOKUP(H5,Kwaliteitsinspecties!A5:E54,5)</f>
        <v>Complex 27</v>
      </c>
      <c r="C6" s="219"/>
      <c r="D6" s="219"/>
      <c r="E6" s="219"/>
      <c r="F6" s="215" t="s">
        <v>84</v>
      </c>
      <c r="G6" s="215"/>
      <c r="H6" s="24" t="str">
        <f>CONCATENATE(H5,"a")</f>
        <v>27a</v>
      </c>
      <c r="K6" s="44" t="s">
        <v>57</v>
      </c>
      <c r="L6" s="56"/>
      <c r="M6" s="115"/>
      <c r="N6" s="97" t="e">
        <f>'27a'!P502/M6</f>
        <v>#N/A</v>
      </c>
    </row>
    <row r="7" spans="1:14">
      <c r="K7" s="44" t="s">
        <v>53</v>
      </c>
      <c r="L7" s="56"/>
      <c r="M7" s="115"/>
      <c r="N7" s="97" t="e">
        <f>'27a'!P503/M7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'27a'!P504/M8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'27a'!P505/M9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'27a'!P506/M10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'27a'!P507/M11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'27a'!P508/M12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'27a'!N512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'27a'!P509/M13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'27a'!P512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'27a'!G512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'27a'!F512-E27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'27a'!S495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'27a'!R495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'27a'!T495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'27a'!U495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'27a'!V495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'27a'!W495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'27a'!N505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PcbxGoKugjvcY+8jp+XvtrLYCkKWmmoRVjiJDrvofZcuCaQO2n89+mu3eSqIFA6AIxGzQqVO8I00Bs6uRZVwtg==" saltValue="6fU3KKSy7oZCgdLdI1zR0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'27'!H5</f>
        <v>27</v>
      </c>
      <c r="B1" s="240" t="s">
        <v>80</v>
      </c>
      <c r="C1" s="241"/>
      <c r="D1" s="242" t="str">
        <f>VLOOKUP(A1,Kwaliteitsinspecties!A5:J54,3)</f>
        <v>Complex 27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27 te Complex 27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IF(D4="X",0,IF(E4="X",0,VLOOKUP(E4,'27'!$K$3:$L$16,2,FALSE)))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IF(D5="X",0,IF(E5="X",0,VLOOKUP(E5,'27'!$K$3:$L$16,2,FALSE)))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IF(D6="X",0,IF(E6="X",0,VLOOKUP(E6,'27'!$K$3:$L$16,2,FALSE)))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IF(D7="X",0,IF(E7="X",0,VLOOKUP(E7,'27'!$K$3:$L$16,2,FALSE)))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IF(D8="X",0,IF(E8="X",0,VLOOKUP(E8,'27'!$K$3:$L$16,2,FALSE)))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IF(D9="X",0,IF(E9="X",0,VLOOKUP(E9,'27'!$K$3:$L$16,2,FALSE)))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IF(D10="X",0,IF(E10="X",0,VLOOKUP(E10,'27'!$K$3:$L$16,2,FALSE)))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IF(D11="X",0,IF(E11="X",0,VLOOKUP(E11,'27'!$K$3:$L$16,2,FALSE)))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IF(D12="X",0,IF(E12="X",0,VLOOKUP(E12,'27'!$K$3:$L$16,2,FALSE)))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IF(D13="X",0,IF(E13="X",0,VLOOKUP(E13,'27'!$K$3:$L$16,2,FALSE)))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IF(D14="X",0,IF(E14="X",0,VLOOKUP(E14,'27'!$K$3:$L$16,2,FALSE)))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IF(D15="X",0,IF(E15="X",0,VLOOKUP(E15,'27'!$K$3:$L$16,2,FALSE)))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IF(D16="X",0,IF(E16="X",0,VLOOKUP(E16,'27'!$K$3:$L$16,2,FALSE)))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IF(D17="X",0,IF(E17="X",0,VLOOKUP(E17,'27'!$K$3:$L$16,2,FALSE)))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IF(D18="X",0,IF(E18="X",0,VLOOKUP(E18,'27'!$K$3:$L$16,2,FALSE)))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IF(D19="X",0,IF(E19="X",0,VLOOKUP(E19,'27'!$K$3:$L$16,2,FALSE)))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IF(D20="X",0,IF(E20="X",0,VLOOKUP(E20,'27'!$K$3:$L$16,2,FALSE)))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IF(D21="X",0,IF(E21="X",0,VLOOKUP(E21,'27'!$K$3:$L$16,2,FALSE)))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IF(D22="X",0,IF(E22="X",0,VLOOKUP(E22,'27'!$K$3:$L$16,2,FALSE)))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IF(D23="X",0,IF(E23="X",0,VLOOKUP(E23,'27'!$K$3:$L$16,2,FALSE)))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IF(D24="X",0,IF(E24="X",0,VLOOKUP(E24,'27'!$K$3:$L$16,2,FALSE)))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IF(D25="X",0,IF(E25="X",0,VLOOKUP(E25,'27'!$K$3:$L$16,2,FALSE)))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IF(D26="X",0,IF(E26="X",0,VLOOKUP(E26,'27'!$K$3:$L$16,2,FALSE)))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IF(D27="X",0,IF(E27="X",0,VLOOKUP(E27,'27'!$K$3:$L$16,2,FALSE)))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IF(D28="X",0,IF(E28="X",0,VLOOKUP(E28,'27'!$K$3:$L$16,2,FALSE)))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IF(D29="X",0,IF(E29="X",0,VLOOKUP(E29,'27'!$K$3:$L$16,2,FALSE)))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IF(D30="X",0,IF(E30="X",0,VLOOKUP(E30,'27'!$K$3:$L$16,2,FALSE)))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IF(D31="X",0,IF(E31="X",0,VLOOKUP(E31,'27'!$K$3:$L$16,2,FALSE)))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IF(D32="X",0,IF(E32="X",0,VLOOKUP(E32,'27'!$K$3:$L$16,2,FALSE)))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IF(D33="X",0,IF(E33="X",0,VLOOKUP(E33,'27'!$K$3:$L$16,2,FALSE)))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IF(D34="X",0,IF(E34="X",0,VLOOKUP(E34,'27'!$K$3:$L$16,2,FALSE)))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IF(D35="X",0,IF(E35="X",0,VLOOKUP(E35,'27'!$K$3:$L$16,2,FALSE)))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IF(D36="X",0,IF(E36="X",0,VLOOKUP(E36,'27'!$K$3:$L$16,2,FALSE)))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IF(D37="X",0,IF(E37="X",0,VLOOKUP(E37,'27'!$K$3:$L$16,2,FALSE)))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IF(D38="X",0,IF(E38="X",0,VLOOKUP(E38,'27'!$K$3:$L$16,2,FALSE)))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IF(D39="X",0,IF(E39="X",0,VLOOKUP(E39,'27'!$K$3:$L$16,2,FALSE)))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IF(D40="X",0,IF(E40="X",0,VLOOKUP(E40,'27'!$K$3:$L$16,2,FALSE)))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IF(D41="X",0,IF(E41="X",0,VLOOKUP(E41,'27'!$K$3:$L$16,2,FALSE)))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IF(D42="X",0,IF(E42="X",0,VLOOKUP(E42,'27'!$K$3:$L$16,2,FALSE)))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IF(D43="X",0,IF(E43="X",0,VLOOKUP(E43,'27'!$K$3:$L$16,2,FALSE)))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IF(D44="X",0,IF(E44="X",0,VLOOKUP(E44,'27'!$K$3:$L$16,2,FALSE)))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IF(D45="X",0,IF(E45="X",0,VLOOKUP(E45,'27'!$K$3:$L$16,2,FALSE)))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IF(D46="X",0,IF(E46="X",0,VLOOKUP(E46,'27'!$K$3:$L$16,2,FALSE)))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IF(D47="X",0,IF(E47="X",0,VLOOKUP(E47,'27'!$K$3:$L$16,2,FALSE)))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IF(D48="X",0,IF(E48="X",0,VLOOKUP(E48,'27'!$K$3:$L$16,2,FALSE)))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IF(D49="X",0,IF(E49="X",0,VLOOKUP(E49,'27'!$K$3:$L$16,2,FALSE)))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IF(D50="X",0,IF(E50="X",0,VLOOKUP(E50,'27'!$K$3:$L$16,2,FALSE)))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IF(D51="X",0,IF(E51="X",0,VLOOKUP(E51,'27'!$K$3:$L$16,2,FALSE)))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IF(D52="X",0,IF(E52="X",0,VLOOKUP(E52,'27'!$K$3:$L$16,2,FALSE)))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IF(D53="X",0,IF(E53="X",0,VLOOKUP(E53,'27'!$K$3:$L$16,2,FALSE)))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IF(D54="X",0,IF(E54="X",0,VLOOKUP(E54,'27'!$K$3:$L$16,2,FALSE)))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IF(D55="X",0,IF(E55="X",0,VLOOKUP(E55,'27'!$K$3:$L$16,2,FALSE)))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IF(D56="X",0,IF(E56="X",0,VLOOKUP(E56,'27'!$K$3:$L$16,2,FALSE)))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IF(D57="X",0,IF(E57="X",0,VLOOKUP(E57,'27'!$K$3:$L$16,2,FALSE)))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IF(D58="X",0,IF(E58="X",0,VLOOKUP(E58,'27'!$K$3:$L$16,2,FALSE)))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IF(D59="X",0,IF(E59="X",0,VLOOKUP(E59,'27'!$K$3:$L$16,2,FALSE)))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IF(D60="X",0,IF(E60="X",0,VLOOKUP(E60,'27'!$K$3:$L$16,2,FALSE)))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IF(D61="X",0,IF(E61="X",0,VLOOKUP(E61,'27'!$K$3:$L$16,2,FALSE)))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IF(D62="X",0,IF(E62="X",0,VLOOKUP(E62,'27'!$K$3:$L$16,2,FALSE)))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IF(D63="X",0,IF(E63="X",0,VLOOKUP(E63,'27'!$K$3:$L$16,2,FALSE)))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IF(D64="X",0,IF(E64="X",0,VLOOKUP(E64,'27'!$K$3:$L$16,2,FALSE)))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IF(D65="X",0,IF(E65="X",0,VLOOKUP(E65,'27'!$K$3:$L$16,2,FALSE)))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IF(D66="X",0,IF(E66="X",0,VLOOKUP(E66,'27'!$K$3:$L$16,2,FALSE)))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IF(D67="X",0,IF(E67="X",0,VLOOKUP(E67,'27'!$K$3:$L$16,2,FALSE)))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IF(D68="X",0,IF(E68="X",0,VLOOKUP(E68,'27'!$K$3:$L$16,2,FALSE)))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IF(D69="X",0,IF(E69="X",0,VLOOKUP(E69,'27'!$K$3:$L$16,2,FALSE)))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IF(D70="X",0,IF(E70="X",0,VLOOKUP(E70,'27'!$K$3:$L$16,2,FALSE)))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IF(D71="X",0,IF(E71="X",0,VLOOKUP(E71,'27'!$K$3:$L$16,2,FALSE)))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IF(D72="X",0,IF(E72="X",0,VLOOKUP(E72,'27'!$K$3:$L$16,2,FALSE)))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IF(D73="X",0,IF(E73="X",0,VLOOKUP(E73,'27'!$K$3:$L$16,2,FALSE)))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IF(D74="X",0,IF(E74="X",0,VLOOKUP(E74,'27'!$K$3:$L$16,2,FALSE)))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IF(D75="X",0,IF(E75="X",0,VLOOKUP(E75,'27'!$K$3:$L$16,2,FALSE)))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IF(D76="X",0,IF(E76="X",0,VLOOKUP(E76,'27'!$K$3:$L$16,2,FALSE)))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IF(D77="X",0,IF(E77="X",0,VLOOKUP(E77,'27'!$K$3:$L$16,2,FALSE)))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IF(D78="X",0,IF(E78="X",0,VLOOKUP(E78,'27'!$K$3:$L$16,2,FALSE)))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IF(D79="X",0,IF(E79="X",0,VLOOKUP(E79,'27'!$K$3:$L$16,2,FALSE)))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IF(D80="X",0,IF(E80="X",0,VLOOKUP(E80,'27'!$K$3:$L$16,2,FALSE)))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IF(D81="X",0,IF(E81="X",0,VLOOKUP(E81,'27'!$K$3:$L$16,2,FALSE)))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IF(D82="X",0,IF(E82="X",0,VLOOKUP(E82,'27'!$K$3:$L$16,2,FALSE)))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IF(D83="X",0,IF(E83="X",0,VLOOKUP(E83,'27'!$K$3:$L$16,2,FALSE)))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IF(D84="X",0,IF(E84="X",0,VLOOKUP(E84,'27'!$K$3:$L$16,2,FALSE)))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IF(D85="X",0,IF(E85="X",0,VLOOKUP(E85,'27'!$K$3:$L$16,2,FALSE)))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IF(D86="X",0,IF(E86="X",0,VLOOKUP(E86,'27'!$K$3:$L$16,2,FALSE)))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IF(D87="X",0,IF(E87="X",0,VLOOKUP(E87,'27'!$K$3:$L$16,2,FALSE)))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IF(D88="X",0,IF(E88="X",0,VLOOKUP(E88,'27'!$K$3:$L$16,2,FALSE)))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IF(D89="X",0,IF(E89="X",0,VLOOKUP(E89,'27'!$K$3:$L$16,2,FALSE)))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IF(D90="X",0,IF(E90="X",0,VLOOKUP(E90,'27'!$K$3:$L$16,2,FALSE)))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IF(D91="X",0,IF(E91="X",0,VLOOKUP(E91,'27'!$K$3:$L$16,2,FALSE)))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IF(D92="X",0,IF(E92="X",0,VLOOKUP(E92,'27'!$K$3:$L$16,2,FALSE)))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IF(D93="X",0,IF(E93="X",0,VLOOKUP(E93,'27'!$K$3:$L$16,2,FALSE)))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IF(D94="X",0,IF(E94="X",0,VLOOKUP(E94,'27'!$K$3:$L$16,2,FALSE)))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IF(D95="X",0,IF(E95="X",0,VLOOKUP(E95,'27'!$K$3:$L$16,2,FALSE)))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IF(D96="X",0,IF(E96="X",0,VLOOKUP(E96,'27'!$K$3:$L$16,2,FALSE)))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IF(D97="X",0,IF(E97="X",0,VLOOKUP(E97,'27'!$K$3:$L$16,2,FALSE)))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IF(D98="X",0,IF(E98="X",0,VLOOKUP(E98,'27'!$K$3:$L$16,2,FALSE)))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IF(D99="X",0,IF(E99="X",0,VLOOKUP(E99,'27'!$K$3:$L$16,2,FALSE)))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IF(D100="X",0,IF(E100="X",0,VLOOKUP(E100,'27'!$K$3:$L$16,2,FALSE)))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IF(D101="X",0,IF(E101="X",0,VLOOKUP(E101,'27'!$K$3:$L$16,2,FALSE)))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IF(D102="X",0,IF(E102="X",0,VLOOKUP(E102,'27'!$K$3:$L$16,2,FALSE)))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IF(D103="X",0,IF(E103="X",0,VLOOKUP(E103,'27'!$K$3:$L$16,2,FALSE)))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IF(D104="X",0,IF(E104="X",0,VLOOKUP(E104,'27'!$K$3:$L$16,2,FALSE)))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IF(D105="X",0,IF(E105="X",0,VLOOKUP(E105,'27'!$K$3:$L$16,2,FALSE)))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IF(D106="X",0,IF(E106="X",0,VLOOKUP(E106,'27'!$K$3:$L$16,2,FALSE)))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IF(D107="X",0,IF(E107="X",0,VLOOKUP(E107,'27'!$K$3:$L$16,2,FALSE)))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IF(D108="X",0,IF(E108="X",0,VLOOKUP(E108,'27'!$K$3:$L$16,2,FALSE)))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IF(D109="X",0,IF(E109="X",0,VLOOKUP(E109,'27'!$K$3:$L$16,2,FALSE)))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IF(D110="X",0,IF(E110="X",0,VLOOKUP(E110,'27'!$K$3:$L$16,2,FALSE)))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IF(D111="X",0,IF(E111="X",0,VLOOKUP(E111,'27'!$K$3:$L$16,2,FALSE)))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IF(D112="X",0,IF(E112="X",0,VLOOKUP(E112,'27'!$K$3:$L$16,2,FALSE)))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IF(D113="X",0,IF(E113="X",0,VLOOKUP(E113,'27'!$K$3:$L$16,2,FALSE)))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IF(D114="X",0,IF(E114="X",0,VLOOKUP(E114,'27'!$K$3:$L$16,2,FALSE)))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IF(D115="X",0,IF(E115="X",0,VLOOKUP(E115,'27'!$K$3:$L$16,2,FALSE)))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IF(D116="X",0,IF(E116="X",0,VLOOKUP(E116,'27'!$K$3:$L$16,2,FALSE)))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IF(D117="X",0,IF(E117="X",0,VLOOKUP(E117,'27'!$K$3:$L$16,2,FALSE)))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IF(D118="X",0,IF(E118="X",0,VLOOKUP(E118,'27'!$K$3:$L$16,2,FALSE)))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IF(D119="X",0,IF(E119="X",0,VLOOKUP(E119,'27'!$K$3:$L$16,2,FALSE)))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IF(D120="X",0,IF(E120="X",0,VLOOKUP(E120,'27'!$K$3:$L$16,2,FALSE)))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IF(D121="X",0,IF(E121="X",0,VLOOKUP(E121,'27'!$K$3:$L$16,2,FALSE)))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IF(D122="X",0,IF(E122="X",0,VLOOKUP(E122,'27'!$K$3:$L$16,2,FALSE)))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IF(D123="X",0,IF(E123="X",0,VLOOKUP(E123,'27'!$K$3:$L$16,2,FALSE)))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IF(D124="X",0,IF(E124="X",0,VLOOKUP(E124,'27'!$K$3:$L$16,2,FALSE)))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IF(D125="X",0,IF(E125="X",0,VLOOKUP(E125,'27'!$K$3:$L$16,2,FALSE)))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IF(D126="X",0,IF(E126="X",0,VLOOKUP(E126,'27'!$K$3:$L$16,2,FALSE)))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IF(D127="X",0,IF(E127="X",0,VLOOKUP(E127,'27'!$K$3:$L$16,2,FALSE)))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IF(D128="X",0,IF(E128="X",0,VLOOKUP(E128,'27'!$K$3:$L$16,2,FALSE)))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IF(D129="X",0,IF(E129="X",0,VLOOKUP(E129,'27'!$K$3:$L$16,2,FALSE)))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IF(D130="X",0,IF(E130="X",0,VLOOKUP(E130,'27'!$K$3:$L$16,2,FALSE)))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IF(D131="X",0,IF(E131="X",0,VLOOKUP(E131,'27'!$K$3:$L$16,2,FALSE)))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IF(D132="X",0,IF(E132="X",0,VLOOKUP(E132,'27'!$K$3:$L$16,2,FALSE)))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IF(D133="X",0,IF(E133="X",0,VLOOKUP(E133,'27'!$K$3:$L$16,2,FALSE)))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IF(D134="X",0,IF(E134="X",0,VLOOKUP(E134,'27'!$K$3:$L$16,2,FALSE)))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IF(D135="X",0,IF(E135="X",0,VLOOKUP(E135,'27'!$K$3:$L$16,2,FALSE)))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IF(D136="X",0,IF(E136="X",0,VLOOKUP(E136,'27'!$K$3:$L$16,2,FALSE)))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IF(D137="X",0,IF(E137="X",0,VLOOKUP(E137,'27'!$K$3:$L$16,2,FALSE)))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IF(D138="X",0,IF(E138="X",0,VLOOKUP(E138,'27'!$K$3:$L$16,2,FALSE)))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IF(D139="X",0,IF(E139="X",0,VLOOKUP(E139,'27'!$K$3:$L$16,2,FALSE)))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IF(D140="X",0,IF(E140="X",0,VLOOKUP(E140,'27'!$K$3:$L$16,2,FALSE)))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IF(D141="X",0,IF(E141="X",0,VLOOKUP(E141,'27'!$K$3:$L$16,2,FALSE)))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IF(D142="X",0,IF(E142="X",0,VLOOKUP(E142,'27'!$K$3:$L$16,2,FALSE)))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IF(D143="X",0,IF(E143="X",0,VLOOKUP(E143,'27'!$K$3:$L$16,2,FALSE)))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IF(D144="X",0,IF(E144="X",0,VLOOKUP(E144,'27'!$K$3:$L$16,2,FALSE)))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IF(D145="X",0,IF(E145="X",0,VLOOKUP(E145,'27'!$K$3:$L$16,2,FALSE)))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IF(D146="X",0,IF(E146="X",0,VLOOKUP(E146,'27'!$K$3:$L$16,2,FALSE)))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IF(D147="X",0,IF(E147="X",0,VLOOKUP(E147,'27'!$K$3:$L$16,2,FALSE)))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IF(D148="X",0,IF(E148="X",0,VLOOKUP(E148,'27'!$K$3:$L$16,2,FALSE)))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IF(D149="X",0,IF(E149="X",0,VLOOKUP(E149,'27'!$K$3:$L$16,2,FALSE)))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IF(D150="X",0,IF(E150="X",0,VLOOKUP(E150,'27'!$K$3:$L$16,2,FALSE)))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IF(D151="X",0,IF(E151="X",0,VLOOKUP(E151,'27'!$K$3:$L$16,2,FALSE)))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IF(D152="X",0,IF(E152="X",0,VLOOKUP(E152,'27'!$K$3:$L$16,2,FALSE)))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IF(D153="X",0,IF(E153="X",0,VLOOKUP(E153,'27'!$K$3:$L$16,2,FALSE)))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IF(D154="X",0,IF(E154="X",0,VLOOKUP(E154,'27'!$K$3:$L$16,2,FALSE)))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IF(D155="X",0,IF(E155="X",0,VLOOKUP(E155,'27'!$K$3:$L$16,2,FALSE)))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IF(D156="X",0,IF(E156="X",0,VLOOKUP(E156,'27'!$K$3:$L$16,2,FALSE)))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IF(D157="X",0,IF(E157="X",0,VLOOKUP(E157,'27'!$K$3:$L$16,2,FALSE)))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IF(D158="X",0,IF(E158="X",0,VLOOKUP(E158,'27'!$K$3:$L$16,2,FALSE)))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IF(D159="X",0,IF(E159="X",0,VLOOKUP(E159,'27'!$K$3:$L$16,2,FALSE)))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IF(D160="X",0,IF(E160="X",0,VLOOKUP(E160,'27'!$K$3:$L$16,2,FALSE)))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IF(D161="X",0,IF(E161="X",0,VLOOKUP(E161,'27'!$K$3:$L$16,2,FALSE)))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IF(D162="X",0,IF(E162="X",0,VLOOKUP(E162,'27'!$K$3:$L$16,2,FALSE)))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IF(D163="X",0,IF(E163="X",0,VLOOKUP(E163,'27'!$K$3:$L$16,2,FALSE)))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IF(D164="X",0,IF(E164="X",0,VLOOKUP(E164,'27'!$K$3:$L$16,2,FALSE)))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IF(D165="X",0,IF(E165="X",0,VLOOKUP(E165,'27'!$K$3:$L$16,2,FALSE)))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IF(D166="X",0,IF(E166="X",0,VLOOKUP(E166,'27'!$K$3:$L$16,2,FALSE)))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IF(D167="X",0,IF(E167="X",0,VLOOKUP(E167,'27'!$K$3:$L$16,2,FALSE)))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IF(D168="X",0,IF(E168="X",0,VLOOKUP(E168,'27'!$K$3:$L$16,2,FALSE)))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IF(D169="X",0,IF(E169="X",0,VLOOKUP(E169,'27'!$K$3:$L$16,2,FALSE)))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IF(D170="X",0,IF(E170="X",0,VLOOKUP(E170,'27'!$K$3:$L$16,2,FALSE)))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IF(D171="X",0,IF(E171="X",0,VLOOKUP(E171,'27'!$K$3:$L$16,2,FALSE)))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IF(D172="X",0,IF(E172="X",0,VLOOKUP(E172,'27'!$K$3:$L$16,2,FALSE)))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IF(D173="X",0,IF(E173="X",0,VLOOKUP(E173,'27'!$K$3:$L$16,2,FALSE)))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IF(D174="X",0,IF(E174="X",0,VLOOKUP(E174,'27'!$K$3:$L$16,2,FALSE)))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IF(D175="X",0,IF(E175="X",0,VLOOKUP(E175,'27'!$K$3:$L$16,2,FALSE)))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IF(D176="X",0,IF(E176="X",0,VLOOKUP(E176,'27'!$K$3:$L$16,2,FALSE)))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IF(D177="X",0,IF(E177="X",0,VLOOKUP(E177,'27'!$K$3:$L$16,2,FALSE)))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IF(D178="X",0,IF(E178="X",0,VLOOKUP(E178,'27'!$K$3:$L$16,2,FALSE)))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IF(D179="X",0,IF(E179="X",0,VLOOKUP(E179,'27'!$K$3:$L$16,2,FALSE)))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IF(D180="X",0,IF(E180="X",0,VLOOKUP(E180,'27'!$K$3:$L$16,2,FALSE)))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IF(D181="X",0,IF(E181="X",0,VLOOKUP(E181,'27'!$K$3:$L$16,2,FALSE)))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IF(D182="X",0,IF(E182="X",0,VLOOKUP(E182,'27'!$K$3:$L$16,2,FALSE)))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IF(D183="X",0,IF(E183="X",0,VLOOKUP(E183,'27'!$K$3:$L$16,2,FALSE)))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IF(D184="X",0,IF(E184="X",0,VLOOKUP(E184,'27'!$K$3:$L$16,2,FALSE)))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IF(D185="X",0,IF(E185="X",0,VLOOKUP(E185,'27'!$K$3:$L$16,2,FALSE)))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IF(D186="X",0,IF(E186="X",0,VLOOKUP(E186,'27'!$K$3:$L$16,2,FALSE)))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IF(D187="X",0,IF(E187="X",0,VLOOKUP(E187,'27'!$K$3:$L$16,2,FALSE)))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IF(D188="X",0,IF(E188="X",0,VLOOKUP(E188,'27'!$K$3:$L$16,2,FALSE)))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IF(D189="X",0,IF(E189="X",0,VLOOKUP(E189,'27'!$K$3:$L$16,2,FALSE)))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IF(D190="X",0,IF(E190="X",0,VLOOKUP(E190,'27'!$K$3:$L$16,2,FALSE)))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IF(D191="X",0,IF(E191="X",0,VLOOKUP(E191,'27'!$K$3:$L$16,2,FALSE)))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IF(D192="X",0,IF(E192="X",0,VLOOKUP(E192,'27'!$K$3:$L$16,2,FALSE)))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IF(D193="X",0,IF(E193="X",0,VLOOKUP(E193,'27'!$K$3:$L$16,2,FALSE)))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IF(D194="X",0,IF(E194="X",0,VLOOKUP(E194,'27'!$K$3:$L$16,2,FALSE)))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IF(D195="X",0,IF(E195="X",0,VLOOKUP(E195,'27'!$K$3:$L$16,2,FALSE)))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IF(D196="X",0,IF(E196="X",0,VLOOKUP(E196,'27'!$K$3:$L$16,2,FALSE)))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IF(D197="X",0,IF(E197="X",0,VLOOKUP(E197,'27'!$K$3:$L$16,2,FALSE)))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IF(D198="X",0,IF(E198="X",0,VLOOKUP(E198,'27'!$K$3:$L$16,2,FALSE)))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IF(D199="X",0,IF(E199="X",0,VLOOKUP(E199,'27'!$K$3:$L$16,2,FALSE)))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IF(D200="X",0,IF(E200="X",0,VLOOKUP(E200,'27'!$K$3:$L$16,2,FALSE)))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IF(D201="X",0,IF(E201="X",0,VLOOKUP(E201,'27'!$K$3:$L$16,2,FALSE)))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IF(D202="X",0,IF(E202="X",0,VLOOKUP(E202,'27'!$K$3:$L$16,2,FALSE)))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IF(D203="X",0,IF(E203="X",0,VLOOKUP(E203,'27'!$K$3:$L$16,2,FALSE)))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IF(D204="X",0,IF(E204="X",0,VLOOKUP(E204,'27'!$K$3:$L$16,2,FALSE)))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IF(D205="X",0,IF(E205="X",0,VLOOKUP(E205,'27'!$K$3:$L$16,2,FALSE)))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IF(D206="X",0,IF(E206="X",0,VLOOKUP(E206,'27'!$K$3:$L$16,2,FALSE)))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IF(D207="X",0,IF(E207="X",0,VLOOKUP(E207,'27'!$K$3:$L$16,2,FALSE)))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IF(D208="X",0,IF(E208="X",0,VLOOKUP(E208,'27'!$K$3:$L$16,2,FALSE)))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IF(D209="X",0,IF(E209="X",0,VLOOKUP(E209,'27'!$K$3:$L$16,2,FALSE)))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IF(D210="X",0,IF(E210="X",0,VLOOKUP(E210,'27'!$K$3:$L$16,2,FALSE)))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IF(D211="X",0,IF(E211="X",0,VLOOKUP(E211,'27'!$K$3:$L$16,2,FALSE)))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IF(D212="X",0,IF(E212="X",0,VLOOKUP(E212,'27'!$K$3:$L$16,2,FALSE)))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IF(D213="X",0,IF(E213="X",0,VLOOKUP(E213,'27'!$K$3:$L$16,2,FALSE)))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IF(D214="X",0,IF(E214="X",0,VLOOKUP(E214,'27'!$K$3:$L$16,2,FALSE)))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IF(D215="X",0,IF(E215="X",0,VLOOKUP(E215,'27'!$K$3:$L$16,2,FALSE)))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IF(D216="X",0,IF(E216="X",0,VLOOKUP(E216,'27'!$K$3:$L$16,2,FALSE)))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IF(D217="X",0,IF(E217="X",0,VLOOKUP(E217,'27'!$K$3:$L$16,2,FALSE)))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IF(D218="X",0,IF(E218="X",0,VLOOKUP(E218,'27'!$K$3:$L$16,2,FALSE)))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IF(D219="X",0,IF(E219="X",0,VLOOKUP(E219,'27'!$K$3:$L$16,2,FALSE)))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IF(D220="X",0,IF(E220="X",0,VLOOKUP(E220,'27'!$K$3:$L$16,2,FALSE)))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IF(D221="X",0,IF(E221="X",0,VLOOKUP(E221,'27'!$K$3:$L$16,2,FALSE)))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IF(D222="X",0,IF(E222="X",0,VLOOKUP(E222,'27'!$K$3:$L$16,2,FALSE)))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IF(D223="X",0,IF(E223="X",0,VLOOKUP(E223,'27'!$K$3:$L$16,2,FALSE)))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IF(D224="X",0,IF(E224="X",0,VLOOKUP(E224,'27'!$K$3:$L$16,2,FALSE)))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IF(D225="X",0,IF(E225="X",0,VLOOKUP(E225,'27'!$K$3:$L$16,2,FALSE)))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IF(D226="X",0,IF(E226="X",0,VLOOKUP(E226,'27'!$K$3:$L$16,2,FALSE)))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IF(D227="X",0,IF(E227="X",0,VLOOKUP(E227,'27'!$K$3:$L$16,2,FALSE)))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IF(D228="X",0,IF(E228="X",0,VLOOKUP(E228,'27'!$K$3:$L$16,2,FALSE)))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IF(D229="X",0,IF(E229="X",0,VLOOKUP(E229,'27'!$K$3:$L$16,2,FALSE)))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IF(D230="X",0,IF(E230="X",0,VLOOKUP(E230,'27'!$K$3:$L$16,2,FALSE)))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IF(D231="X",0,IF(E231="X",0,VLOOKUP(E231,'27'!$K$3:$L$16,2,FALSE)))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IF(D232="X",0,IF(E232="X",0,VLOOKUP(E232,'27'!$K$3:$L$16,2,FALSE)))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IF(D233="X",0,IF(E233="X",0,VLOOKUP(E233,'27'!$K$3:$L$16,2,FALSE)))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IF(D234="X",0,IF(E234="X",0,VLOOKUP(E234,'27'!$K$3:$L$16,2,FALSE)))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IF(D235="X",0,IF(E235="X",0,VLOOKUP(E235,'27'!$K$3:$L$16,2,FALSE)))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IF(D236="X",0,IF(E236="X",0,VLOOKUP(E236,'27'!$K$3:$L$16,2,FALSE)))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IF(D237="X",0,IF(E237="X",0,VLOOKUP(E237,'27'!$K$3:$L$16,2,FALSE)))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IF(D238="X",0,IF(E238="X",0,VLOOKUP(E238,'27'!$K$3:$L$16,2,FALSE)))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IF(D239="X",0,IF(E239="X",0,VLOOKUP(E239,'27'!$K$3:$L$16,2,FALSE)))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IF(D240="X",0,IF(E240="X",0,VLOOKUP(E240,'27'!$K$3:$L$16,2,FALSE)))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IF(D241="X",0,IF(E241="X",0,VLOOKUP(E241,'27'!$K$3:$L$16,2,FALSE)))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IF(D242="X",0,IF(E242="X",0,VLOOKUP(E242,'27'!$K$3:$L$16,2,FALSE)))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IF(D243="X",0,IF(E243="X",0,VLOOKUP(E243,'27'!$K$3:$L$16,2,FALSE)))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IF(D244="X",0,IF(E244="X",0,VLOOKUP(E244,'27'!$K$3:$L$16,2,FALSE)))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IF(D245="X",0,IF(E245="X",0,VLOOKUP(E245,'27'!$K$3:$L$16,2,FALSE)))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IF(D246="X",0,IF(E246="X",0,VLOOKUP(E246,'27'!$K$3:$L$16,2,FALSE)))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IF(D247="X",0,IF(E247="X",0,VLOOKUP(E247,'27'!$K$3:$L$16,2,FALSE)))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IF(D248="X",0,IF(E248="X",0,VLOOKUP(E248,'27'!$K$3:$L$16,2,FALSE)))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IF(D249="X",0,IF(E249="X",0,VLOOKUP(E249,'27'!$K$3:$L$16,2,FALSE)))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IF(D250="X",0,IF(E250="X",0,VLOOKUP(E250,'27'!$K$3:$L$16,2,FALSE)))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IF(D251="X",0,IF(E251="X",0,VLOOKUP(E251,'27'!$K$3:$L$16,2,FALSE)))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IF(D252="X",0,IF(E252="X",0,VLOOKUP(E252,'27'!$K$3:$L$16,2,FALSE)))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IF(D253="X",0,IF(E253="X",0,VLOOKUP(E253,'27'!$K$3:$L$16,2,FALSE)))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IF(D254="X",0,IF(E254="X",0,VLOOKUP(E254,'27'!$K$3:$L$16,2,FALSE)))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IF(D255="X",0,IF(E255="X",0,VLOOKUP(E255,'27'!$K$3:$L$16,2,FALSE)))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IF(D256="X",0,IF(E256="X",0,VLOOKUP(E256,'27'!$K$3:$L$16,2,FALSE)))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IF(D257="X",0,IF(E257="X",0,VLOOKUP(E257,'27'!$K$3:$L$16,2,FALSE)))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IF(D258="X",0,IF(E258="X",0,VLOOKUP(E258,'27'!$K$3:$L$16,2,FALSE)))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IF(D259="X",0,IF(E259="X",0,VLOOKUP(E259,'27'!$K$3:$L$16,2,FALSE)))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IF(D260="X",0,IF(E260="X",0,VLOOKUP(E260,'27'!$K$3:$L$16,2,FALSE)))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IF(D261="X",0,IF(E261="X",0,VLOOKUP(E261,'27'!$K$3:$L$16,2,FALSE)))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IF(D262="X",0,IF(E262="X",0,VLOOKUP(E262,'27'!$K$3:$L$16,2,FALSE)))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IF(D263="X",0,IF(E263="X",0,VLOOKUP(E263,'27'!$K$3:$L$16,2,FALSE)))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IF(D264="X",0,IF(E264="X",0,VLOOKUP(E264,'27'!$K$3:$L$16,2,FALSE)))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IF(D265="X",0,IF(E265="X",0,VLOOKUP(E265,'27'!$K$3:$L$16,2,FALSE)))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IF(D266="X",0,IF(E266="X",0,VLOOKUP(E266,'27'!$K$3:$L$16,2,FALSE)))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IF(D267="X",0,IF(E267="X",0,VLOOKUP(E267,'27'!$K$3:$L$16,2,FALSE)))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IF(D268="X",0,IF(E268="X",0,VLOOKUP(E268,'27'!$K$3:$L$16,2,FALSE)))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IF(D269="X",0,IF(E269="X",0,VLOOKUP(E269,'27'!$K$3:$L$16,2,FALSE)))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IF(D270="X",0,IF(E270="X",0,VLOOKUP(E270,'27'!$K$3:$L$16,2,FALSE)))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IF(D271="X",0,IF(E271="X",0,VLOOKUP(E271,'27'!$K$3:$L$16,2,FALSE)))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IF(D272="X",0,IF(E272="X",0,VLOOKUP(E272,'27'!$K$3:$L$16,2,FALSE)))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IF(D273="X",0,IF(E273="X",0,VLOOKUP(E273,'27'!$K$3:$L$16,2,FALSE)))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IF(D274="X",0,IF(E274="X",0,VLOOKUP(E274,'27'!$K$3:$L$16,2,FALSE)))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IF(D275="X",0,IF(E275="X",0,VLOOKUP(E275,'27'!$K$3:$L$16,2,FALSE)))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IF(D276="X",0,IF(E276="X",0,VLOOKUP(E276,'27'!$K$3:$L$16,2,FALSE)))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IF(D277="X",0,IF(E277="X",0,VLOOKUP(E277,'27'!$K$3:$L$16,2,FALSE)))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IF(D278="X",0,IF(E278="X",0,VLOOKUP(E278,'27'!$K$3:$L$16,2,FALSE)))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IF(D279="X",0,IF(E279="X",0,VLOOKUP(E279,'27'!$K$3:$L$16,2,FALSE)))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IF(D280="X",0,IF(E280="X",0,VLOOKUP(E280,'27'!$K$3:$L$16,2,FALSE)))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IF(D281="X",0,IF(E281="X",0,VLOOKUP(E281,'27'!$K$3:$L$16,2,FALSE)))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IF(D282="X",0,IF(E282="X",0,VLOOKUP(E282,'27'!$K$3:$L$16,2,FALSE)))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IF(D283="X",0,IF(E283="X",0,VLOOKUP(E283,'27'!$K$3:$L$16,2,FALSE)))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IF(D284="X",0,IF(E284="X",0,VLOOKUP(E284,'27'!$K$3:$L$16,2,FALSE)))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IF(D285="X",0,IF(E285="X",0,VLOOKUP(E285,'27'!$K$3:$L$16,2,FALSE)))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IF(D286="X",0,IF(E286="X",0,VLOOKUP(E286,'27'!$K$3:$L$16,2,FALSE)))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IF(D287="X",0,IF(E287="X",0,VLOOKUP(E287,'27'!$K$3:$L$16,2,FALSE)))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IF(D288="X",0,IF(E288="X",0,VLOOKUP(E288,'27'!$K$3:$L$16,2,FALSE)))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IF(D289="X",0,IF(E289="X",0,VLOOKUP(E289,'27'!$K$3:$L$16,2,FALSE)))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IF(D290="X",0,IF(E290="X",0,VLOOKUP(E290,'27'!$K$3:$L$16,2,FALSE)))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IF(D291="X",0,IF(E291="X",0,VLOOKUP(E291,'27'!$K$3:$L$16,2,FALSE)))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IF(D292="X",0,IF(E292="X",0,VLOOKUP(E292,'27'!$K$3:$L$16,2,FALSE)))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IF(D293="X",0,IF(E293="X",0,VLOOKUP(E293,'27'!$K$3:$L$16,2,FALSE)))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IF(D294="X",0,IF(E294="X",0,VLOOKUP(E294,'27'!$K$3:$L$16,2,FALSE)))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IF(D295="X",0,IF(E295="X",0,VLOOKUP(E295,'27'!$K$3:$L$16,2,FALSE)))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IF(D296="X",0,IF(E296="X",0,VLOOKUP(E296,'27'!$K$3:$L$16,2,FALSE)))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IF(D297="X",0,IF(E297="X",0,VLOOKUP(E297,'27'!$K$3:$L$16,2,FALSE)))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IF(D298="X",0,IF(E298="X",0,VLOOKUP(E298,'27'!$K$3:$L$16,2,FALSE)))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IF(D299="X",0,IF(E299="X",0,VLOOKUP(E299,'27'!$K$3:$L$16,2,FALSE)))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IF(D300="X",0,IF(E300="X",0,VLOOKUP(E300,'27'!$K$3:$L$16,2,FALSE)))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IF(D301="X",0,IF(E301="X",0,VLOOKUP(E301,'27'!$K$3:$L$16,2,FALSE)))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IF(D302="X",0,IF(E302="X",0,VLOOKUP(E302,'27'!$K$3:$L$16,2,FALSE)))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IF(D303="X",0,IF(E303="X",0,VLOOKUP(E303,'27'!$K$3:$L$16,2,FALSE)))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IF(D304="X",0,IF(E304="X",0,VLOOKUP(E304,'27'!$K$3:$L$16,2,FALSE)))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IF(D305="X",0,IF(E305="X",0,VLOOKUP(E305,'27'!$K$3:$L$16,2,FALSE)))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IF(D306="X",0,IF(E306="X",0,VLOOKUP(E306,'27'!$K$3:$L$16,2,FALSE)))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IF(D307="X",0,IF(E307="X",0,VLOOKUP(E307,'27'!$K$3:$L$16,2,FALSE)))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IF(D308="X",0,IF(E308="X",0,VLOOKUP(E308,'27'!$K$3:$L$16,2,FALSE)))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IF(D309="X",0,IF(E309="X",0,VLOOKUP(E309,'27'!$K$3:$L$16,2,FALSE)))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IF(D310="X",0,IF(E310="X",0,VLOOKUP(E310,'27'!$K$3:$L$16,2,FALSE)))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IF(D311="X",0,IF(E311="X",0,VLOOKUP(E311,'27'!$K$3:$L$16,2,FALSE)))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IF(D312="X",0,IF(E312="X",0,VLOOKUP(E312,'27'!$K$3:$L$16,2,FALSE)))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IF(D313="X",0,IF(E313="X",0,VLOOKUP(E313,'27'!$K$3:$L$16,2,FALSE)))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IF(D314="X",0,IF(E314="X",0,VLOOKUP(E314,'27'!$K$3:$L$16,2,FALSE)))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IF(D315="X",0,IF(E315="X",0,VLOOKUP(E315,'27'!$K$3:$L$16,2,FALSE)))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IF(D316="X",0,IF(E316="X",0,VLOOKUP(E316,'27'!$K$3:$L$16,2,FALSE)))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IF(D317="X",0,IF(E317="X",0,VLOOKUP(E317,'27'!$K$3:$L$16,2,FALSE)))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IF(D318="X",0,IF(E318="X",0,VLOOKUP(E318,'27'!$K$3:$L$16,2,FALSE)))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IF(D319="X",0,IF(E319="X",0,VLOOKUP(E319,'27'!$K$3:$L$16,2,FALSE)))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IF(D320="X",0,IF(E320="X",0,VLOOKUP(E320,'27'!$K$3:$L$16,2,FALSE)))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IF(D321="X",0,IF(E321="X",0,VLOOKUP(E321,'27'!$K$3:$L$16,2,FALSE)))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IF(D322="X",0,IF(E322="X",0,VLOOKUP(E322,'27'!$K$3:$L$16,2,FALSE)))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IF(D323="X",0,IF(E323="X",0,VLOOKUP(E323,'27'!$K$3:$L$16,2,FALSE)))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IF(D324="X",0,IF(E324="X",0,VLOOKUP(E324,'27'!$K$3:$L$16,2,FALSE)))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IF(D325="X",0,IF(E325="X",0,VLOOKUP(E325,'27'!$K$3:$L$16,2,FALSE)))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IF(D326="X",0,IF(E326="X",0,VLOOKUP(E326,'27'!$K$3:$L$16,2,FALSE)))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IF(D327="X",0,IF(E327="X",0,VLOOKUP(E327,'27'!$K$3:$L$16,2,FALSE)))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IF(D328="X",0,IF(E328="X",0,VLOOKUP(E328,'27'!$K$3:$L$16,2,FALSE)))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IF(D329="X",0,IF(E329="X",0,VLOOKUP(E329,'27'!$K$3:$L$16,2,FALSE)))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IF(D330="X",0,IF(E330="X",0,VLOOKUP(E330,'27'!$K$3:$L$16,2,FALSE)))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IF(D331="X",0,IF(E331="X",0,VLOOKUP(E331,'27'!$K$3:$L$16,2,FALSE)))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IF(D332="X",0,IF(E332="X",0,VLOOKUP(E332,'27'!$K$3:$L$16,2,FALSE)))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IF(D333="X",0,IF(E333="X",0,VLOOKUP(E333,'27'!$K$3:$L$16,2,FALSE)))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IF(D334="X",0,IF(E334="X",0,VLOOKUP(E334,'27'!$K$3:$L$16,2,FALSE)))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IF(D335="X",0,IF(E335="X",0,VLOOKUP(E335,'27'!$K$3:$L$16,2,FALSE)))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IF(D336="X",0,IF(E336="X",0,VLOOKUP(E336,'27'!$K$3:$L$16,2,FALSE)))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IF(D337="X",0,IF(E337="X",0,VLOOKUP(E337,'27'!$K$3:$L$16,2,FALSE)))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IF(D338="X",0,IF(E338="X",0,VLOOKUP(E338,'27'!$K$3:$L$16,2,FALSE)))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IF(D339="X",0,IF(E339="X",0,VLOOKUP(E339,'27'!$K$3:$L$16,2,FALSE)))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IF(D340="X",0,IF(E340="X",0,VLOOKUP(E340,'27'!$K$3:$L$16,2,FALSE)))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IF(D341="X",0,IF(E341="X",0,VLOOKUP(E341,'27'!$K$3:$L$16,2,FALSE)))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IF(D342="X",0,IF(E342="X",0,VLOOKUP(E342,'27'!$K$3:$L$16,2,FALSE)))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IF(D343="X",0,IF(E343="X",0,VLOOKUP(E343,'27'!$K$3:$L$16,2,FALSE)))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IF(D344="X",0,IF(E344="X",0,VLOOKUP(E344,'27'!$K$3:$L$16,2,FALSE)))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IF(D345="X",0,IF(E345="X",0,VLOOKUP(E345,'27'!$K$3:$L$16,2,FALSE)))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IF(D346="X",0,IF(E346="X",0,VLOOKUP(E346,'27'!$K$3:$L$16,2,FALSE)))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IF(D347="X",0,IF(E347="X",0,VLOOKUP(E347,'27'!$K$3:$L$16,2,FALSE)))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IF(D348="X",0,IF(E348="X",0,VLOOKUP(E348,'27'!$K$3:$L$16,2,FALSE)))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IF(D349="X",0,IF(E349="X",0,VLOOKUP(E349,'27'!$K$3:$L$16,2,FALSE)))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IF(D350="X",0,IF(E350="X",0,VLOOKUP(E350,'27'!$K$3:$L$16,2,FALSE)))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IF(D351="X",0,IF(E351="X",0,VLOOKUP(E351,'27'!$K$3:$L$16,2,FALSE)))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IF(D352="X",0,IF(E352="X",0,VLOOKUP(E352,'27'!$K$3:$L$16,2,FALSE)))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IF(D353="X",0,IF(E353="X",0,VLOOKUP(E353,'27'!$K$3:$L$16,2,FALSE)))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IF(D354="X",0,IF(E354="X",0,VLOOKUP(E354,'27'!$K$3:$L$16,2,FALSE)))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IF(D355="X",0,IF(E355="X",0,VLOOKUP(E355,'27'!$K$3:$L$16,2,FALSE)))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IF(D356="X",0,IF(E356="X",0,VLOOKUP(E356,'27'!$K$3:$L$16,2,FALSE)))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IF(D357="X",0,IF(E357="X",0,VLOOKUP(E357,'27'!$K$3:$L$16,2,FALSE)))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IF(D358="X",0,IF(E358="X",0,VLOOKUP(E358,'27'!$K$3:$L$16,2,FALSE)))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IF(D359="X",0,IF(E359="X",0,VLOOKUP(E359,'27'!$K$3:$L$16,2,FALSE)))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IF(D360="X",0,IF(E360="X",0,VLOOKUP(E360,'27'!$K$3:$L$16,2,FALSE)))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IF(D361="X",0,IF(E361="X",0,VLOOKUP(E361,'27'!$K$3:$L$16,2,FALSE)))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IF(D362="X",0,IF(E362="X",0,VLOOKUP(E362,'27'!$K$3:$L$16,2,FALSE)))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IF(D363="X",0,IF(E363="X",0,VLOOKUP(E363,'27'!$K$3:$L$16,2,FALSE)))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IF(D364="X",0,IF(E364="X",0,VLOOKUP(E364,'27'!$K$3:$L$16,2,FALSE)))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IF(D365="X",0,IF(E365="X",0,VLOOKUP(E365,'27'!$K$3:$L$16,2,FALSE)))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IF(D366="X",0,IF(E366="X",0,VLOOKUP(E366,'27'!$K$3:$L$16,2,FALSE)))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IF(D367="X",0,IF(E367="X",0,VLOOKUP(E367,'27'!$K$3:$L$16,2,FALSE)))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IF(D368="X",0,IF(E368="X",0,VLOOKUP(E368,'27'!$K$3:$L$16,2,FALSE)))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IF(D369="X",0,IF(E369="X",0,VLOOKUP(E369,'27'!$K$3:$L$16,2,FALSE)))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IF(D370="X",0,IF(E370="X",0,VLOOKUP(E370,'27'!$K$3:$L$16,2,FALSE)))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IF(D371="X",0,IF(E371="X",0,VLOOKUP(E371,'27'!$K$3:$L$16,2,FALSE)))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IF(D372="X",0,IF(E372="X",0,VLOOKUP(E372,'27'!$K$3:$L$16,2,FALSE)))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IF(D373="X",0,IF(E373="X",0,VLOOKUP(E373,'27'!$K$3:$L$16,2,FALSE)))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IF(D374="X",0,IF(E374="X",0,VLOOKUP(E374,'27'!$K$3:$L$16,2,FALSE)))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IF(D375="X",0,IF(E375="X",0,VLOOKUP(E375,'27'!$K$3:$L$16,2,FALSE)))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IF(D376="X",0,IF(E376="X",0,VLOOKUP(E376,'27'!$K$3:$L$16,2,FALSE)))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IF(D377="X",0,IF(E377="X",0,VLOOKUP(E377,'27'!$K$3:$L$16,2,FALSE)))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IF(D378="X",0,IF(E378="X",0,VLOOKUP(E378,'27'!$K$3:$L$16,2,FALSE)))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IF(D379="X",0,IF(E379="X",0,VLOOKUP(E379,'27'!$K$3:$L$16,2,FALSE)))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IF(D380="X",0,IF(E380="X",0,VLOOKUP(E380,'27'!$K$3:$L$16,2,FALSE)))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IF(D381="X",0,IF(E381="X",0,VLOOKUP(E381,'27'!$K$3:$L$16,2,FALSE)))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IF(D382="X",0,IF(E382="X",0,VLOOKUP(E382,'27'!$K$3:$L$16,2,FALSE)))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IF(D383="X",0,IF(E383="X",0,VLOOKUP(E383,'27'!$K$3:$L$16,2,FALSE)))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IF(D384="X",0,IF(E384="X",0,VLOOKUP(E384,'27'!$K$3:$L$16,2,FALSE)))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IF(D385="X",0,IF(E385="X",0,VLOOKUP(E385,'27'!$K$3:$L$16,2,FALSE)))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IF(D386="X",0,IF(E386="X",0,VLOOKUP(E386,'27'!$K$3:$L$16,2,FALSE)))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IF(D387="X",0,IF(E387="X",0,VLOOKUP(E387,'27'!$K$3:$L$16,2,FALSE)))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IF(D388="X",0,IF(E388="X",0,VLOOKUP(E388,'27'!$K$3:$L$16,2,FALSE)))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IF(D389="X",0,IF(E389="X",0,VLOOKUP(E389,'27'!$K$3:$L$16,2,FALSE)))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IF(D390="X",0,IF(E390="X",0,VLOOKUP(E390,'27'!$K$3:$L$16,2,FALSE)))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IF(D391="X",0,IF(E391="X",0,VLOOKUP(E391,'27'!$K$3:$L$16,2,FALSE)))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IF(D392="X",0,IF(E392="X",0,VLOOKUP(E392,'27'!$K$3:$L$16,2,FALSE)))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IF(D393="X",0,IF(E393="X",0,VLOOKUP(E393,'27'!$K$3:$L$16,2,FALSE)))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IF(D394="X",0,IF(E394="X",0,VLOOKUP(E394,'27'!$K$3:$L$16,2,FALSE)))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IF(D395="X",0,IF(E395="X",0,VLOOKUP(E395,'27'!$K$3:$L$16,2,FALSE)))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IF(D396="X",0,IF(E396="X",0,VLOOKUP(E396,'27'!$K$3:$L$16,2,FALSE)))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IF(D397="X",0,IF(E397="X",0,VLOOKUP(E397,'27'!$K$3:$L$16,2,FALSE)))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IF(D398="X",0,IF(E398="X",0,VLOOKUP(E398,'27'!$K$3:$L$16,2,FALSE)))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IF(D399="X",0,IF(E399="X",0,VLOOKUP(E399,'27'!$K$3:$L$16,2,FALSE)))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IF(D400="X",0,IF(E400="X",0,VLOOKUP(E400,'27'!$K$3:$L$16,2,FALSE)))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IF(D401="X",0,IF(E401="X",0,VLOOKUP(E401,'27'!$K$3:$L$16,2,FALSE)))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IF(D402="X",0,IF(E402="X",0,VLOOKUP(E402,'27'!$K$3:$L$16,2,FALSE)))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IF(D403="X",0,IF(E403="X",0,VLOOKUP(E403,'27'!$K$3:$L$16,2,FALSE)))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IF(D404="X",0,IF(E404="X",0,VLOOKUP(E404,'27'!$K$3:$L$16,2,FALSE)))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IF(D405="X",0,IF(E405="X",0,VLOOKUP(E405,'27'!$K$3:$L$16,2,FALSE)))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IF(D406="X",0,IF(E406="X",0,VLOOKUP(E406,'27'!$K$3:$L$16,2,FALSE)))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IF(D407="X",0,IF(E407="X",0,VLOOKUP(E407,'27'!$K$3:$L$16,2,FALSE)))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IF(D408="X",0,IF(E408="X",0,VLOOKUP(E408,'27'!$K$3:$L$16,2,FALSE)))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IF(D409="X",0,IF(E409="X",0,VLOOKUP(E409,'27'!$K$3:$L$16,2,FALSE)))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IF(D410="X",0,IF(E410="X",0,VLOOKUP(E410,'27'!$K$3:$L$16,2,FALSE)))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IF(D411="X",0,IF(E411="X",0,VLOOKUP(E411,'27'!$K$3:$L$16,2,FALSE)))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IF(D412="X",0,IF(E412="X",0,VLOOKUP(E412,'27'!$K$3:$L$16,2,FALSE)))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IF(D413="X",0,IF(E413="X",0,VLOOKUP(E413,'27'!$K$3:$L$16,2,FALSE)))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IF(D414="X",0,IF(E414="X",0,VLOOKUP(E414,'27'!$K$3:$L$16,2,FALSE)))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IF(D415="X",0,IF(E415="X",0,VLOOKUP(E415,'27'!$K$3:$L$16,2,FALSE)))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IF(D416="X",0,IF(E416="X",0,VLOOKUP(E416,'27'!$K$3:$L$16,2,FALSE)))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IF(D417="X",0,IF(E417="X",0,VLOOKUP(E417,'27'!$K$3:$L$16,2,FALSE)))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IF(D418="X",0,IF(E418="X",0,VLOOKUP(E418,'27'!$K$3:$L$16,2,FALSE)))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IF(D419="X",0,IF(E419="X",0,VLOOKUP(E419,'27'!$K$3:$L$16,2,FALSE)))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IF(D420="X",0,IF(E420="X",0,VLOOKUP(E420,'27'!$K$3:$L$16,2,FALSE)))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IF(D421="X",0,IF(E421="X",0,VLOOKUP(E421,'27'!$K$3:$L$16,2,FALSE)))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IF(D422="X",0,IF(E422="X",0,VLOOKUP(E422,'27'!$K$3:$L$16,2,FALSE)))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IF(D423="X",0,IF(E423="X",0,VLOOKUP(E423,'27'!$K$3:$L$16,2,FALSE)))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IF(D424="X",0,IF(E424="X",0,VLOOKUP(E424,'27'!$K$3:$L$16,2,FALSE)))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IF(D425="X",0,IF(E425="X",0,VLOOKUP(E425,'27'!$K$3:$L$16,2,FALSE)))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IF(D426="X",0,IF(E426="X",0,VLOOKUP(E426,'27'!$K$3:$L$16,2,FALSE)))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IF(D427="X",0,IF(E427="X",0,VLOOKUP(E427,'27'!$K$3:$L$16,2,FALSE)))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IF(D428="X",0,IF(E428="X",0,VLOOKUP(E428,'27'!$K$3:$L$16,2,FALSE)))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IF(D429="X",0,IF(E429="X",0,VLOOKUP(E429,'27'!$K$3:$L$16,2,FALSE)))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IF(D430="X",0,IF(E430="X",0,VLOOKUP(E430,'27'!$K$3:$L$16,2,FALSE)))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IF(D431="X",0,IF(E431="X",0,VLOOKUP(E431,'27'!$K$3:$L$16,2,FALSE)))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IF(D432="X",0,IF(E432="X",0,VLOOKUP(E432,'27'!$K$3:$L$16,2,FALSE)))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IF(D433="X",0,IF(E433="X",0,VLOOKUP(E433,'27'!$K$3:$L$16,2,FALSE)))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IF(D434="X",0,IF(E434="X",0,VLOOKUP(E434,'27'!$K$3:$L$16,2,FALSE)))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IF(D435="X",0,IF(E435="X",0,VLOOKUP(E435,'27'!$K$3:$L$16,2,FALSE)))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IF(D436="X",0,IF(E436="X",0,VLOOKUP(E436,'27'!$K$3:$L$16,2,FALSE)))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IF(D437="X",0,IF(E437="X",0,VLOOKUP(E437,'27'!$K$3:$L$16,2,FALSE)))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IF(D438="X",0,IF(E438="X",0,VLOOKUP(E438,'27'!$K$3:$L$16,2,FALSE)))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IF(D439="X",0,IF(E439="X",0,VLOOKUP(E439,'27'!$K$3:$L$16,2,FALSE)))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IF(D440="X",0,IF(E440="X",0,VLOOKUP(E440,'27'!$K$3:$L$16,2,FALSE)))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IF(D441="X",0,IF(E441="X",0,VLOOKUP(E441,'27'!$K$3:$L$16,2,FALSE)))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IF(D442="X",0,IF(E442="X",0,VLOOKUP(E442,'27'!$K$3:$L$16,2,FALSE)))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IF(D443="X",0,IF(E443="X",0,VLOOKUP(E443,'27'!$K$3:$L$16,2,FALSE)))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IF(D444="X",0,IF(E444="X",0,VLOOKUP(E444,'27'!$K$3:$L$16,2,FALSE)))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IF(D445="X",0,IF(E445="X",0,VLOOKUP(E445,'27'!$K$3:$L$16,2,FALSE)))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IF(D446="X",0,IF(E446="X",0,VLOOKUP(E446,'27'!$K$3:$L$16,2,FALSE)))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IF(D447="X",0,IF(E447="X",0,VLOOKUP(E447,'27'!$K$3:$L$16,2,FALSE)))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IF(D448="X",0,IF(E448="X",0,VLOOKUP(E448,'27'!$K$3:$L$16,2,FALSE)))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IF(D449="X",0,IF(E449="X",0,VLOOKUP(E449,'27'!$K$3:$L$16,2,FALSE)))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IF(D450="X",0,IF(E450="X",0,VLOOKUP(E450,'27'!$K$3:$L$16,2,FALSE)))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IF(D451="X",0,IF(E451="X",0,VLOOKUP(E451,'27'!$K$3:$L$16,2,FALSE)))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IF(D452="X",0,IF(E452="X",0,VLOOKUP(E452,'27'!$K$3:$L$16,2,FALSE)))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IF(D453="X",0,IF(E453="X",0,VLOOKUP(E453,'27'!$K$3:$L$16,2,FALSE)))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IF(D454="X",0,IF(E454="X",0,VLOOKUP(E454,'27'!$K$3:$L$16,2,FALSE)))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IF(D455="X",0,IF(E455="X",0,VLOOKUP(E455,'27'!$K$3:$L$16,2,FALSE)))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IF(D456="X",0,IF(E456="X",0,VLOOKUP(E456,'27'!$K$3:$L$16,2,FALSE)))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IF(D457="X",0,IF(E457="X",0,VLOOKUP(E457,'27'!$K$3:$L$16,2,FALSE)))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IF(D458="X",0,IF(E458="X",0,VLOOKUP(E458,'27'!$K$3:$L$16,2,FALSE)))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IF(D459="X",0,IF(E459="X",0,VLOOKUP(E459,'27'!$K$3:$L$16,2,FALSE)))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IF(D460="X",0,IF(E460="X",0,VLOOKUP(E460,'27'!$K$3:$L$16,2,FALSE)))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IF(D461="X",0,IF(E461="X",0,VLOOKUP(E461,'27'!$K$3:$L$16,2,FALSE)))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IF(D462="X",0,IF(E462="X",0,VLOOKUP(E462,'27'!$K$3:$L$16,2,FALSE)))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IF(D463="X",0,IF(E463="X",0,VLOOKUP(E463,'27'!$K$3:$L$16,2,FALSE)))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IF(D464="X",0,IF(E464="X",0,VLOOKUP(E464,'27'!$K$3:$L$16,2,FALSE)))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IF(D465="X",0,IF(E465="X",0,VLOOKUP(E465,'27'!$K$3:$L$16,2,FALSE)))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IF(D466="X",0,IF(E466="X",0,VLOOKUP(E466,'27'!$K$3:$L$16,2,FALSE)))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IF(D467="X",0,IF(E467="X",0,VLOOKUP(E467,'27'!$K$3:$L$16,2,FALSE)))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IF(D468="X",0,IF(E468="X",0,VLOOKUP(E468,'27'!$K$3:$L$16,2,FALSE)))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IF(D469="X",0,IF(E469="X",0,VLOOKUP(E469,'27'!$K$3:$L$16,2,FALSE)))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IF(D470="X",0,IF(E470="X",0,VLOOKUP(E470,'27'!$K$3:$L$16,2,FALSE)))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IF(D471="X",0,IF(E471="X",0,VLOOKUP(E471,'27'!$K$3:$L$16,2,FALSE)))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IF(D472="X",0,IF(E472="X",0,VLOOKUP(E472,'27'!$K$3:$L$16,2,FALSE)))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IF(D473="X",0,IF(E473="X",0,VLOOKUP(E473,'27'!$K$3:$L$16,2,FALSE)))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IF(D474="X",0,IF(E474="X",0,VLOOKUP(E474,'27'!$K$3:$L$16,2,FALSE)))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IF(D475="X",0,IF(E475="X",0,VLOOKUP(E475,'27'!$K$3:$L$16,2,FALSE)))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IF(D476="X",0,IF(E476="X",0,VLOOKUP(E476,'27'!$K$3:$L$16,2,FALSE)))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IF(D477="X",0,IF(E477="X",0,VLOOKUP(E477,'27'!$K$3:$L$16,2,FALSE)))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IF(D478="X",0,IF(E478="X",0,VLOOKUP(E478,'27'!$K$3:$L$16,2,FALSE)))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IF(D479="X",0,IF(E479="X",0,VLOOKUP(E479,'27'!$K$3:$L$16,2,FALSE)))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IF(D480="X",0,IF(E480="X",0,VLOOKUP(E480,'27'!$K$3:$L$16,2,FALSE)))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IF(D481="X",0,IF(E481="X",0,VLOOKUP(E481,'27'!$K$3:$L$16,2,FALSE)))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IF(D482="X",0,IF(E482="X",0,VLOOKUP(E482,'27'!$K$3:$L$16,2,FALSE)))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IF(D483="X",0,IF(E483="X",0,VLOOKUP(E483,'27'!$K$3:$L$16,2,FALSE)))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IF(D484="X",0,IF(E484="X",0,VLOOKUP(E484,'27'!$K$3:$L$16,2,FALSE)))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IF(D485="X",0,IF(E485="X",0,VLOOKUP(E485,'27'!$K$3:$L$16,2,FALSE)))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IF(D486="X",0,IF(E486="X",0,VLOOKUP(E486,'27'!$K$3:$L$16,2,FALSE)))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IF(D487="X",0,IF(E487="X",0,VLOOKUP(E487,'27'!$K$3:$L$16,2,FALSE)))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IF(D488="X",0,IF(E488="X",0,VLOOKUP(E488,'27'!$K$3:$L$16,2,FALSE)))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IF(D489="X",0,IF(E489="X",0,VLOOKUP(E489,'27'!$K$3:$L$16,2,FALSE)))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IF(D490="X",0,IF(E490="X",0,VLOOKUP(E490,'27'!$K$3:$L$16,2,FALSE)))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IF(D491="X",0,IF(E491="X",0,VLOOKUP(E491,'27'!$K$3:$L$16,2,FALSE)))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IF(D492="X",0,IF(E492="X",0,VLOOKUP(E492,'27'!$K$3:$L$16,2,FALSE)))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IF(D493="X",0,IF(E493="X",0,VLOOKUP(E493,'27'!$K$3:$L$16,2,FALSE)))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IF(D494="X",0,IF(E494="X",0,VLOOKUP(E494,'27'!$K$3:$L$16,2,FALSE)))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IF('27'!K3="", "Vrije categorie",'27'!K3)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IF('27'!K4="", "Vrije categorie",'27'!K4)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IF('27'!K5="", "Vrije categorie",'27'!K5)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IF('27'!K6="", "Vrije categorie",'27'!K6)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IF('27'!K7="", "Vrije categorie",'27'!K7)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IF('27'!K8="", "Vrije categorie",'27'!K8)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IF('27'!K9="", "Vrije categorie",'27'!K9)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IF('27'!K10="", "Vrije categorie",'27'!K10)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IF('27'!K11="", "Vrije categorie",'27'!K11)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IF('27'!K12="", "Vrije categorie",'27'!K12)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IF('27'!K13="", "Vrije categorie",'27'!K13)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IF('27'!K14="", "Vrije categorie",'27'!K14)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IF('27'!K15="", "Vrije categorie",'27'!K15)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WLXsGtIFd+zDXiifTCm/kLhcEm2yZ94nWyYmFqkF8ewDt9kvmrX4sAM24F43Ex92PURKS0mTZ3MQ3Vj/ipGj7g==" saltValue="74DlPODHitvhSLStowfD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28,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'28a'!P499/M3</f>
        <v>#N/A</v>
      </c>
    </row>
    <row r="4" spans="1:14">
      <c r="A4" s="26" t="s">
        <v>80</v>
      </c>
      <c r="B4" s="217" t="str">
        <f>VLOOKUP(H5,Kwaliteitsinspecties!A5:E54,3)</f>
        <v>Complex 28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'28a'!P500/M4</f>
        <v>#N/A</v>
      </c>
    </row>
    <row r="5" spans="1:14">
      <c r="A5" s="27" t="s">
        <v>81</v>
      </c>
      <c r="B5" s="218" t="str">
        <f>VLOOKUP(H5,Kwaliteitsinspecties!A5:E54,4)</f>
        <v>Complex 28</v>
      </c>
      <c r="C5" s="218"/>
      <c r="D5" s="218"/>
      <c r="E5" s="218"/>
      <c r="F5" s="214" t="s">
        <v>83</v>
      </c>
      <c r="G5" s="214"/>
      <c r="H5" s="23">
        <f>Kwaliteitsinspecties!A32</f>
        <v>28</v>
      </c>
      <c r="K5" s="44" t="s">
        <v>56</v>
      </c>
      <c r="L5" s="56"/>
      <c r="M5" s="115"/>
      <c r="N5" s="97" t="e">
        <f>'28a'!P501/M5</f>
        <v>#N/A</v>
      </c>
    </row>
    <row r="6" spans="1:14">
      <c r="A6" s="28" t="s">
        <v>82</v>
      </c>
      <c r="B6" s="219" t="str">
        <f>VLOOKUP(H5,Kwaliteitsinspecties!A5:E54,5)</f>
        <v>Complex 28</v>
      </c>
      <c r="C6" s="219"/>
      <c r="D6" s="219"/>
      <c r="E6" s="219"/>
      <c r="F6" s="215" t="s">
        <v>84</v>
      </c>
      <c r="G6" s="215"/>
      <c r="H6" s="24" t="str">
        <f>CONCATENATE(H5,"a")</f>
        <v>28a</v>
      </c>
      <c r="K6" s="44" t="s">
        <v>57</v>
      </c>
      <c r="L6" s="56"/>
      <c r="M6" s="115"/>
      <c r="N6" s="97" t="e">
        <f>'28a'!P502/M6</f>
        <v>#N/A</v>
      </c>
    </row>
    <row r="7" spans="1:14">
      <c r="K7" s="44" t="s">
        <v>53</v>
      </c>
      <c r="L7" s="56"/>
      <c r="M7" s="115"/>
      <c r="N7" s="97" t="e">
        <f>'28a'!P503/M7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'28a'!P504/M8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'28a'!P505/M9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'28a'!P506/M10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'28a'!P507/M11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'28a'!P508/M12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'28a'!N512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'28a'!P509/M13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'28a'!P512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'28a'!G512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'28a'!F512-E27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'28a'!S495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'28a'!R495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'28a'!T495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'28a'!U495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'28a'!V495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'28a'!W495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'28a'!N505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g5zUbczKYHqIrzCvQsXiExNlX0qYGYhVbsj8gvLCM/YZ/rOxVU/cJOtnAZLD5XkekTeqqR03DkDrmyby2h5dvQ==" saltValue="8jDsv2sqCSmeUwzL9m1H2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workbookViewId="0">
      <pane ySplit="3" topLeftCell="A94" activePane="bottomLeft" state="frozen"/>
      <selection pane="bottomLeft" activeCell="R495" sqref="R495"/>
    </sheetView>
  </sheetViews>
  <sheetFormatPr defaultRowHeight="14.4"/>
  <cols>
    <col min="1" max="1" width="5.109375" bestFit="1" customWidth="1"/>
    <col min="2" max="2" width="5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6" width="11.88671875" customWidth="1"/>
    <col min="7" max="7" width="11.88671875" hidden="1" customWidth="1"/>
    <col min="8" max="8" width="11.88671875" customWidth="1"/>
    <col min="9" max="13" width="11.88671875" hidden="1" customWidth="1"/>
    <col min="14" max="14" width="7.5546875" bestFit="1" customWidth="1"/>
    <col min="15" max="15" width="4.5546875" bestFit="1" customWidth="1"/>
    <col min="16" max="16" width="9.5546875" bestFit="1" customWidth="1"/>
    <col min="17" max="17" width="13.88671875" bestFit="1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'1'!H5</f>
        <v>1</v>
      </c>
      <c r="B1" s="240" t="s">
        <v>80</v>
      </c>
      <c r="C1" s="241"/>
      <c r="D1" s="242" t="str">
        <f>VLOOKUP(A1,Kwaliteitsinspecties!A5:J54,3)</f>
        <v xml:space="preserve">WMD Hoofdkantoor 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Lauwers 3, 9405 BL  te Assen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 t="s">
        <v>345</v>
      </c>
      <c r="B4" s="153" t="s">
        <v>308</v>
      </c>
      <c r="C4" s="154" t="s">
        <v>279</v>
      </c>
      <c r="D4" s="17"/>
      <c r="E4" s="157" t="s">
        <v>53</v>
      </c>
      <c r="F4" s="155">
        <v>7.5</v>
      </c>
      <c r="G4" s="155"/>
      <c r="I4" s="155"/>
      <c r="J4" s="155"/>
      <c r="N4" s="92">
        <f>SUM(F4:M4)</f>
        <v>7.5</v>
      </c>
      <c r="O4" s="94">
        <f>IF(D4="X",0,IF(E4="X",0,VLOOKUP(E4,'1'!$K$3:$L$16,2,FALSE)))</f>
        <v>255</v>
      </c>
      <c r="P4" s="92">
        <f t="shared" ref="P4:P67" si="0">N4*O4</f>
        <v>1912.5</v>
      </c>
    </row>
    <row r="5" spans="1:24">
      <c r="A5" s="16" t="s">
        <v>345</v>
      </c>
      <c r="B5" s="153" t="s">
        <v>309</v>
      </c>
      <c r="C5" s="154" t="s">
        <v>280</v>
      </c>
      <c r="D5" s="17"/>
      <c r="E5" s="157" t="s">
        <v>53</v>
      </c>
      <c r="G5" s="155"/>
      <c r="H5" s="155">
        <v>305</v>
      </c>
      <c r="I5" s="155"/>
      <c r="J5" s="155"/>
      <c r="N5" s="92">
        <f t="shared" ref="N5:N67" si="1">SUM(F5:M5)</f>
        <v>305</v>
      </c>
      <c r="O5" s="94">
        <f>IF(D5="X",0,IF(E5="X",0,VLOOKUP(E5,'1'!$K$3:$L$16,2,FALSE)))</f>
        <v>255</v>
      </c>
      <c r="P5" s="92">
        <f t="shared" si="0"/>
        <v>77775</v>
      </c>
    </row>
    <row r="6" spans="1:24">
      <c r="A6" s="16" t="s">
        <v>345</v>
      </c>
      <c r="B6" s="153" t="s">
        <v>310</v>
      </c>
      <c r="C6" s="154" t="s">
        <v>281</v>
      </c>
      <c r="D6" s="17"/>
      <c r="E6" s="157" t="s">
        <v>55</v>
      </c>
      <c r="F6" s="155">
        <v>45.5</v>
      </c>
      <c r="G6" s="155"/>
      <c r="H6" s="155"/>
      <c r="I6" s="155"/>
      <c r="J6" s="155"/>
      <c r="N6" s="92">
        <f t="shared" si="1"/>
        <v>45.5</v>
      </c>
      <c r="O6" s="94">
        <f>IF(D6="X",0,IF(E6="X",0,VLOOKUP(E6,'1'!$K$3:$L$16,2,FALSE)))</f>
        <v>255</v>
      </c>
      <c r="P6" s="92">
        <f t="shared" si="0"/>
        <v>11602.5</v>
      </c>
    </row>
    <row r="7" spans="1:24">
      <c r="A7" s="16" t="s">
        <v>345</v>
      </c>
      <c r="B7" s="153" t="s">
        <v>311</v>
      </c>
      <c r="C7" s="154" t="s">
        <v>282</v>
      </c>
      <c r="D7" s="17"/>
      <c r="E7" s="157" t="s">
        <v>53</v>
      </c>
      <c r="G7" s="155"/>
      <c r="H7" s="155">
        <v>3.5</v>
      </c>
      <c r="I7" s="155"/>
      <c r="J7" s="155"/>
      <c r="N7" s="92">
        <f t="shared" si="1"/>
        <v>3.5</v>
      </c>
      <c r="O7" s="94">
        <f>IF(D7="X",0,IF(E7="X",0,VLOOKUP(E7,'1'!$K$3:$L$16,2,FALSE)))</f>
        <v>255</v>
      </c>
      <c r="P7" s="92">
        <f t="shared" si="0"/>
        <v>892.5</v>
      </c>
    </row>
    <row r="8" spans="1:24">
      <c r="A8" s="16" t="s">
        <v>345</v>
      </c>
      <c r="B8" s="153" t="s">
        <v>312</v>
      </c>
      <c r="C8" s="154" t="s">
        <v>283</v>
      </c>
      <c r="D8" s="17" t="s">
        <v>474</v>
      </c>
      <c r="E8" s="157" t="s">
        <v>58</v>
      </c>
      <c r="G8" s="155"/>
      <c r="H8" s="155">
        <v>14.2</v>
      </c>
      <c r="I8" s="155"/>
      <c r="J8" s="155"/>
      <c r="N8" s="92">
        <f t="shared" si="1"/>
        <v>14.2</v>
      </c>
      <c r="O8" s="94">
        <f>IF(D8="X",0,IF(E8="X",0,VLOOKUP(E8,'1'!$K$3:$L$16,2,FALSE)))</f>
        <v>0</v>
      </c>
      <c r="P8" s="92">
        <f t="shared" si="0"/>
        <v>0</v>
      </c>
    </row>
    <row r="9" spans="1:24">
      <c r="A9" s="16" t="s">
        <v>345</v>
      </c>
      <c r="B9" s="153" t="s">
        <v>313</v>
      </c>
      <c r="C9" s="154" t="s">
        <v>284</v>
      </c>
      <c r="D9" s="17" t="s">
        <v>474</v>
      </c>
      <c r="E9" s="157" t="s">
        <v>57</v>
      </c>
      <c r="G9" s="155"/>
      <c r="H9" s="155">
        <v>12</v>
      </c>
      <c r="I9" s="155"/>
      <c r="J9" s="155"/>
      <c r="N9" s="92">
        <f t="shared" si="1"/>
        <v>12</v>
      </c>
      <c r="O9" s="94">
        <f>IF(D9="X",0,IF(E9="X",0,VLOOKUP(E9,'1'!$K$3:$L$16,2,FALSE)))</f>
        <v>0</v>
      </c>
      <c r="P9" s="92">
        <f t="shared" si="0"/>
        <v>0</v>
      </c>
    </row>
    <row r="10" spans="1:24">
      <c r="A10" s="16" t="s">
        <v>345</v>
      </c>
      <c r="B10" s="153" t="s">
        <v>314</v>
      </c>
      <c r="C10" s="154" t="s">
        <v>285</v>
      </c>
      <c r="D10" s="17" t="s">
        <v>474</v>
      </c>
      <c r="E10" s="157" t="s">
        <v>58</v>
      </c>
      <c r="G10" s="155"/>
      <c r="H10" s="155">
        <v>6.6</v>
      </c>
      <c r="I10" s="155"/>
      <c r="J10" s="155"/>
      <c r="N10" s="92">
        <f t="shared" si="1"/>
        <v>6.6</v>
      </c>
      <c r="O10" s="94">
        <f>IF(D10="X",0,IF(E10="X",0,VLOOKUP(E10,'1'!$K$3:$L$16,2,FALSE)))</f>
        <v>0</v>
      </c>
      <c r="P10" s="92">
        <f t="shared" si="0"/>
        <v>0</v>
      </c>
    </row>
    <row r="11" spans="1:24">
      <c r="A11" s="16" t="s">
        <v>345</v>
      </c>
      <c r="B11" s="153" t="s">
        <v>315</v>
      </c>
      <c r="C11" s="154" t="s">
        <v>286</v>
      </c>
      <c r="D11" s="17" t="s">
        <v>474</v>
      </c>
      <c r="E11" s="157" t="s">
        <v>57</v>
      </c>
      <c r="G11" s="155"/>
      <c r="H11" s="155">
        <v>19</v>
      </c>
      <c r="I11" s="155"/>
      <c r="J11" s="155"/>
      <c r="N11" s="92">
        <f t="shared" si="1"/>
        <v>19</v>
      </c>
      <c r="O11" s="94">
        <f>IF(D11="X",0,IF(E11="X",0,VLOOKUP(E11,'1'!$K$3:$L$16,2,FALSE)))</f>
        <v>0</v>
      </c>
      <c r="P11" s="92">
        <f t="shared" si="0"/>
        <v>0</v>
      </c>
    </row>
    <row r="12" spans="1:24">
      <c r="A12" s="16" t="s">
        <v>345</v>
      </c>
      <c r="B12" s="153" t="s">
        <v>316</v>
      </c>
      <c r="C12" s="154" t="s">
        <v>287</v>
      </c>
      <c r="D12" s="17"/>
      <c r="E12" s="157" t="s">
        <v>53</v>
      </c>
      <c r="G12" s="155"/>
      <c r="H12" s="155">
        <v>8.1</v>
      </c>
      <c r="I12" s="155"/>
      <c r="J12" s="155"/>
      <c r="N12" s="92">
        <f t="shared" si="1"/>
        <v>8.1</v>
      </c>
      <c r="O12" s="94">
        <f>IF(D12="X",0,IF(E12="X",0,VLOOKUP(E12,'1'!$K$3:$L$16,2,FALSE)))</f>
        <v>255</v>
      </c>
      <c r="P12" s="92">
        <f t="shared" si="0"/>
        <v>2065.5</v>
      </c>
    </row>
    <row r="13" spans="1:24">
      <c r="A13" s="16" t="s">
        <v>345</v>
      </c>
      <c r="B13" s="153" t="s">
        <v>317</v>
      </c>
      <c r="C13" s="154" t="s">
        <v>288</v>
      </c>
      <c r="D13" s="17"/>
      <c r="E13" s="157" t="s">
        <v>53</v>
      </c>
      <c r="G13" s="155"/>
      <c r="H13" s="155">
        <v>3.5</v>
      </c>
      <c r="I13" s="155"/>
      <c r="J13" s="155"/>
      <c r="N13" s="92">
        <f t="shared" si="1"/>
        <v>3.5</v>
      </c>
      <c r="O13" s="94">
        <f>IF(D13="X",0,IF(E13="X",0,VLOOKUP(E13,'1'!$K$3:$L$16,2,FALSE)))</f>
        <v>255</v>
      </c>
      <c r="P13" s="92">
        <f t="shared" si="0"/>
        <v>892.5</v>
      </c>
    </row>
    <row r="14" spans="1:24">
      <c r="A14" s="16" t="s">
        <v>345</v>
      </c>
      <c r="B14" s="153" t="s">
        <v>318</v>
      </c>
      <c r="C14" s="154" t="s">
        <v>289</v>
      </c>
      <c r="D14" s="17"/>
      <c r="E14" s="157" t="s">
        <v>58</v>
      </c>
      <c r="G14" s="155"/>
      <c r="H14" s="155">
        <v>2.25</v>
      </c>
      <c r="I14" s="155"/>
      <c r="J14" s="155"/>
      <c r="N14" s="92">
        <f t="shared" si="1"/>
        <v>2.25</v>
      </c>
      <c r="O14" s="94">
        <f>IF(D14="X",0,IF(E14="X",0,VLOOKUP(E14,'1'!$K$3:$L$16,2,FALSE)))</f>
        <v>0</v>
      </c>
      <c r="P14" s="92">
        <f t="shared" si="0"/>
        <v>0</v>
      </c>
    </row>
    <row r="15" spans="1:24">
      <c r="A15" s="16" t="s">
        <v>345</v>
      </c>
      <c r="B15" s="153" t="s">
        <v>319</v>
      </c>
      <c r="C15" s="154" t="s">
        <v>290</v>
      </c>
      <c r="D15" s="17"/>
      <c r="E15" s="157" t="s">
        <v>53</v>
      </c>
      <c r="G15" s="155"/>
      <c r="H15" s="155">
        <v>7.5</v>
      </c>
      <c r="I15" s="155"/>
      <c r="J15" s="155"/>
      <c r="N15" s="92">
        <f t="shared" si="1"/>
        <v>7.5</v>
      </c>
      <c r="O15" s="94">
        <f>IF(D15="X",0,IF(E15="X",0,VLOOKUP(E15,'1'!$K$3:$L$16,2,FALSE)))</f>
        <v>255</v>
      </c>
      <c r="P15" s="92">
        <f t="shared" si="0"/>
        <v>1912.5</v>
      </c>
    </row>
    <row r="16" spans="1:24">
      <c r="A16" s="16" t="s">
        <v>345</v>
      </c>
      <c r="B16" s="153" t="s">
        <v>320</v>
      </c>
      <c r="C16" s="154" t="s">
        <v>291</v>
      </c>
      <c r="D16" s="17"/>
      <c r="E16" s="157" t="s">
        <v>58</v>
      </c>
      <c r="G16" s="155"/>
      <c r="H16" s="155">
        <v>2.6</v>
      </c>
      <c r="I16" s="155"/>
      <c r="J16" s="155"/>
      <c r="N16" s="92">
        <f t="shared" si="1"/>
        <v>2.6</v>
      </c>
      <c r="O16" s="94">
        <f>IF(D16="X",0,IF(E16="X",0,VLOOKUP(E16,'1'!$K$3:$L$16,2,FALSE)))</f>
        <v>0</v>
      </c>
      <c r="P16" s="92">
        <f t="shared" si="0"/>
        <v>0</v>
      </c>
    </row>
    <row r="17" spans="1:16">
      <c r="A17" s="16" t="s">
        <v>345</v>
      </c>
      <c r="B17" s="153" t="s">
        <v>321</v>
      </c>
      <c r="C17" s="154" t="s">
        <v>292</v>
      </c>
      <c r="D17" s="17"/>
      <c r="E17" s="157" t="s">
        <v>58</v>
      </c>
      <c r="G17" s="155"/>
      <c r="H17" s="155">
        <v>25.4</v>
      </c>
      <c r="I17" s="155"/>
      <c r="J17" s="155"/>
      <c r="N17" s="92">
        <f t="shared" si="1"/>
        <v>25.4</v>
      </c>
      <c r="O17" s="94">
        <f>IF(D17="X",0,IF(E17="X",0,VLOOKUP(E17,'1'!$K$3:$L$16,2,FALSE)))</f>
        <v>0</v>
      </c>
      <c r="P17" s="92">
        <f t="shared" si="0"/>
        <v>0</v>
      </c>
    </row>
    <row r="18" spans="1:16">
      <c r="A18" s="16" t="s">
        <v>345</v>
      </c>
      <c r="B18" s="153" t="s">
        <v>322</v>
      </c>
      <c r="C18" s="154" t="s">
        <v>287</v>
      </c>
      <c r="D18" s="17"/>
      <c r="E18" s="157" t="s">
        <v>53</v>
      </c>
      <c r="G18" s="155"/>
      <c r="H18" s="155">
        <v>21.4</v>
      </c>
      <c r="I18" s="155"/>
      <c r="J18" s="155"/>
      <c r="N18" s="92">
        <f t="shared" si="1"/>
        <v>21.4</v>
      </c>
      <c r="O18" s="94">
        <f>IF(D18="X",0,IF(E18="X",0,VLOOKUP(E18,'1'!$K$3:$L$16,2,FALSE)))</f>
        <v>255</v>
      </c>
      <c r="P18" s="92">
        <f t="shared" si="0"/>
        <v>5457</v>
      </c>
    </row>
    <row r="19" spans="1:16">
      <c r="A19" s="16" t="s">
        <v>345</v>
      </c>
      <c r="B19" s="153" t="s">
        <v>323</v>
      </c>
      <c r="C19" s="154" t="s">
        <v>281</v>
      </c>
      <c r="D19" s="17"/>
      <c r="E19" s="157" t="s">
        <v>55</v>
      </c>
      <c r="F19" s="155">
        <v>26</v>
      </c>
      <c r="G19" s="155"/>
      <c r="H19" s="155"/>
      <c r="I19" s="155"/>
      <c r="J19" s="155"/>
      <c r="N19" s="92">
        <f t="shared" si="1"/>
        <v>26</v>
      </c>
      <c r="O19" s="94">
        <f>IF(D19="X",0,IF(E19="X",0,VLOOKUP(E19,'1'!$K$3:$L$16,2,FALSE)))</f>
        <v>255</v>
      </c>
      <c r="P19" s="92">
        <f t="shared" si="0"/>
        <v>6630</v>
      </c>
    </row>
    <row r="20" spans="1:16">
      <c r="A20" s="16" t="s">
        <v>345</v>
      </c>
      <c r="B20" s="153" t="s">
        <v>324</v>
      </c>
      <c r="C20" s="154" t="s">
        <v>281</v>
      </c>
      <c r="D20" s="17"/>
      <c r="E20" s="157" t="s">
        <v>55</v>
      </c>
      <c r="F20" s="155">
        <v>20.5</v>
      </c>
      <c r="G20" s="155"/>
      <c r="H20" s="155"/>
      <c r="I20" s="155"/>
      <c r="J20" s="155"/>
      <c r="N20" s="92">
        <f t="shared" si="1"/>
        <v>20.5</v>
      </c>
      <c r="O20" s="94">
        <f>IF(D20="X",0,IF(E20="X",0,VLOOKUP(E20,'1'!$K$3:$L$16,2,FALSE)))</f>
        <v>255</v>
      </c>
      <c r="P20" s="92">
        <f t="shared" si="0"/>
        <v>5227.5</v>
      </c>
    </row>
    <row r="21" spans="1:16">
      <c r="A21" s="16" t="s">
        <v>345</v>
      </c>
      <c r="B21" s="153" t="s">
        <v>325</v>
      </c>
      <c r="C21" s="154" t="s">
        <v>282</v>
      </c>
      <c r="D21" s="17"/>
      <c r="E21" s="157" t="s">
        <v>53</v>
      </c>
      <c r="G21" s="155"/>
      <c r="H21" s="155">
        <v>2</v>
      </c>
      <c r="I21" s="155"/>
      <c r="J21" s="155"/>
      <c r="N21" s="92">
        <f t="shared" si="1"/>
        <v>2</v>
      </c>
      <c r="O21" s="94">
        <f>IF(D21="X",0,IF(E21="X",0,VLOOKUP(E21,'1'!$K$3:$L$16,2,FALSE)))</f>
        <v>255</v>
      </c>
      <c r="P21" s="92">
        <f t="shared" si="0"/>
        <v>510</v>
      </c>
    </row>
    <row r="22" spans="1:16">
      <c r="A22" s="16" t="s">
        <v>345</v>
      </c>
      <c r="B22" s="153" t="s">
        <v>326</v>
      </c>
      <c r="C22" s="154" t="s">
        <v>281</v>
      </c>
      <c r="D22" s="17"/>
      <c r="E22" s="157" t="s">
        <v>55</v>
      </c>
      <c r="F22" s="155">
        <v>27</v>
      </c>
      <c r="G22" s="155"/>
      <c r="H22" s="155"/>
      <c r="I22" s="155"/>
      <c r="J22" s="155"/>
      <c r="N22" s="92">
        <f t="shared" si="1"/>
        <v>27</v>
      </c>
      <c r="O22" s="94">
        <f>IF(D22="X",0,IF(E22="X",0,VLOOKUP(E22,'1'!$K$3:$L$16,2,FALSE)))</f>
        <v>255</v>
      </c>
      <c r="P22" s="92">
        <f t="shared" si="0"/>
        <v>6885</v>
      </c>
    </row>
    <row r="23" spans="1:16">
      <c r="A23" s="16" t="s">
        <v>345</v>
      </c>
      <c r="B23" s="153" t="s">
        <v>327</v>
      </c>
      <c r="C23" s="154" t="s">
        <v>281</v>
      </c>
      <c r="D23" s="17"/>
      <c r="E23" s="157" t="s">
        <v>55</v>
      </c>
      <c r="F23" s="155">
        <v>29.5</v>
      </c>
      <c r="G23" s="155"/>
      <c r="H23" s="155"/>
      <c r="I23" s="155"/>
      <c r="J23" s="155"/>
      <c r="N23" s="92">
        <f t="shared" si="1"/>
        <v>29.5</v>
      </c>
      <c r="O23" s="94">
        <f>IF(D23="X",0,IF(E23="X",0,VLOOKUP(E23,'1'!$K$3:$L$16,2,FALSE)))</f>
        <v>255</v>
      </c>
      <c r="P23" s="92">
        <f t="shared" si="0"/>
        <v>7522.5</v>
      </c>
    </row>
    <row r="24" spans="1:16">
      <c r="A24" s="16" t="s">
        <v>345</v>
      </c>
      <c r="B24" s="153" t="s">
        <v>328</v>
      </c>
      <c r="C24" s="154" t="s">
        <v>293</v>
      </c>
      <c r="D24" s="17"/>
      <c r="E24" s="157" t="s">
        <v>192</v>
      </c>
      <c r="G24" s="155"/>
      <c r="H24" s="155">
        <v>3.5</v>
      </c>
      <c r="I24" s="155"/>
      <c r="J24" s="155"/>
      <c r="N24" s="92">
        <f t="shared" si="1"/>
        <v>3.5</v>
      </c>
      <c r="O24" s="94">
        <f>IF(D24="X",0,IF(E24="X",0,VLOOKUP(E24,'1'!$K$3:$L$16,2,FALSE)))</f>
        <v>255</v>
      </c>
      <c r="P24" s="92">
        <f t="shared" si="0"/>
        <v>892.5</v>
      </c>
    </row>
    <row r="25" spans="1:16">
      <c r="A25" s="16" t="s">
        <v>345</v>
      </c>
      <c r="B25" s="153" t="s">
        <v>329</v>
      </c>
      <c r="C25" s="154" t="s">
        <v>294</v>
      </c>
      <c r="D25" s="17"/>
      <c r="E25" s="157" t="s">
        <v>53</v>
      </c>
      <c r="G25" s="155"/>
      <c r="H25" s="155">
        <v>0.8</v>
      </c>
      <c r="I25" s="155"/>
      <c r="J25" s="155"/>
      <c r="N25" s="92">
        <f t="shared" si="1"/>
        <v>0.8</v>
      </c>
      <c r="O25" s="94">
        <f>IF(D25="X",0,IF(E25="X",0,VLOOKUP(E25,'1'!$K$3:$L$16,2,FALSE)))</f>
        <v>255</v>
      </c>
      <c r="P25" s="92">
        <f t="shared" si="0"/>
        <v>204</v>
      </c>
    </row>
    <row r="26" spans="1:16">
      <c r="A26" s="16" t="s">
        <v>345</v>
      </c>
      <c r="B26" s="153" t="s">
        <v>330</v>
      </c>
      <c r="C26" s="154" t="s">
        <v>295</v>
      </c>
      <c r="D26" s="17"/>
      <c r="E26" s="157" t="s">
        <v>192</v>
      </c>
      <c r="G26" s="155"/>
      <c r="H26" s="155">
        <v>4.5</v>
      </c>
      <c r="I26" s="155"/>
      <c r="J26" s="155"/>
      <c r="N26" s="92">
        <f t="shared" si="1"/>
        <v>4.5</v>
      </c>
      <c r="O26" s="94">
        <f>IF(D26="X",0,IF(E26="X",0,VLOOKUP(E26,'1'!$K$3:$L$16,2,FALSE)))</f>
        <v>255</v>
      </c>
      <c r="P26" s="92">
        <f t="shared" si="0"/>
        <v>1147.5</v>
      </c>
    </row>
    <row r="27" spans="1:16">
      <c r="A27" s="16" t="s">
        <v>345</v>
      </c>
      <c r="B27" s="153" t="s">
        <v>331</v>
      </c>
      <c r="C27" s="154" t="s">
        <v>296</v>
      </c>
      <c r="D27" s="17"/>
      <c r="E27" s="157" t="s">
        <v>192</v>
      </c>
      <c r="G27" s="155"/>
      <c r="H27" s="155">
        <v>11.8</v>
      </c>
      <c r="I27" s="155"/>
      <c r="J27" s="155"/>
      <c r="N27" s="92">
        <f t="shared" si="1"/>
        <v>11.8</v>
      </c>
      <c r="O27" s="94">
        <f>IF(D27="X",0,IF(E27="X",0,VLOOKUP(E27,'1'!$K$3:$L$16,2,FALSE)))</f>
        <v>255</v>
      </c>
      <c r="P27" s="92">
        <f t="shared" si="0"/>
        <v>3009</v>
      </c>
    </row>
    <row r="28" spans="1:16">
      <c r="A28" s="16" t="s">
        <v>345</v>
      </c>
      <c r="B28" s="153" t="s">
        <v>332</v>
      </c>
      <c r="C28" s="154" t="s">
        <v>297</v>
      </c>
      <c r="D28" s="17"/>
      <c r="E28" s="157" t="s">
        <v>53</v>
      </c>
      <c r="G28" s="155"/>
      <c r="H28" s="155">
        <v>17.5</v>
      </c>
      <c r="I28" s="155"/>
      <c r="J28" s="155"/>
      <c r="N28" s="92">
        <f t="shared" si="1"/>
        <v>17.5</v>
      </c>
      <c r="O28" s="94">
        <f>IF(D28="X",0,IF(E28="X",0,VLOOKUP(E28,'1'!$K$3:$L$16,2,FALSE)))</f>
        <v>255</v>
      </c>
      <c r="P28" s="92">
        <f t="shared" si="0"/>
        <v>4462.5</v>
      </c>
    </row>
    <row r="29" spans="1:16">
      <c r="A29" s="16" t="s">
        <v>345</v>
      </c>
      <c r="B29" s="153" t="s">
        <v>333</v>
      </c>
      <c r="C29" s="154" t="s">
        <v>298</v>
      </c>
      <c r="D29" s="17"/>
      <c r="E29" s="157" t="s">
        <v>58</v>
      </c>
      <c r="G29" s="155"/>
      <c r="H29" s="155">
        <v>20.8</v>
      </c>
      <c r="I29" s="155"/>
      <c r="J29" s="155"/>
      <c r="N29" s="92">
        <f t="shared" si="1"/>
        <v>20.8</v>
      </c>
      <c r="O29" s="94">
        <f>IF(D29="X",0,IF(E29="X",0,VLOOKUP(E29,'1'!$K$3:$L$16,2,FALSE)))</f>
        <v>0</v>
      </c>
      <c r="P29" s="92">
        <f t="shared" si="0"/>
        <v>0</v>
      </c>
    </row>
    <row r="30" spans="1:16">
      <c r="A30" s="16" t="s">
        <v>345</v>
      </c>
      <c r="B30" s="153" t="s">
        <v>334</v>
      </c>
      <c r="C30" s="154" t="s">
        <v>299</v>
      </c>
      <c r="D30" s="17"/>
      <c r="E30" s="157" t="s">
        <v>55</v>
      </c>
      <c r="F30" s="155">
        <v>16.8</v>
      </c>
      <c r="G30" s="155"/>
      <c r="I30" s="155"/>
      <c r="J30" s="155"/>
      <c r="N30" s="92">
        <f t="shared" si="1"/>
        <v>16.8</v>
      </c>
      <c r="O30" s="94">
        <f>IF(D30="X",0,IF(E30="X",0,VLOOKUP(E30,'1'!$K$3:$L$16,2,FALSE)))</f>
        <v>255</v>
      </c>
      <c r="P30" s="92">
        <f t="shared" si="0"/>
        <v>4284</v>
      </c>
    </row>
    <row r="31" spans="1:16">
      <c r="A31" s="16" t="s">
        <v>345</v>
      </c>
      <c r="B31" s="153" t="s">
        <v>335</v>
      </c>
      <c r="C31" s="154" t="s">
        <v>300</v>
      </c>
      <c r="D31" s="17"/>
      <c r="E31" s="157" t="s">
        <v>55</v>
      </c>
      <c r="F31" s="155">
        <v>6</v>
      </c>
      <c r="G31" s="155"/>
      <c r="H31" s="155"/>
      <c r="I31" s="155"/>
      <c r="J31" s="155"/>
      <c r="N31" s="92">
        <f t="shared" si="1"/>
        <v>6</v>
      </c>
      <c r="O31" s="94">
        <f>IF(D31="X",0,IF(E31="X",0,VLOOKUP(E31,'1'!$K$3:$L$16,2,FALSE)))</f>
        <v>255</v>
      </c>
      <c r="P31" s="92">
        <f t="shared" si="0"/>
        <v>1530</v>
      </c>
    </row>
    <row r="32" spans="1:16">
      <c r="A32" s="16" t="s">
        <v>345</v>
      </c>
      <c r="B32" s="153" t="s">
        <v>336</v>
      </c>
      <c r="C32" s="154" t="s">
        <v>301</v>
      </c>
      <c r="D32" s="17"/>
      <c r="E32" s="157" t="s">
        <v>58</v>
      </c>
      <c r="G32" s="155"/>
      <c r="H32" s="155">
        <v>3.8</v>
      </c>
      <c r="I32" s="155"/>
      <c r="J32" s="155"/>
      <c r="N32" s="92">
        <f t="shared" si="1"/>
        <v>3.8</v>
      </c>
      <c r="O32" s="94">
        <f>IF(D32="X",0,IF(E32="X",0,VLOOKUP(E32,'1'!$K$3:$L$16,2,FALSE)))</f>
        <v>0</v>
      </c>
      <c r="P32" s="92">
        <f t="shared" si="0"/>
        <v>0</v>
      </c>
    </row>
    <row r="33" spans="1:16">
      <c r="A33" s="16" t="s">
        <v>345</v>
      </c>
      <c r="B33" s="153" t="s">
        <v>337</v>
      </c>
      <c r="C33" s="154" t="s">
        <v>302</v>
      </c>
      <c r="D33" s="17"/>
      <c r="E33" s="157" t="s">
        <v>58</v>
      </c>
      <c r="G33" s="155"/>
      <c r="H33" s="155">
        <v>6.8</v>
      </c>
      <c r="I33" s="155"/>
      <c r="J33" s="155"/>
      <c r="N33" s="92">
        <f t="shared" si="1"/>
        <v>6.8</v>
      </c>
      <c r="O33" s="94">
        <f>IF(D33="X",0,IF(E33="X",0,VLOOKUP(E33,'1'!$K$3:$L$16,2,FALSE)))</f>
        <v>0</v>
      </c>
      <c r="P33" s="92">
        <f t="shared" si="0"/>
        <v>0</v>
      </c>
    </row>
    <row r="34" spans="1:16">
      <c r="A34" s="16" t="s">
        <v>345</v>
      </c>
      <c r="B34" s="153" t="s">
        <v>338</v>
      </c>
      <c r="C34" s="154" t="s">
        <v>303</v>
      </c>
      <c r="D34" s="17"/>
      <c r="E34" s="157" t="s">
        <v>58</v>
      </c>
      <c r="G34" s="155"/>
      <c r="H34" s="155">
        <v>17.100000000000001</v>
      </c>
      <c r="I34" s="155"/>
      <c r="J34" s="155"/>
      <c r="N34" s="92">
        <f t="shared" si="1"/>
        <v>17.100000000000001</v>
      </c>
      <c r="O34" s="94">
        <f>IF(D34="X",0,IF(E34="X",0,VLOOKUP(E34,'1'!$K$3:$L$16,2,FALSE)))</f>
        <v>0</v>
      </c>
      <c r="P34" s="92">
        <f t="shared" si="0"/>
        <v>0</v>
      </c>
    </row>
    <row r="35" spans="1:16">
      <c r="A35" s="16" t="s">
        <v>345</v>
      </c>
      <c r="B35" s="153" t="s">
        <v>339</v>
      </c>
      <c r="C35" s="154" t="s">
        <v>282</v>
      </c>
      <c r="D35" s="17"/>
      <c r="E35" s="157" t="s">
        <v>53</v>
      </c>
      <c r="G35" s="155"/>
      <c r="H35" s="155">
        <v>17.100000000000001</v>
      </c>
      <c r="I35" s="155"/>
      <c r="J35" s="155"/>
      <c r="N35" s="92">
        <f t="shared" si="1"/>
        <v>17.100000000000001</v>
      </c>
      <c r="O35" s="94">
        <f>IF(D35="X",0,IF(E35="X",0,VLOOKUP(E35,'1'!$K$3:$L$16,2,FALSE)))</f>
        <v>255</v>
      </c>
      <c r="P35" s="92">
        <f t="shared" si="0"/>
        <v>4360.5</v>
      </c>
    </row>
    <row r="36" spans="1:16">
      <c r="A36" s="16" t="s">
        <v>345</v>
      </c>
      <c r="B36" s="153" t="s">
        <v>340</v>
      </c>
      <c r="C36" s="154" t="s">
        <v>304</v>
      </c>
      <c r="D36" s="17"/>
      <c r="E36" s="157" t="s">
        <v>55</v>
      </c>
      <c r="F36" s="155">
        <v>20.399999999999999</v>
      </c>
      <c r="G36" s="155"/>
      <c r="H36" s="155"/>
      <c r="I36" s="155"/>
      <c r="J36" s="155"/>
      <c r="N36" s="92">
        <f t="shared" si="1"/>
        <v>20.399999999999999</v>
      </c>
      <c r="O36" s="94">
        <f>IF(D36="X",0,IF(E36="X",0,VLOOKUP(E36,'1'!$K$3:$L$16,2,FALSE)))</f>
        <v>255</v>
      </c>
      <c r="P36" s="92">
        <f t="shared" si="0"/>
        <v>5202</v>
      </c>
    </row>
    <row r="37" spans="1:16">
      <c r="A37" s="16" t="s">
        <v>345</v>
      </c>
      <c r="B37" s="153" t="s">
        <v>341</v>
      </c>
      <c r="C37" s="154" t="s">
        <v>305</v>
      </c>
      <c r="D37" s="17"/>
      <c r="E37" s="157" t="s">
        <v>55</v>
      </c>
      <c r="G37" s="155"/>
      <c r="H37" s="155">
        <v>31.1</v>
      </c>
      <c r="I37" s="155"/>
      <c r="J37" s="155"/>
      <c r="N37" s="92">
        <f t="shared" si="1"/>
        <v>31.1</v>
      </c>
      <c r="O37" s="94">
        <f>IF(D37="X",0,IF(E37="X",0,VLOOKUP(E37,'1'!$K$3:$L$16,2,FALSE)))</f>
        <v>255</v>
      </c>
      <c r="P37" s="92">
        <f t="shared" si="0"/>
        <v>7930.5</v>
      </c>
    </row>
    <row r="38" spans="1:16">
      <c r="A38" s="16" t="s">
        <v>345</v>
      </c>
      <c r="B38" s="153" t="s">
        <v>341</v>
      </c>
      <c r="C38" s="154" t="s">
        <v>306</v>
      </c>
      <c r="D38" s="17"/>
      <c r="E38" s="157" t="s">
        <v>55</v>
      </c>
      <c r="F38" s="155">
        <v>48.9</v>
      </c>
      <c r="G38" s="155"/>
      <c r="H38" s="155"/>
      <c r="I38" s="155"/>
      <c r="J38" s="155"/>
      <c r="N38" s="92">
        <f t="shared" si="1"/>
        <v>48.9</v>
      </c>
      <c r="O38" s="94">
        <f>IF(D38="X",0,IF(E38="X",0,VLOOKUP(E38,'1'!$K$3:$L$16,2,FALSE)))</f>
        <v>255</v>
      </c>
      <c r="P38" s="92">
        <f t="shared" si="0"/>
        <v>12469.5</v>
      </c>
    </row>
    <row r="39" spans="1:16">
      <c r="A39" s="16" t="s">
        <v>345</v>
      </c>
      <c r="B39" s="153" t="s">
        <v>342</v>
      </c>
      <c r="C39" s="154" t="s">
        <v>307</v>
      </c>
      <c r="D39" s="17"/>
      <c r="E39" s="157" t="s">
        <v>55</v>
      </c>
      <c r="F39" s="155">
        <v>4.5999999999999996</v>
      </c>
      <c r="G39" s="155"/>
      <c r="H39" s="155"/>
      <c r="I39" s="155"/>
      <c r="J39" s="155"/>
      <c r="N39" s="92">
        <f t="shared" si="1"/>
        <v>4.5999999999999996</v>
      </c>
      <c r="O39" s="94">
        <f>IF(D39="X",0,IF(E39="X",0,VLOOKUP(E39,'1'!$K$3:$L$16,2,FALSE)))</f>
        <v>255</v>
      </c>
      <c r="P39" s="92">
        <f t="shared" si="0"/>
        <v>1173</v>
      </c>
    </row>
    <row r="40" spans="1:16">
      <c r="A40" s="16" t="s">
        <v>345</v>
      </c>
      <c r="B40" s="153" t="s">
        <v>343</v>
      </c>
      <c r="C40" s="17" t="s">
        <v>307</v>
      </c>
      <c r="D40" s="17"/>
      <c r="E40" s="157" t="s">
        <v>55</v>
      </c>
      <c r="F40" s="155">
        <v>4.5999999999999996</v>
      </c>
      <c r="G40" s="155"/>
      <c r="H40" s="155"/>
      <c r="I40" s="155"/>
      <c r="J40" s="155"/>
      <c r="N40" s="92">
        <f t="shared" si="1"/>
        <v>4.5999999999999996</v>
      </c>
      <c r="O40" s="94">
        <f>IF(D40="X",0,IF(E40="X",0,VLOOKUP(E40,'1'!$K$3:$L$16,2,FALSE)))</f>
        <v>255</v>
      </c>
      <c r="P40" s="92">
        <f t="shared" si="0"/>
        <v>1173</v>
      </c>
    </row>
    <row r="41" spans="1:16">
      <c r="A41" s="16" t="s">
        <v>345</v>
      </c>
      <c r="B41" s="153" t="s">
        <v>344</v>
      </c>
      <c r="C41" s="17" t="s">
        <v>281</v>
      </c>
      <c r="D41" s="17"/>
      <c r="E41" s="157" t="s">
        <v>55</v>
      </c>
      <c r="F41" s="155">
        <v>36.700000000000003</v>
      </c>
      <c r="G41" s="155"/>
      <c r="H41" s="155"/>
      <c r="I41" s="155"/>
      <c r="J41" s="155"/>
      <c r="N41" s="92">
        <f t="shared" si="1"/>
        <v>36.700000000000003</v>
      </c>
      <c r="O41" s="94">
        <f>IF(D41="X",0,IF(E41="X",0,VLOOKUP(E41,'1'!$K$3:$L$16,2,FALSE)))</f>
        <v>255</v>
      </c>
      <c r="P41" s="92">
        <f t="shared" si="0"/>
        <v>9358.5</v>
      </c>
    </row>
    <row r="42" spans="1:16">
      <c r="A42" s="16"/>
      <c r="B42" s="90"/>
      <c r="C42" s="17"/>
      <c r="D42" s="17"/>
      <c r="E42" s="157"/>
      <c r="F42" s="92"/>
      <c r="G42" s="92"/>
      <c r="H42" s="92"/>
      <c r="I42" s="92"/>
      <c r="J42" s="92"/>
      <c r="N42" s="92"/>
      <c r="O42" s="94"/>
      <c r="P42" s="92"/>
    </row>
    <row r="43" spans="1:16">
      <c r="A43" s="16" t="s">
        <v>390</v>
      </c>
      <c r="B43" s="153" t="s">
        <v>346</v>
      </c>
      <c r="C43" s="154" t="s">
        <v>347</v>
      </c>
      <c r="D43" s="17"/>
      <c r="E43" s="157" t="s">
        <v>53</v>
      </c>
      <c r="G43" s="155"/>
      <c r="H43" s="155">
        <v>54</v>
      </c>
      <c r="I43" s="155"/>
      <c r="J43" s="155"/>
      <c r="N43" s="92">
        <f t="shared" si="1"/>
        <v>54</v>
      </c>
      <c r="O43" s="94">
        <f>IF(D43="X",0,IF(E43="X",0,VLOOKUP(E43,'1'!$K$3:$L$16,2,FALSE)))</f>
        <v>255</v>
      </c>
      <c r="P43" s="92">
        <f t="shared" si="0"/>
        <v>13770</v>
      </c>
    </row>
    <row r="44" spans="1:16">
      <c r="A44" s="16" t="s">
        <v>390</v>
      </c>
      <c r="B44" s="153" t="s">
        <v>348</v>
      </c>
      <c r="C44" s="154" t="s">
        <v>307</v>
      </c>
      <c r="D44" s="17"/>
      <c r="E44" s="157" t="s">
        <v>55</v>
      </c>
      <c r="F44" s="155">
        <v>4.7</v>
      </c>
      <c r="G44" s="155"/>
      <c r="H44" s="155"/>
      <c r="I44" s="155"/>
      <c r="J44" s="155"/>
      <c r="N44" s="92">
        <f t="shared" si="1"/>
        <v>4.7</v>
      </c>
      <c r="O44" s="94">
        <f>IF(D44="X",0,IF(E44="X",0,VLOOKUP(E44,'1'!$K$3:$L$16,2,FALSE)))</f>
        <v>255</v>
      </c>
      <c r="P44" s="92">
        <f t="shared" si="0"/>
        <v>1198.5</v>
      </c>
    </row>
    <row r="45" spans="1:16">
      <c r="A45" s="16" t="s">
        <v>390</v>
      </c>
      <c r="B45" s="153" t="s">
        <v>349</v>
      </c>
      <c r="C45" s="154" t="s">
        <v>307</v>
      </c>
      <c r="D45" s="17"/>
      <c r="E45" s="157" t="s">
        <v>55</v>
      </c>
      <c r="F45" s="155">
        <v>4.7</v>
      </c>
      <c r="G45" s="155"/>
      <c r="H45" s="155"/>
      <c r="I45" s="155"/>
      <c r="J45" s="155"/>
      <c r="N45" s="92">
        <f t="shared" si="1"/>
        <v>4.7</v>
      </c>
      <c r="O45" s="94">
        <f>IF(D45="X",0,IF(E45="X",0,VLOOKUP(E45,'1'!$K$3:$L$16,2,FALSE)))</f>
        <v>255</v>
      </c>
      <c r="P45" s="92">
        <f t="shared" si="0"/>
        <v>1198.5</v>
      </c>
    </row>
    <row r="46" spans="1:16">
      <c r="A46" s="16" t="s">
        <v>390</v>
      </c>
      <c r="B46" s="153" t="s">
        <v>350</v>
      </c>
      <c r="C46" s="154" t="s">
        <v>351</v>
      </c>
      <c r="D46" s="17"/>
      <c r="E46" s="157" t="s">
        <v>55</v>
      </c>
      <c r="F46" s="155">
        <v>44.4</v>
      </c>
      <c r="G46" s="155"/>
      <c r="H46" s="155"/>
      <c r="I46" s="155"/>
      <c r="J46" s="155"/>
      <c r="N46" s="92">
        <f t="shared" si="1"/>
        <v>44.4</v>
      </c>
      <c r="O46" s="94">
        <f>IF(D46="X",0,IF(E46="X",0,VLOOKUP(E46,'1'!$K$3:$L$16,2,FALSE)))</f>
        <v>255</v>
      </c>
      <c r="P46" s="92">
        <f t="shared" si="0"/>
        <v>11322</v>
      </c>
    </row>
    <row r="47" spans="1:16">
      <c r="A47" s="16" t="s">
        <v>390</v>
      </c>
      <c r="B47" s="153" t="s">
        <v>350</v>
      </c>
      <c r="C47" s="154" t="s">
        <v>352</v>
      </c>
      <c r="D47" s="17"/>
      <c r="E47" s="157" t="s">
        <v>53</v>
      </c>
      <c r="F47" s="155">
        <v>37.9</v>
      </c>
      <c r="G47" s="155"/>
      <c r="H47" s="155"/>
      <c r="I47" s="155"/>
      <c r="J47" s="155"/>
      <c r="N47" s="92">
        <f t="shared" si="1"/>
        <v>37.9</v>
      </c>
      <c r="O47" s="94">
        <f>IF(D47="X",0,IF(E47="X",0,VLOOKUP(E47,'1'!$K$3:$L$16,2,FALSE)))</f>
        <v>255</v>
      </c>
      <c r="P47" s="92">
        <f t="shared" si="0"/>
        <v>9664.5</v>
      </c>
    </row>
    <row r="48" spans="1:16">
      <c r="A48" s="16" t="s">
        <v>390</v>
      </c>
      <c r="B48" s="153" t="s">
        <v>353</v>
      </c>
      <c r="C48" s="154" t="s">
        <v>354</v>
      </c>
      <c r="D48" s="17"/>
      <c r="E48" s="157" t="s">
        <v>53</v>
      </c>
      <c r="G48" s="155"/>
      <c r="H48" s="155">
        <v>2.9</v>
      </c>
      <c r="I48" s="155"/>
      <c r="J48" s="155"/>
      <c r="N48" s="92">
        <f t="shared" si="1"/>
        <v>2.9</v>
      </c>
      <c r="O48" s="94">
        <f>IF(D48="X",0,IF(E48="X",0,VLOOKUP(E48,'1'!$K$3:$L$16,2,FALSE)))</f>
        <v>255</v>
      </c>
      <c r="P48" s="92">
        <f t="shared" si="0"/>
        <v>739.5</v>
      </c>
    </row>
    <row r="49" spans="1:16">
      <c r="A49" s="16" t="s">
        <v>390</v>
      </c>
      <c r="B49" s="153" t="s">
        <v>355</v>
      </c>
      <c r="C49" s="154" t="s">
        <v>356</v>
      </c>
      <c r="D49" s="17"/>
      <c r="E49" s="157" t="s">
        <v>55</v>
      </c>
      <c r="F49" s="155">
        <v>21.7</v>
      </c>
      <c r="G49" s="155"/>
      <c r="H49" s="155"/>
      <c r="I49" s="155"/>
      <c r="J49" s="155"/>
      <c r="N49" s="92">
        <f t="shared" si="1"/>
        <v>21.7</v>
      </c>
      <c r="O49" s="94">
        <f>IF(D49="X",0,IF(E49="X",0,VLOOKUP(E49,'1'!$K$3:$L$16,2,FALSE)))</f>
        <v>255</v>
      </c>
      <c r="P49" s="92">
        <f t="shared" si="0"/>
        <v>5533.5</v>
      </c>
    </row>
    <row r="50" spans="1:16">
      <c r="A50" s="16" t="s">
        <v>390</v>
      </c>
      <c r="B50" s="153" t="s">
        <v>357</v>
      </c>
      <c r="C50" s="154" t="s">
        <v>304</v>
      </c>
      <c r="D50" s="17"/>
      <c r="E50" s="157" t="s">
        <v>55</v>
      </c>
      <c r="F50" s="155">
        <v>27</v>
      </c>
      <c r="G50" s="155"/>
      <c r="H50" s="155"/>
      <c r="I50" s="155"/>
      <c r="J50" s="155"/>
      <c r="N50" s="92">
        <f t="shared" si="1"/>
        <v>27</v>
      </c>
      <c r="O50" s="94">
        <f>IF(D50="X",0,IF(E50="X",0,VLOOKUP(E50,'1'!$K$3:$L$16,2,FALSE)))</f>
        <v>255</v>
      </c>
      <c r="P50" s="92">
        <f t="shared" si="0"/>
        <v>6885</v>
      </c>
    </row>
    <row r="51" spans="1:16">
      <c r="A51" s="16" t="s">
        <v>390</v>
      </c>
      <c r="B51" s="153" t="s">
        <v>358</v>
      </c>
      <c r="C51" s="154" t="s">
        <v>307</v>
      </c>
      <c r="D51" s="17"/>
      <c r="E51" s="157" t="s">
        <v>55</v>
      </c>
      <c r="F51" s="155">
        <v>6.6</v>
      </c>
      <c r="G51" s="155"/>
      <c r="H51" s="155"/>
      <c r="I51" s="155"/>
      <c r="J51" s="155"/>
      <c r="N51" s="92">
        <f t="shared" si="1"/>
        <v>6.6</v>
      </c>
      <c r="O51" s="94">
        <f>IF(D51="X",0,IF(E51="X",0,VLOOKUP(E51,'1'!$K$3:$L$16,2,FALSE)))</f>
        <v>255</v>
      </c>
      <c r="P51" s="92">
        <f t="shared" si="0"/>
        <v>1683</v>
      </c>
    </row>
    <row r="52" spans="1:16">
      <c r="A52" s="16" t="s">
        <v>390</v>
      </c>
      <c r="B52" s="153" t="s">
        <v>359</v>
      </c>
      <c r="C52" s="154" t="s">
        <v>307</v>
      </c>
      <c r="D52" s="17"/>
      <c r="E52" s="157" t="s">
        <v>55</v>
      </c>
      <c r="F52" s="155">
        <v>4.4000000000000004</v>
      </c>
      <c r="G52" s="155"/>
      <c r="H52" s="155"/>
      <c r="I52" s="155"/>
      <c r="J52" s="155"/>
      <c r="N52" s="92">
        <f t="shared" si="1"/>
        <v>4.4000000000000004</v>
      </c>
      <c r="O52" s="94">
        <f>IF(D52="X",0,IF(E52="X",0,VLOOKUP(E52,'1'!$K$3:$L$16,2,FALSE)))</f>
        <v>255</v>
      </c>
      <c r="P52" s="92">
        <f t="shared" si="0"/>
        <v>1122</v>
      </c>
    </row>
    <row r="53" spans="1:16">
      <c r="A53" s="16" t="s">
        <v>390</v>
      </c>
      <c r="B53" s="153" t="s">
        <v>350</v>
      </c>
      <c r="C53" s="154" t="s">
        <v>351</v>
      </c>
      <c r="D53" s="17"/>
      <c r="E53" s="157" t="s">
        <v>55</v>
      </c>
      <c r="F53" s="155">
        <v>60.9</v>
      </c>
      <c r="G53" s="155"/>
      <c r="H53" s="155"/>
      <c r="I53" s="155"/>
      <c r="J53" s="155"/>
      <c r="N53" s="92">
        <f t="shared" si="1"/>
        <v>60.9</v>
      </c>
      <c r="O53" s="94">
        <f>IF(D53="X",0,IF(E53="X",0,VLOOKUP(E53,'1'!$K$3:$L$16,2,FALSE)))</f>
        <v>255</v>
      </c>
      <c r="P53" s="92">
        <f t="shared" si="0"/>
        <v>15529.5</v>
      </c>
    </row>
    <row r="54" spans="1:16">
      <c r="A54" s="16" t="s">
        <v>390</v>
      </c>
      <c r="B54" s="153" t="s">
        <v>360</v>
      </c>
      <c r="C54" s="17" t="s">
        <v>281</v>
      </c>
      <c r="D54" s="17"/>
      <c r="E54" s="157" t="s">
        <v>55</v>
      </c>
      <c r="F54" s="155">
        <v>9.6999999999999993</v>
      </c>
      <c r="G54" s="155"/>
      <c r="H54" s="155"/>
      <c r="I54" s="155"/>
      <c r="J54" s="155"/>
      <c r="N54" s="92">
        <f t="shared" si="1"/>
        <v>9.6999999999999993</v>
      </c>
      <c r="O54" s="94">
        <f>IF(D54="X",0,IF(E54="X",0,VLOOKUP(E54,'1'!$K$3:$L$16,2,FALSE)))</f>
        <v>255</v>
      </c>
      <c r="P54" s="92">
        <f t="shared" si="0"/>
        <v>2473.5</v>
      </c>
    </row>
    <row r="55" spans="1:16">
      <c r="A55" s="16" t="s">
        <v>390</v>
      </c>
      <c r="B55" s="153" t="s">
        <v>361</v>
      </c>
      <c r="C55" s="154" t="s">
        <v>362</v>
      </c>
      <c r="D55" s="17"/>
      <c r="E55" s="157" t="s">
        <v>55</v>
      </c>
      <c r="F55" s="155">
        <v>19.100000000000001</v>
      </c>
      <c r="G55" s="155"/>
      <c r="H55" s="155"/>
      <c r="I55" s="155"/>
      <c r="J55" s="155"/>
      <c r="N55" s="92">
        <f t="shared" si="1"/>
        <v>19.100000000000001</v>
      </c>
      <c r="O55" s="94">
        <f>IF(D55="X",0,IF(E55="X",0,VLOOKUP(E55,'1'!$K$3:$L$16,2,FALSE)))</f>
        <v>255</v>
      </c>
      <c r="P55" s="92">
        <f t="shared" si="0"/>
        <v>4870.5</v>
      </c>
    </row>
    <row r="56" spans="1:16">
      <c r="A56" s="16" t="s">
        <v>390</v>
      </c>
      <c r="B56" s="153" t="s">
        <v>363</v>
      </c>
      <c r="C56" s="154" t="s">
        <v>281</v>
      </c>
      <c r="D56" s="17"/>
      <c r="E56" s="157" t="s">
        <v>55</v>
      </c>
      <c r="F56" s="155">
        <v>127</v>
      </c>
      <c r="G56" s="155"/>
      <c r="H56" s="155"/>
      <c r="I56" s="155"/>
      <c r="J56" s="155"/>
      <c r="N56" s="92">
        <f t="shared" si="1"/>
        <v>127</v>
      </c>
      <c r="O56" s="94">
        <f>IF(D56="X",0,IF(E56="X",0,VLOOKUP(E56,'1'!$K$3:$L$16,2,FALSE)))</f>
        <v>255</v>
      </c>
      <c r="P56" s="92">
        <f t="shared" si="0"/>
        <v>32385</v>
      </c>
    </row>
    <row r="57" spans="1:16">
      <c r="A57" s="16" t="s">
        <v>390</v>
      </c>
      <c r="B57" s="153" t="s">
        <v>364</v>
      </c>
      <c r="C57" s="154" t="s">
        <v>365</v>
      </c>
      <c r="D57" s="17"/>
      <c r="E57" s="157" t="s">
        <v>58</v>
      </c>
      <c r="G57" s="155"/>
      <c r="H57" s="155">
        <v>6.5</v>
      </c>
      <c r="I57" s="155"/>
      <c r="J57" s="155"/>
      <c r="N57" s="92">
        <f t="shared" si="1"/>
        <v>6.5</v>
      </c>
      <c r="O57" s="94">
        <f>IF(D57="X",0,IF(E57="X",0,VLOOKUP(E57,'1'!$K$3:$L$16,2,FALSE)))</f>
        <v>0</v>
      </c>
      <c r="P57" s="92">
        <f t="shared" si="0"/>
        <v>0</v>
      </c>
    </row>
    <row r="58" spans="1:16">
      <c r="A58" s="16" t="s">
        <v>390</v>
      </c>
      <c r="B58" s="153" t="s">
        <v>366</v>
      </c>
      <c r="C58" s="154" t="s">
        <v>367</v>
      </c>
      <c r="D58" s="17"/>
      <c r="E58" s="157" t="s">
        <v>58</v>
      </c>
      <c r="G58" s="155"/>
      <c r="H58" s="155">
        <v>7.3</v>
      </c>
      <c r="I58" s="155"/>
      <c r="J58" s="155"/>
      <c r="N58" s="92">
        <f t="shared" si="1"/>
        <v>7.3</v>
      </c>
      <c r="O58" s="94">
        <f>IF(D58="X",0,IF(E58="X",0,VLOOKUP(E58,'1'!$K$3:$L$16,2,FALSE)))</f>
        <v>0</v>
      </c>
      <c r="P58" s="92">
        <f t="shared" si="0"/>
        <v>0</v>
      </c>
    </row>
    <row r="59" spans="1:16">
      <c r="A59" s="16" t="s">
        <v>390</v>
      </c>
      <c r="B59" s="153" t="s">
        <v>368</v>
      </c>
      <c r="C59" s="154" t="s">
        <v>369</v>
      </c>
      <c r="D59" s="17"/>
      <c r="E59" s="157" t="s">
        <v>58</v>
      </c>
      <c r="G59" s="155"/>
      <c r="H59" s="155">
        <v>6.2</v>
      </c>
      <c r="I59" s="155"/>
      <c r="J59" s="155"/>
      <c r="N59" s="92">
        <f t="shared" si="1"/>
        <v>6.2</v>
      </c>
      <c r="O59" s="94">
        <f>IF(D59="X",0,IF(E59="X",0,VLOOKUP(E59,'1'!$K$3:$L$16,2,FALSE)))</f>
        <v>0</v>
      </c>
      <c r="P59" s="92">
        <f t="shared" si="0"/>
        <v>0</v>
      </c>
    </row>
    <row r="60" spans="1:16">
      <c r="A60" s="16" t="s">
        <v>390</v>
      </c>
      <c r="B60" s="153" t="s">
        <v>370</v>
      </c>
      <c r="C60" s="154" t="s">
        <v>288</v>
      </c>
      <c r="D60" s="17"/>
      <c r="E60" s="157" t="s">
        <v>53</v>
      </c>
      <c r="G60" s="155"/>
      <c r="H60" s="155">
        <v>3.3</v>
      </c>
      <c r="I60" s="155"/>
      <c r="J60" s="155"/>
      <c r="N60" s="92">
        <f t="shared" si="1"/>
        <v>3.3</v>
      </c>
      <c r="O60" s="94">
        <f>IF(D60="X",0,IF(E60="X",0,VLOOKUP(E60,'1'!$K$3:$L$16,2,FALSE)))</f>
        <v>255</v>
      </c>
      <c r="P60" s="92">
        <f t="shared" si="0"/>
        <v>841.5</v>
      </c>
    </row>
    <row r="61" spans="1:16">
      <c r="A61" s="16" t="s">
        <v>390</v>
      </c>
      <c r="B61" s="153" t="s">
        <v>371</v>
      </c>
      <c r="C61" s="154" t="s">
        <v>304</v>
      </c>
      <c r="D61" s="17"/>
      <c r="E61" s="157" t="s">
        <v>55</v>
      </c>
      <c r="F61" s="155">
        <v>9.6</v>
      </c>
      <c r="G61" s="155"/>
      <c r="H61" s="155"/>
      <c r="I61" s="155"/>
      <c r="J61" s="155"/>
      <c r="N61" s="92">
        <f t="shared" si="1"/>
        <v>9.6</v>
      </c>
      <c r="O61" s="94">
        <f>IF(D61="X",0,IF(E61="X",0,VLOOKUP(E61,'1'!$K$3:$L$16,2,FALSE)))</f>
        <v>255</v>
      </c>
      <c r="P61" s="92">
        <f t="shared" si="0"/>
        <v>2448</v>
      </c>
    </row>
    <row r="62" spans="1:16">
      <c r="A62" s="16" t="s">
        <v>390</v>
      </c>
      <c r="B62" s="153" t="s">
        <v>372</v>
      </c>
      <c r="C62" s="154" t="s">
        <v>304</v>
      </c>
      <c r="D62" s="17"/>
      <c r="E62" s="157" t="s">
        <v>55</v>
      </c>
      <c r="F62" s="155">
        <v>25</v>
      </c>
      <c r="G62" s="155"/>
      <c r="H62" s="155"/>
      <c r="I62" s="155"/>
      <c r="J62" s="155"/>
      <c r="N62" s="92">
        <f t="shared" si="1"/>
        <v>25</v>
      </c>
      <c r="O62" s="94">
        <f>IF(D62="X",0,IF(E62="X",0,VLOOKUP(E62,'1'!$K$3:$L$16,2,FALSE)))</f>
        <v>255</v>
      </c>
      <c r="P62" s="92">
        <f t="shared" si="0"/>
        <v>6375</v>
      </c>
    </row>
    <row r="63" spans="1:16">
      <c r="A63" s="16" t="s">
        <v>390</v>
      </c>
      <c r="B63" s="153" t="s">
        <v>373</v>
      </c>
      <c r="C63" s="154" t="s">
        <v>304</v>
      </c>
      <c r="D63" s="17"/>
      <c r="E63" s="157" t="s">
        <v>55</v>
      </c>
      <c r="F63" s="155">
        <v>20</v>
      </c>
      <c r="G63" s="155"/>
      <c r="H63" s="155"/>
      <c r="I63" s="155"/>
      <c r="J63" s="155"/>
      <c r="N63" s="92">
        <f t="shared" si="1"/>
        <v>20</v>
      </c>
      <c r="O63" s="94">
        <f>IF(D63="X",0,IF(E63="X",0,VLOOKUP(E63,'1'!$K$3:$L$16,2,FALSE)))</f>
        <v>255</v>
      </c>
      <c r="P63" s="92">
        <f t="shared" si="0"/>
        <v>5100</v>
      </c>
    </row>
    <row r="64" spans="1:16">
      <c r="A64" s="16" t="s">
        <v>390</v>
      </c>
      <c r="B64" s="153" t="s">
        <v>374</v>
      </c>
      <c r="C64" s="154" t="s">
        <v>352</v>
      </c>
      <c r="D64" s="17"/>
      <c r="E64" s="157" t="s">
        <v>53</v>
      </c>
      <c r="F64" s="155">
        <v>52</v>
      </c>
      <c r="G64" s="156"/>
      <c r="H64" s="156"/>
      <c r="I64" s="156"/>
      <c r="J64" s="156"/>
      <c r="N64" s="92">
        <f t="shared" si="1"/>
        <v>52</v>
      </c>
      <c r="O64" s="94">
        <f>IF(D64="X",0,IF(E64="X",0,VLOOKUP(E64,'1'!$K$3:$L$16,2,FALSE)))</f>
        <v>255</v>
      </c>
      <c r="P64" s="92">
        <f t="shared" si="0"/>
        <v>13260</v>
      </c>
    </row>
    <row r="65" spans="1:16">
      <c r="A65" s="16" t="s">
        <v>390</v>
      </c>
      <c r="B65" s="153" t="s">
        <v>375</v>
      </c>
      <c r="C65" s="154" t="s">
        <v>304</v>
      </c>
      <c r="D65" s="17"/>
      <c r="E65" s="157" t="s">
        <v>55</v>
      </c>
      <c r="F65" s="155">
        <v>20.100000000000001</v>
      </c>
      <c r="G65" s="155"/>
      <c r="H65" s="155"/>
      <c r="I65" s="155"/>
      <c r="J65" s="155"/>
      <c r="N65" s="92">
        <f t="shared" si="1"/>
        <v>20.100000000000001</v>
      </c>
      <c r="O65" s="94">
        <f>IF(D65="X",0,IF(E65="X",0,VLOOKUP(E65,'1'!$K$3:$L$16,2,FALSE)))</f>
        <v>255</v>
      </c>
      <c r="P65" s="92">
        <f t="shared" si="0"/>
        <v>5125.5</v>
      </c>
    </row>
    <row r="66" spans="1:16">
      <c r="A66" s="16" t="s">
        <v>390</v>
      </c>
      <c r="B66" s="153" t="s">
        <v>374</v>
      </c>
      <c r="C66" s="154" t="s">
        <v>351</v>
      </c>
      <c r="D66" s="17"/>
      <c r="E66" s="157" t="s">
        <v>55</v>
      </c>
      <c r="F66" s="155">
        <v>34.5</v>
      </c>
      <c r="G66" s="155"/>
      <c r="H66" s="155"/>
      <c r="I66" s="155"/>
      <c r="J66" s="155"/>
      <c r="N66" s="92">
        <f t="shared" si="1"/>
        <v>34.5</v>
      </c>
      <c r="O66" s="94">
        <f>IF(D66="X",0,IF(E66="X",0,VLOOKUP(E66,'1'!$K$3:$L$16,2,FALSE)))</f>
        <v>255</v>
      </c>
      <c r="P66" s="92">
        <f t="shared" si="0"/>
        <v>8797.5</v>
      </c>
    </row>
    <row r="67" spans="1:16">
      <c r="A67" s="16" t="s">
        <v>390</v>
      </c>
      <c r="B67" s="153" t="s">
        <v>376</v>
      </c>
      <c r="C67" s="154" t="s">
        <v>377</v>
      </c>
      <c r="D67" s="17"/>
      <c r="E67" s="157" t="s">
        <v>53</v>
      </c>
      <c r="G67" s="155"/>
      <c r="H67" s="155">
        <v>0.9</v>
      </c>
      <c r="I67" s="155"/>
      <c r="J67" s="155"/>
      <c r="N67" s="92">
        <f t="shared" si="1"/>
        <v>0.9</v>
      </c>
      <c r="O67" s="94">
        <f>IF(D67="X",0,IF(E67="X",0,VLOOKUP(E67,'1'!$K$3:$L$16,2,FALSE)))</f>
        <v>255</v>
      </c>
      <c r="P67" s="92">
        <f t="shared" si="0"/>
        <v>229.5</v>
      </c>
    </row>
    <row r="68" spans="1:16">
      <c r="A68" s="16" t="s">
        <v>390</v>
      </c>
      <c r="B68" s="153" t="s">
        <v>378</v>
      </c>
      <c r="C68" s="154" t="s">
        <v>296</v>
      </c>
      <c r="D68" s="17"/>
      <c r="E68" s="157" t="s">
        <v>192</v>
      </c>
      <c r="G68" s="155"/>
      <c r="H68" s="155">
        <v>3.4</v>
      </c>
      <c r="I68" s="155"/>
      <c r="J68" s="155"/>
      <c r="N68" s="92">
        <f t="shared" ref="N68:N116" si="2">SUM(F68:M68)</f>
        <v>3.4</v>
      </c>
      <c r="O68" s="94">
        <f>IF(D68="X",0,IF(E68="X",0,VLOOKUP(E68,'1'!$K$3:$L$16,2,FALSE)))</f>
        <v>255</v>
      </c>
      <c r="P68" s="92">
        <f t="shared" ref="P68:P116" si="3">N68*O68</f>
        <v>867</v>
      </c>
    </row>
    <row r="69" spans="1:16">
      <c r="A69" s="16" t="s">
        <v>390</v>
      </c>
      <c r="B69" s="153" t="s">
        <v>379</v>
      </c>
      <c r="C69" s="154" t="s">
        <v>295</v>
      </c>
      <c r="D69" s="17"/>
      <c r="E69" s="157" t="s">
        <v>192</v>
      </c>
      <c r="G69" s="155"/>
      <c r="H69" s="155">
        <v>2.1</v>
      </c>
      <c r="I69" s="155"/>
      <c r="J69" s="155"/>
      <c r="N69" s="92">
        <f t="shared" si="2"/>
        <v>2.1</v>
      </c>
      <c r="O69" s="94">
        <f>IF(D69="X",0,IF(E69="X",0,VLOOKUP(E69,'1'!$K$3:$L$16,2,FALSE)))</f>
        <v>255</v>
      </c>
      <c r="P69" s="92">
        <f t="shared" si="3"/>
        <v>535.5</v>
      </c>
    </row>
    <row r="70" spans="1:16">
      <c r="A70" s="16" t="s">
        <v>390</v>
      </c>
      <c r="B70" s="153" t="s">
        <v>380</v>
      </c>
      <c r="C70" s="154" t="s">
        <v>301</v>
      </c>
      <c r="D70" s="17"/>
      <c r="E70" s="157" t="s">
        <v>58</v>
      </c>
      <c r="H70" s="155">
        <v>4.4000000000000004</v>
      </c>
      <c r="I70" s="155"/>
      <c r="J70" s="155"/>
      <c r="N70" s="92">
        <f t="shared" si="2"/>
        <v>4.4000000000000004</v>
      </c>
      <c r="O70" s="94">
        <f>IF(D70="X",0,IF(E70="X",0,VLOOKUP(E70,'1'!$K$3:$L$16,2,FALSE)))</f>
        <v>0</v>
      </c>
      <c r="P70" s="92">
        <f t="shared" si="3"/>
        <v>0</v>
      </c>
    </row>
    <row r="71" spans="1:16">
      <c r="A71" s="16" t="s">
        <v>390</v>
      </c>
      <c r="B71" s="153" t="s">
        <v>381</v>
      </c>
      <c r="C71" s="154" t="s">
        <v>287</v>
      </c>
      <c r="D71" s="17"/>
      <c r="E71" s="157" t="s">
        <v>53</v>
      </c>
      <c r="G71" s="155"/>
      <c r="H71" s="155">
        <v>13.9</v>
      </c>
      <c r="I71" s="155"/>
      <c r="J71" s="155"/>
      <c r="N71" s="92">
        <f t="shared" si="2"/>
        <v>13.9</v>
      </c>
      <c r="O71" s="94">
        <f>IF(D71="X",0,IF(E71="X",0,VLOOKUP(E71,'1'!$K$3:$L$16,2,FALSE)))</f>
        <v>255</v>
      </c>
      <c r="P71" s="92">
        <f t="shared" si="3"/>
        <v>3544.5</v>
      </c>
    </row>
    <row r="72" spans="1:16">
      <c r="A72" s="16" t="s">
        <v>390</v>
      </c>
      <c r="B72" s="153" t="s">
        <v>382</v>
      </c>
      <c r="C72" s="154" t="s">
        <v>304</v>
      </c>
      <c r="D72" s="17"/>
      <c r="E72" s="157" t="s">
        <v>55</v>
      </c>
      <c r="F72" s="155">
        <v>28</v>
      </c>
      <c r="G72" s="155"/>
      <c r="H72" s="155"/>
      <c r="I72" s="155"/>
      <c r="J72" s="155"/>
      <c r="N72" s="92">
        <f t="shared" si="2"/>
        <v>28</v>
      </c>
      <c r="O72" s="94">
        <f>IF(D72="X",0,IF(E72="X",0,VLOOKUP(E72,'1'!$K$3:$L$16,2,FALSE)))</f>
        <v>255</v>
      </c>
      <c r="P72" s="92">
        <f t="shared" si="3"/>
        <v>7140</v>
      </c>
    </row>
    <row r="73" spans="1:16">
      <c r="A73" s="16" t="s">
        <v>390</v>
      </c>
      <c r="B73" s="153" t="s">
        <v>383</v>
      </c>
      <c r="C73" s="154" t="s">
        <v>304</v>
      </c>
      <c r="D73" s="17"/>
      <c r="E73" s="157" t="s">
        <v>55</v>
      </c>
      <c r="F73" s="155">
        <v>28.8</v>
      </c>
      <c r="G73" s="155"/>
      <c r="H73" s="155"/>
      <c r="I73" s="155"/>
      <c r="J73" s="155"/>
      <c r="N73" s="92">
        <f t="shared" si="2"/>
        <v>28.8</v>
      </c>
      <c r="O73" s="94">
        <f>IF(D73="X",0,IF(E73="X",0,VLOOKUP(E73,'1'!$K$3:$L$16,2,FALSE)))</f>
        <v>255</v>
      </c>
      <c r="P73" s="92">
        <f t="shared" si="3"/>
        <v>7344</v>
      </c>
    </row>
    <row r="74" spans="1:16">
      <c r="A74" s="16" t="s">
        <v>390</v>
      </c>
      <c r="B74" s="153" t="s">
        <v>384</v>
      </c>
      <c r="C74" s="154" t="s">
        <v>351</v>
      </c>
      <c r="D74" s="100"/>
      <c r="E74" s="157" t="s">
        <v>55</v>
      </c>
      <c r="F74" s="155">
        <v>65.3</v>
      </c>
      <c r="G74" s="155"/>
      <c r="H74" s="155"/>
      <c r="I74" s="155"/>
      <c r="J74" s="155"/>
      <c r="K74" s="102"/>
      <c r="L74" s="102"/>
      <c r="M74" s="102"/>
      <c r="N74" s="92">
        <f t="shared" ref="N74:N76" si="4">SUM(F74:M74)</f>
        <v>65.3</v>
      </c>
      <c r="O74" s="94">
        <f>IF(D74="X",0,IF(E74="X",0,VLOOKUP(E74,'1'!$K$3:$L$16,2,FALSE)))</f>
        <v>255</v>
      </c>
      <c r="P74" s="92">
        <f t="shared" ref="P74:P76" si="5">N74*O74</f>
        <v>16651.5</v>
      </c>
    </row>
    <row r="75" spans="1:16">
      <c r="A75" s="16" t="s">
        <v>390</v>
      </c>
      <c r="B75" s="153" t="s">
        <v>385</v>
      </c>
      <c r="C75" s="154" t="s">
        <v>307</v>
      </c>
      <c r="D75" s="17"/>
      <c r="E75" s="157" t="s">
        <v>55</v>
      </c>
      <c r="F75" s="155">
        <v>4.2</v>
      </c>
      <c r="G75" s="155"/>
      <c r="H75" s="155"/>
      <c r="I75" s="155"/>
      <c r="J75" s="155"/>
      <c r="N75" s="92">
        <f t="shared" si="4"/>
        <v>4.2</v>
      </c>
      <c r="O75" s="94">
        <f>IF(D75="X",0,IF(E75="X",0,VLOOKUP(E75,'1'!$K$3:$L$16,2,FALSE)))</f>
        <v>255</v>
      </c>
      <c r="P75" s="92">
        <f t="shared" si="5"/>
        <v>1071</v>
      </c>
    </row>
    <row r="76" spans="1:16">
      <c r="A76" s="16" t="s">
        <v>390</v>
      </c>
      <c r="B76" s="153" t="s">
        <v>386</v>
      </c>
      <c r="C76" s="154" t="s">
        <v>307</v>
      </c>
      <c r="D76" s="17"/>
      <c r="E76" s="157" t="s">
        <v>55</v>
      </c>
      <c r="F76" s="155">
        <v>6.3</v>
      </c>
      <c r="G76" s="155"/>
      <c r="H76" s="155"/>
      <c r="I76" s="155"/>
      <c r="J76" s="155"/>
      <c r="N76" s="92">
        <f t="shared" si="4"/>
        <v>6.3</v>
      </c>
      <c r="O76" s="94">
        <f>IF(D76="X",0,IF(E76="X",0,VLOOKUP(E76,'1'!$K$3:$L$16,2,FALSE)))</f>
        <v>255</v>
      </c>
      <c r="P76" s="92">
        <f t="shared" si="5"/>
        <v>1606.5</v>
      </c>
    </row>
    <row r="77" spans="1:16">
      <c r="A77" s="16" t="s">
        <v>390</v>
      </c>
      <c r="B77" s="153" t="s">
        <v>384</v>
      </c>
      <c r="C77" s="154" t="s">
        <v>352</v>
      </c>
      <c r="D77" s="17"/>
      <c r="E77" s="157" t="s">
        <v>53</v>
      </c>
      <c r="F77" s="155">
        <v>36.6</v>
      </c>
      <c r="G77" s="155"/>
      <c r="H77" s="155"/>
      <c r="I77" s="155"/>
      <c r="J77" s="155"/>
      <c r="N77" s="92">
        <f t="shared" si="2"/>
        <v>36.6</v>
      </c>
      <c r="O77" s="94">
        <f>IF(D77="X",0,IF(E77="X",0,VLOOKUP(E77,'1'!$K$3:$L$16,2,FALSE)))</f>
        <v>255</v>
      </c>
      <c r="P77" s="92">
        <f t="shared" si="3"/>
        <v>9333</v>
      </c>
    </row>
    <row r="78" spans="1:16">
      <c r="A78" s="16" t="s">
        <v>390</v>
      </c>
      <c r="B78" s="153" t="s">
        <v>387</v>
      </c>
      <c r="C78" s="154" t="s">
        <v>304</v>
      </c>
      <c r="D78" s="17"/>
      <c r="E78" s="157" t="s">
        <v>55</v>
      </c>
      <c r="F78" s="155">
        <v>29</v>
      </c>
      <c r="G78" s="155"/>
      <c r="H78" s="155"/>
      <c r="I78" s="155"/>
      <c r="J78" s="155"/>
      <c r="N78" s="92">
        <f t="shared" si="2"/>
        <v>29</v>
      </c>
      <c r="O78" s="94">
        <f>IF(D78="X",0,IF(E78="X",0,VLOOKUP(E78,'1'!$K$3:$L$16,2,FALSE)))</f>
        <v>255</v>
      </c>
      <c r="P78" s="92">
        <f t="shared" si="3"/>
        <v>7395</v>
      </c>
    </row>
    <row r="79" spans="1:16">
      <c r="A79" s="16" t="s">
        <v>390</v>
      </c>
      <c r="B79" s="153" t="s">
        <v>388</v>
      </c>
      <c r="C79" s="154" t="s">
        <v>307</v>
      </c>
      <c r="D79" s="17"/>
      <c r="E79" s="157" t="s">
        <v>55</v>
      </c>
      <c r="F79" s="155">
        <v>4.4000000000000004</v>
      </c>
      <c r="G79" s="155"/>
      <c r="H79" s="155"/>
      <c r="I79" s="155"/>
      <c r="J79" s="155"/>
      <c r="N79" s="92">
        <f t="shared" si="2"/>
        <v>4.4000000000000004</v>
      </c>
      <c r="O79" s="94">
        <f>IF(D79="X",0,IF(E79="X",0,VLOOKUP(E79,'1'!$K$3:$L$16,2,FALSE)))</f>
        <v>255</v>
      </c>
      <c r="P79" s="92">
        <f t="shared" si="3"/>
        <v>1122</v>
      </c>
    </row>
    <row r="80" spans="1:16">
      <c r="A80" s="16" t="s">
        <v>390</v>
      </c>
      <c r="B80" s="153" t="s">
        <v>389</v>
      </c>
      <c r="C80" s="154" t="s">
        <v>307</v>
      </c>
      <c r="D80" s="17"/>
      <c r="E80" s="157" t="s">
        <v>55</v>
      </c>
      <c r="F80" s="155">
        <v>4.8</v>
      </c>
      <c r="G80" s="155"/>
      <c r="H80" s="155"/>
      <c r="I80" s="155"/>
      <c r="J80" s="155"/>
      <c r="N80" s="92">
        <f t="shared" si="2"/>
        <v>4.8</v>
      </c>
      <c r="O80" s="94">
        <f>IF(D80="X",0,IF(E80="X",0,VLOOKUP(E80,'1'!$K$3:$L$16,2,FALSE)))</f>
        <v>255</v>
      </c>
      <c r="P80" s="92">
        <f t="shared" si="3"/>
        <v>1224</v>
      </c>
    </row>
    <row r="81" spans="1:16">
      <c r="A81" s="16" t="s">
        <v>390</v>
      </c>
      <c r="B81" s="153" t="s">
        <v>384</v>
      </c>
      <c r="C81" s="154" t="s">
        <v>351</v>
      </c>
      <c r="D81" s="17"/>
      <c r="E81" s="157" t="s">
        <v>55</v>
      </c>
      <c r="F81" s="155">
        <v>74</v>
      </c>
      <c r="G81" s="155"/>
      <c r="H81" s="155"/>
      <c r="I81" s="155"/>
      <c r="J81" s="155"/>
      <c r="N81" s="92">
        <f t="shared" si="2"/>
        <v>74</v>
      </c>
      <c r="O81" s="94">
        <f>IF(D81="X",0,IF(E81="X",0,VLOOKUP(E81,'1'!$K$3:$L$16,2,FALSE)))</f>
        <v>255</v>
      </c>
      <c r="P81" s="92">
        <f t="shared" si="3"/>
        <v>18870</v>
      </c>
    </row>
    <row r="82" spans="1:16">
      <c r="A82" s="16"/>
      <c r="B82" s="90"/>
      <c r="C82" s="17"/>
      <c r="D82" s="17"/>
      <c r="E82" s="157"/>
      <c r="F82" s="92"/>
      <c r="G82" s="92"/>
      <c r="H82" s="92"/>
      <c r="I82" s="92"/>
      <c r="J82" s="92"/>
      <c r="N82" s="92"/>
      <c r="O82" s="94"/>
      <c r="P82" s="92"/>
    </row>
    <row r="83" spans="1:16">
      <c r="A83" s="16" t="s">
        <v>425</v>
      </c>
      <c r="B83" s="153" t="s">
        <v>391</v>
      </c>
      <c r="C83" s="154" t="s">
        <v>347</v>
      </c>
      <c r="D83" s="17"/>
      <c r="E83" s="157" t="s">
        <v>53</v>
      </c>
      <c r="G83" s="155"/>
      <c r="H83" s="155">
        <v>54</v>
      </c>
      <c r="I83" s="155"/>
      <c r="J83" s="155"/>
      <c r="N83" s="92">
        <f t="shared" si="2"/>
        <v>54</v>
      </c>
      <c r="O83" s="94">
        <f>IF(D83="X",0,IF(E83="X",0,VLOOKUP(E83,'1'!$K$3:$L$16,2,FALSE)))</f>
        <v>255</v>
      </c>
      <c r="P83" s="92">
        <f t="shared" si="3"/>
        <v>13770</v>
      </c>
    </row>
    <row r="84" spans="1:16">
      <c r="A84" s="16" t="s">
        <v>425</v>
      </c>
      <c r="B84" s="153" t="s">
        <v>392</v>
      </c>
      <c r="C84" s="154" t="s">
        <v>307</v>
      </c>
      <c r="D84" s="17"/>
      <c r="E84" s="157" t="s">
        <v>55</v>
      </c>
      <c r="F84" s="155">
        <v>4.7</v>
      </c>
      <c r="G84" s="155"/>
      <c r="H84" s="155"/>
      <c r="I84" s="155"/>
      <c r="J84" s="155"/>
      <c r="N84" s="92">
        <f t="shared" si="2"/>
        <v>4.7</v>
      </c>
      <c r="O84" s="94">
        <f>IF(D84="X",0,IF(E84="X",0,VLOOKUP(E84,'1'!$K$3:$L$16,2,FALSE)))</f>
        <v>255</v>
      </c>
      <c r="P84" s="92">
        <f t="shared" si="3"/>
        <v>1198.5</v>
      </c>
    </row>
    <row r="85" spans="1:16">
      <c r="A85" s="16" t="s">
        <v>425</v>
      </c>
      <c r="B85" s="153" t="s">
        <v>393</v>
      </c>
      <c r="C85" s="154" t="s">
        <v>307</v>
      </c>
      <c r="D85" s="17"/>
      <c r="E85" s="157" t="s">
        <v>55</v>
      </c>
      <c r="F85" s="155">
        <v>4.2</v>
      </c>
      <c r="G85" s="155"/>
      <c r="H85" s="155"/>
      <c r="I85" s="155"/>
      <c r="J85" s="155"/>
      <c r="N85" s="92">
        <f t="shared" si="2"/>
        <v>4.2</v>
      </c>
      <c r="O85" s="94">
        <f>IF(D85="X",0,IF(E85="X",0,VLOOKUP(E85,'1'!$K$3:$L$16,2,FALSE)))</f>
        <v>255</v>
      </c>
      <c r="P85" s="92">
        <f t="shared" si="3"/>
        <v>1071</v>
      </c>
    </row>
    <row r="86" spans="1:16">
      <c r="A86" s="16" t="s">
        <v>425</v>
      </c>
      <c r="B86" s="153" t="s">
        <v>394</v>
      </c>
      <c r="C86" s="154" t="s">
        <v>351</v>
      </c>
      <c r="D86" s="17"/>
      <c r="E86" s="157" t="s">
        <v>55</v>
      </c>
      <c r="F86" s="155">
        <v>46.7</v>
      </c>
      <c r="G86" s="155"/>
      <c r="H86" s="155"/>
      <c r="I86" s="155"/>
      <c r="J86" s="155"/>
      <c r="N86" s="92">
        <f t="shared" si="2"/>
        <v>46.7</v>
      </c>
      <c r="O86" s="94">
        <f>IF(D86="X",0,IF(E86="X",0,VLOOKUP(E86,'1'!$K$3:$L$16,2,FALSE)))</f>
        <v>255</v>
      </c>
      <c r="P86" s="92">
        <f t="shared" si="3"/>
        <v>11908.5</v>
      </c>
    </row>
    <row r="87" spans="1:16">
      <c r="A87" s="16" t="s">
        <v>425</v>
      </c>
      <c r="B87" s="153" t="s">
        <v>395</v>
      </c>
      <c r="C87" s="154" t="s">
        <v>304</v>
      </c>
      <c r="D87" s="17"/>
      <c r="E87" s="157" t="s">
        <v>55</v>
      </c>
      <c r="F87" s="155">
        <v>26</v>
      </c>
      <c r="G87" s="155"/>
      <c r="H87" s="155"/>
      <c r="I87" s="155"/>
      <c r="J87" s="155"/>
      <c r="N87" s="92">
        <f t="shared" si="2"/>
        <v>26</v>
      </c>
      <c r="O87" s="94">
        <f>IF(D87="X",0,IF(E87="X",0,VLOOKUP(E87,'1'!$K$3:$L$16,2,FALSE)))</f>
        <v>255</v>
      </c>
      <c r="P87" s="92">
        <f t="shared" si="3"/>
        <v>6630</v>
      </c>
    </row>
    <row r="88" spans="1:16">
      <c r="A88" s="16" t="s">
        <v>425</v>
      </c>
      <c r="B88" s="153" t="s">
        <v>394</v>
      </c>
      <c r="C88" s="154" t="s">
        <v>352</v>
      </c>
      <c r="D88" s="17"/>
      <c r="E88" s="157" t="s">
        <v>53</v>
      </c>
      <c r="F88" s="155">
        <v>26.3</v>
      </c>
      <c r="G88" s="155"/>
      <c r="H88" s="155"/>
      <c r="I88" s="155"/>
      <c r="J88" s="155"/>
      <c r="N88" s="92">
        <f t="shared" si="2"/>
        <v>26.3</v>
      </c>
      <c r="O88" s="94">
        <f>IF(D88="X",0,IF(E88="X",0,VLOOKUP(E88,'1'!$K$3:$L$16,2,FALSE)))</f>
        <v>255</v>
      </c>
      <c r="P88" s="92">
        <f t="shared" si="3"/>
        <v>6706.5</v>
      </c>
    </row>
    <row r="89" spans="1:16">
      <c r="A89" s="16" t="s">
        <v>425</v>
      </c>
      <c r="B89" s="153" t="s">
        <v>396</v>
      </c>
      <c r="C89" s="154" t="s">
        <v>304</v>
      </c>
      <c r="D89" s="17"/>
      <c r="E89" s="157" t="s">
        <v>55</v>
      </c>
      <c r="F89" s="155">
        <v>23.7</v>
      </c>
      <c r="G89" s="155"/>
      <c r="H89" s="155"/>
      <c r="I89" s="155"/>
      <c r="J89" s="155"/>
      <c r="N89" s="92">
        <f t="shared" si="2"/>
        <v>23.7</v>
      </c>
      <c r="O89" s="94">
        <f>IF(D89="X",0,IF(E89="X",0,VLOOKUP(E89,'1'!$K$3:$L$16,2,FALSE)))</f>
        <v>255</v>
      </c>
      <c r="P89" s="92">
        <f t="shared" si="3"/>
        <v>6043.5</v>
      </c>
    </row>
    <row r="90" spans="1:16">
      <c r="A90" s="16" t="s">
        <v>425</v>
      </c>
      <c r="B90" s="153" t="s">
        <v>397</v>
      </c>
      <c r="C90" s="154" t="s">
        <v>307</v>
      </c>
      <c r="D90" s="17"/>
      <c r="E90" s="157" t="s">
        <v>55</v>
      </c>
      <c r="F90" s="155">
        <v>3.9</v>
      </c>
      <c r="G90" s="155"/>
      <c r="H90" s="155"/>
      <c r="I90" s="155"/>
      <c r="J90" s="155"/>
      <c r="N90" s="92">
        <f t="shared" si="2"/>
        <v>3.9</v>
      </c>
      <c r="O90" s="94">
        <f>IF(D90="X",0,IF(E90="X",0,VLOOKUP(E90,'1'!$K$3:$L$16,2,FALSE)))</f>
        <v>255</v>
      </c>
      <c r="P90" s="92">
        <f t="shared" si="3"/>
        <v>994.5</v>
      </c>
    </row>
    <row r="91" spans="1:16">
      <c r="A91" s="16" t="s">
        <v>425</v>
      </c>
      <c r="B91" s="153" t="s">
        <v>398</v>
      </c>
      <c r="C91" s="154" t="s">
        <v>399</v>
      </c>
      <c r="D91" s="17"/>
      <c r="E91" s="157" t="s">
        <v>55</v>
      </c>
      <c r="F91" s="155">
        <v>8.4</v>
      </c>
      <c r="G91" s="155"/>
      <c r="H91" s="155"/>
      <c r="I91" s="155"/>
      <c r="J91" s="155"/>
      <c r="N91" s="92">
        <f t="shared" si="2"/>
        <v>8.4</v>
      </c>
      <c r="O91" s="94">
        <f>IF(D91="X",0,IF(E91="X",0,VLOOKUP(E91,'1'!$K$3:$L$16,2,FALSE)))</f>
        <v>255</v>
      </c>
      <c r="P91" s="92">
        <f t="shared" si="3"/>
        <v>2142</v>
      </c>
    </row>
    <row r="92" spans="1:16">
      <c r="A92" s="16" t="s">
        <v>425</v>
      </c>
      <c r="B92" s="153" t="s">
        <v>400</v>
      </c>
      <c r="C92" s="154" t="s">
        <v>351</v>
      </c>
      <c r="D92" s="17"/>
      <c r="E92" s="157" t="s">
        <v>55</v>
      </c>
      <c r="F92" s="155">
        <v>34.9</v>
      </c>
      <c r="G92" s="155"/>
      <c r="H92" s="155"/>
      <c r="I92" s="155"/>
      <c r="J92" s="155"/>
      <c r="N92" s="92">
        <f t="shared" si="2"/>
        <v>34.9</v>
      </c>
      <c r="O92" s="94">
        <f>IF(D92="X",0,IF(E92="X",0,VLOOKUP(E92,'1'!$K$3:$L$16,2,FALSE)))</f>
        <v>255</v>
      </c>
      <c r="P92" s="92">
        <f t="shared" si="3"/>
        <v>8899.5</v>
      </c>
    </row>
    <row r="93" spans="1:16">
      <c r="A93" s="16" t="s">
        <v>425</v>
      </c>
      <c r="B93" s="153" t="s">
        <v>401</v>
      </c>
      <c r="C93" s="154" t="s">
        <v>304</v>
      </c>
      <c r="D93" s="17"/>
      <c r="E93" s="157" t="s">
        <v>55</v>
      </c>
      <c r="F93" s="155">
        <v>28.7</v>
      </c>
      <c r="G93" s="155"/>
      <c r="H93" s="155"/>
      <c r="I93" s="155"/>
      <c r="J93" s="155"/>
      <c r="N93" s="92">
        <f t="shared" si="2"/>
        <v>28.7</v>
      </c>
      <c r="O93" s="94">
        <f>IF(D93="X",0,IF(E93="X",0,VLOOKUP(E93,'1'!$K$3:$L$16,2,FALSE)))</f>
        <v>255</v>
      </c>
      <c r="P93" s="92">
        <f t="shared" si="3"/>
        <v>7318.5</v>
      </c>
    </row>
    <row r="94" spans="1:16">
      <c r="A94" s="16" t="s">
        <v>425</v>
      </c>
      <c r="B94" s="153" t="s">
        <v>402</v>
      </c>
      <c r="C94" s="154" t="s">
        <v>365</v>
      </c>
      <c r="D94" s="17"/>
      <c r="E94" s="157" t="s">
        <v>58</v>
      </c>
      <c r="G94" s="155"/>
      <c r="H94" s="155">
        <v>5.3</v>
      </c>
      <c r="I94" s="155"/>
      <c r="J94" s="155"/>
      <c r="N94" s="92">
        <f t="shared" si="2"/>
        <v>5.3</v>
      </c>
      <c r="O94" s="94">
        <f>IF(D94="X",0,IF(E94="X",0,VLOOKUP(E94,'1'!$K$3:$L$16,2,FALSE)))</f>
        <v>0</v>
      </c>
      <c r="P94" s="92">
        <f t="shared" si="3"/>
        <v>0</v>
      </c>
    </row>
    <row r="95" spans="1:16">
      <c r="A95" s="16" t="s">
        <v>425</v>
      </c>
      <c r="B95" s="153" t="s">
        <v>403</v>
      </c>
      <c r="C95" s="154" t="s">
        <v>404</v>
      </c>
      <c r="D95" s="17"/>
      <c r="E95" s="157" t="s">
        <v>58</v>
      </c>
      <c r="G95" s="155"/>
      <c r="H95" s="155">
        <v>11.9</v>
      </c>
      <c r="I95" s="155"/>
      <c r="J95" s="155"/>
      <c r="N95" s="92">
        <f t="shared" si="2"/>
        <v>11.9</v>
      </c>
      <c r="O95" s="94">
        <f>IF(D95="X",0,IF(E95="X",0,VLOOKUP(E95,'1'!$K$3:$L$16,2,FALSE)))</f>
        <v>0</v>
      </c>
      <c r="P95" s="92">
        <f t="shared" si="3"/>
        <v>0</v>
      </c>
    </row>
    <row r="96" spans="1:16">
      <c r="A96" s="16" t="s">
        <v>425</v>
      </c>
      <c r="B96" s="153" t="s">
        <v>405</v>
      </c>
      <c r="C96" s="154" t="s">
        <v>406</v>
      </c>
      <c r="D96" s="17"/>
      <c r="E96" s="157" t="s">
        <v>192</v>
      </c>
      <c r="G96" s="155"/>
      <c r="H96" s="155">
        <v>3.4</v>
      </c>
      <c r="I96" s="155"/>
      <c r="J96" s="155"/>
      <c r="N96" s="92">
        <f t="shared" si="2"/>
        <v>3.4</v>
      </c>
      <c r="O96" s="94">
        <f>IF(D96="X",0,IF(E96="X",0,VLOOKUP(E96,'1'!$K$3:$L$16,2,FALSE)))</f>
        <v>255</v>
      </c>
      <c r="P96" s="92">
        <f t="shared" si="3"/>
        <v>867</v>
      </c>
    </row>
    <row r="97" spans="1:16">
      <c r="A97" s="16" t="s">
        <v>425</v>
      </c>
      <c r="B97" s="153" t="s">
        <v>407</v>
      </c>
      <c r="C97" s="154" t="s">
        <v>367</v>
      </c>
      <c r="D97" s="17"/>
      <c r="E97" s="157" t="s">
        <v>58</v>
      </c>
      <c r="G97" s="155"/>
      <c r="H97" s="155">
        <v>1.2</v>
      </c>
      <c r="I97" s="155"/>
      <c r="J97" s="155"/>
      <c r="N97" s="92">
        <f t="shared" si="2"/>
        <v>1.2</v>
      </c>
      <c r="O97" s="94">
        <f>IF(D97="X",0,IF(E97="X",0,VLOOKUP(E97,'1'!$K$3:$L$16,2,FALSE)))</f>
        <v>0</v>
      </c>
      <c r="P97" s="92">
        <f t="shared" si="3"/>
        <v>0</v>
      </c>
    </row>
    <row r="98" spans="1:16">
      <c r="A98" s="16" t="s">
        <v>425</v>
      </c>
      <c r="B98" s="153" t="s">
        <v>408</v>
      </c>
      <c r="C98" s="154" t="s">
        <v>288</v>
      </c>
      <c r="D98" s="17"/>
      <c r="E98" s="157" t="s">
        <v>53</v>
      </c>
      <c r="G98" s="155"/>
      <c r="H98" s="155">
        <v>3.3</v>
      </c>
      <c r="I98" s="155"/>
      <c r="J98" s="155"/>
      <c r="N98" s="92">
        <f t="shared" si="2"/>
        <v>3.3</v>
      </c>
      <c r="O98" s="94">
        <f>IF(D98="X",0,IF(E98="X",0,VLOOKUP(E98,'1'!$K$3:$L$16,2,FALSE)))</f>
        <v>255</v>
      </c>
      <c r="P98" s="92">
        <f t="shared" si="3"/>
        <v>841.5</v>
      </c>
    </row>
    <row r="99" spans="1:16">
      <c r="A99" s="16" t="s">
        <v>425</v>
      </c>
      <c r="B99" s="153" t="s">
        <v>409</v>
      </c>
      <c r="C99" s="154" t="s">
        <v>351</v>
      </c>
      <c r="D99" s="17"/>
      <c r="E99" s="157" t="s">
        <v>55</v>
      </c>
      <c r="F99" s="155">
        <v>35.799999999999997</v>
      </c>
      <c r="G99" s="155"/>
      <c r="H99" s="155"/>
      <c r="I99" s="155"/>
      <c r="J99" s="155"/>
      <c r="N99" s="92">
        <f t="shared" si="2"/>
        <v>35.799999999999997</v>
      </c>
      <c r="O99" s="94">
        <f>IF(D99="X",0,IF(E99="X",0,VLOOKUP(E99,'1'!$K$3:$L$16,2,FALSE)))</f>
        <v>255</v>
      </c>
      <c r="P99" s="92">
        <f t="shared" si="3"/>
        <v>9129</v>
      </c>
    </row>
    <row r="100" spans="1:16">
      <c r="A100" s="16" t="s">
        <v>425</v>
      </c>
      <c r="B100" s="153" t="s">
        <v>410</v>
      </c>
      <c r="C100" s="154" t="s">
        <v>304</v>
      </c>
      <c r="D100" s="17"/>
      <c r="E100" s="157" t="s">
        <v>55</v>
      </c>
      <c r="F100" s="155">
        <v>24</v>
      </c>
      <c r="G100" s="155"/>
      <c r="H100" s="155"/>
      <c r="I100" s="155"/>
      <c r="J100" s="155"/>
      <c r="N100" s="92">
        <f t="shared" si="2"/>
        <v>24</v>
      </c>
      <c r="O100" s="94">
        <f>IF(D100="X",0,IF(E100="X",0,VLOOKUP(E100,'1'!$K$3:$L$16,2,FALSE)))</f>
        <v>255</v>
      </c>
      <c r="P100" s="92">
        <f t="shared" si="3"/>
        <v>6120</v>
      </c>
    </row>
    <row r="101" spans="1:16">
      <c r="A101" s="16" t="s">
        <v>425</v>
      </c>
      <c r="B101" s="153" t="s">
        <v>409</v>
      </c>
      <c r="C101" s="154" t="s">
        <v>352</v>
      </c>
      <c r="D101" s="17"/>
      <c r="E101" s="157" t="s">
        <v>53</v>
      </c>
      <c r="F101" s="155">
        <v>19.600000000000001</v>
      </c>
      <c r="G101" s="155"/>
      <c r="H101" s="155"/>
      <c r="I101" s="155"/>
      <c r="J101" s="155"/>
      <c r="N101" s="92">
        <f t="shared" si="2"/>
        <v>19.600000000000001</v>
      </c>
      <c r="O101" s="94">
        <f>IF(D101="X",0,IF(E101="X",0,VLOOKUP(E101,'1'!$K$3:$L$16,2,FALSE)))</f>
        <v>255</v>
      </c>
      <c r="P101" s="92">
        <f t="shared" si="3"/>
        <v>4998</v>
      </c>
    </row>
    <row r="102" spans="1:16">
      <c r="A102" s="16" t="s">
        <v>425</v>
      </c>
      <c r="B102" s="153" t="s">
        <v>409</v>
      </c>
      <c r="C102" s="154" t="s">
        <v>351</v>
      </c>
      <c r="D102" s="17"/>
      <c r="E102" s="157" t="s">
        <v>55</v>
      </c>
      <c r="F102" s="155">
        <v>46.5</v>
      </c>
      <c r="G102" s="155"/>
      <c r="H102" s="155"/>
      <c r="I102" s="155"/>
      <c r="J102" s="155"/>
      <c r="N102" s="92">
        <f t="shared" si="2"/>
        <v>46.5</v>
      </c>
      <c r="O102" s="94">
        <f>IF(D102="X",0,IF(E102="X",0,VLOOKUP(E102,'1'!$K$3:$L$16,2,FALSE)))</f>
        <v>255</v>
      </c>
      <c r="P102" s="92">
        <f t="shared" si="3"/>
        <v>11857.5</v>
      </c>
    </row>
    <row r="103" spans="1:16">
      <c r="A103" s="16" t="s">
        <v>425</v>
      </c>
      <c r="B103" s="153" t="s">
        <v>411</v>
      </c>
      <c r="C103" s="154" t="s">
        <v>307</v>
      </c>
      <c r="D103" s="17"/>
      <c r="E103" s="157" t="s">
        <v>55</v>
      </c>
      <c r="F103" s="155">
        <v>4.0999999999999996</v>
      </c>
      <c r="G103" s="155"/>
      <c r="H103" s="155"/>
      <c r="I103" s="155"/>
      <c r="J103" s="155"/>
      <c r="N103" s="92">
        <f t="shared" si="2"/>
        <v>4.0999999999999996</v>
      </c>
      <c r="O103" s="94">
        <f>IF(D103="X",0,IF(E103="X",0,VLOOKUP(E103,'1'!$K$3:$L$16,2,FALSE)))</f>
        <v>255</v>
      </c>
      <c r="P103" s="92">
        <f t="shared" si="3"/>
        <v>1045.5</v>
      </c>
    </row>
    <row r="104" spans="1:16">
      <c r="A104" s="16" t="s">
        <v>425</v>
      </c>
      <c r="B104" s="153" t="s">
        <v>412</v>
      </c>
      <c r="C104" s="154" t="s">
        <v>307</v>
      </c>
      <c r="D104" s="17"/>
      <c r="E104" s="157" t="s">
        <v>55</v>
      </c>
      <c r="F104" s="155">
        <v>4.0999999999999996</v>
      </c>
      <c r="G104" s="155"/>
      <c r="H104" s="155"/>
      <c r="I104" s="155"/>
      <c r="J104" s="155"/>
      <c r="N104" s="92">
        <f t="shared" si="2"/>
        <v>4.0999999999999996</v>
      </c>
      <c r="O104" s="94">
        <f>IF(D104="X",0,IF(E104="X",0,VLOOKUP(E104,'1'!$K$3:$L$16,2,FALSE)))</f>
        <v>255</v>
      </c>
      <c r="P104" s="92">
        <f t="shared" si="3"/>
        <v>1045.5</v>
      </c>
    </row>
    <row r="105" spans="1:16">
      <c r="A105" s="16" t="s">
        <v>425</v>
      </c>
      <c r="B105" s="153" t="s">
        <v>413</v>
      </c>
      <c r="C105" s="154" t="s">
        <v>301</v>
      </c>
      <c r="D105" s="17"/>
      <c r="E105" s="157" t="s">
        <v>58</v>
      </c>
      <c r="G105" s="155"/>
      <c r="H105" s="155">
        <v>1.3</v>
      </c>
      <c r="I105" s="155"/>
      <c r="J105" s="155"/>
      <c r="N105" s="92">
        <f t="shared" si="2"/>
        <v>1.3</v>
      </c>
      <c r="O105" s="94">
        <f>IF(D105="X",0,IF(E105="X",0,VLOOKUP(E105,'1'!$K$3:$L$16,2,FALSE)))</f>
        <v>0</v>
      </c>
      <c r="P105" s="92">
        <f t="shared" si="3"/>
        <v>0</v>
      </c>
    </row>
    <row r="106" spans="1:16">
      <c r="A106" s="16" t="s">
        <v>425</v>
      </c>
      <c r="B106" s="153" t="s">
        <v>414</v>
      </c>
      <c r="C106" s="154" t="s">
        <v>296</v>
      </c>
      <c r="D106" s="17"/>
      <c r="E106" s="157" t="s">
        <v>192</v>
      </c>
      <c r="G106" s="155"/>
      <c r="H106" s="155">
        <v>6.9</v>
      </c>
      <c r="I106" s="155"/>
      <c r="J106" s="155"/>
      <c r="N106" s="92">
        <f t="shared" si="2"/>
        <v>6.9</v>
      </c>
      <c r="O106" s="94">
        <f>IF(D106="X",0,IF(E106="X",0,VLOOKUP(E106,'1'!$K$3:$L$16,2,FALSE)))</f>
        <v>255</v>
      </c>
      <c r="P106" s="92">
        <f t="shared" si="3"/>
        <v>1759.5</v>
      </c>
    </row>
    <row r="107" spans="1:16">
      <c r="A107" s="16" t="s">
        <v>425</v>
      </c>
      <c r="B107" s="153" t="s">
        <v>415</v>
      </c>
      <c r="C107" s="154" t="s">
        <v>295</v>
      </c>
      <c r="D107" s="17"/>
      <c r="E107" s="157" t="s">
        <v>192</v>
      </c>
      <c r="G107" s="155"/>
      <c r="H107" s="155">
        <v>7.1</v>
      </c>
      <c r="I107" s="155"/>
      <c r="J107" s="155"/>
      <c r="N107" s="92">
        <f t="shared" si="2"/>
        <v>7.1</v>
      </c>
      <c r="O107" s="94">
        <f>IF(D107="X",0,IF(E107="X",0,VLOOKUP(E107,'1'!$K$3:$L$16,2,FALSE)))</f>
        <v>255</v>
      </c>
      <c r="P107" s="92">
        <f t="shared" si="3"/>
        <v>1810.5</v>
      </c>
    </row>
    <row r="108" spans="1:16">
      <c r="A108" s="16" t="s">
        <v>425</v>
      </c>
      <c r="B108" s="153" t="s">
        <v>416</v>
      </c>
      <c r="C108" s="154" t="s">
        <v>377</v>
      </c>
      <c r="D108" s="17"/>
      <c r="E108" s="157" t="s">
        <v>53</v>
      </c>
      <c r="G108" s="155"/>
      <c r="H108" s="155">
        <v>0.7</v>
      </c>
      <c r="I108" s="155"/>
      <c r="J108" s="155"/>
      <c r="N108" s="92">
        <f t="shared" si="2"/>
        <v>0.7</v>
      </c>
      <c r="O108" s="94">
        <f>IF(D108="X",0,IF(E108="X",0,VLOOKUP(E108,'1'!$K$3:$L$16,2,FALSE)))</f>
        <v>255</v>
      </c>
      <c r="P108" s="92">
        <f t="shared" si="3"/>
        <v>178.5</v>
      </c>
    </row>
    <row r="109" spans="1:16">
      <c r="A109" s="16" t="s">
        <v>425</v>
      </c>
      <c r="B109" s="153" t="s">
        <v>417</v>
      </c>
      <c r="C109" s="154" t="s">
        <v>287</v>
      </c>
      <c r="D109" s="17"/>
      <c r="E109" s="157" t="s">
        <v>53</v>
      </c>
      <c r="G109" s="155"/>
      <c r="H109" s="155">
        <v>18.2</v>
      </c>
      <c r="I109" s="155"/>
      <c r="J109" s="155"/>
      <c r="N109" s="92">
        <f t="shared" si="2"/>
        <v>18.2</v>
      </c>
      <c r="O109" s="94">
        <f>IF(D109="X",0,IF(E109="X",0,VLOOKUP(E109,'1'!$K$3:$L$16,2,FALSE)))</f>
        <v>255</v>
      </c>
      <c r="P109" s="92">
        <f t="shared" si="3"/>
        <v>4641</v>
      </c>
    </row>
    <row r="110" spans="1:16">
      <c r="A110" s="16" t="s">
        <v>425</v>
      </c>
      <c r="B110" s="153" t="s">
        <v>418</v>
      </c>
      <c r="C110" s="154" t="s">
        <v>304</v>
      </c>
      <c r="D110" s="17"/>
      <c r="E110" s="157" t="s">
        <v>55</v>
      </c>
      <c r="F110" s="155">
        <v>28.3</v>
      </c>
      <c r="G110" s="155"/>
      <c r="H110" s="155"/>
      <c r="I110" s="155"/>
      <c r="J110" s="155"/>
      <c r="N110" s="92">
        <f t="shared" si="2"/>
        <v>28.3</v>
      </c>
      <c r="O110" s="94">
        <f>IF(D110="X",0,IF(E110="X",0,VLOOKUP(E110,'1'!$K$3:$L$16,2,FALSE)))</f>
        <v>255</v>
      </c>
      <c r="P110" s="92">
        <f t="shared" si="3"/>
        <v>7216.5</v>
      </c>
    </row>
    <row r="111" spans="1:16">
      <c r="A111" s="16" t="s">
        <v>425</v>
      </c>
      <c r="B111" s="153" t="s">
        <v>419</v>
      </c>
      <c r="C111" s="154" t="s">
        <v>304</v>
      </c>
      <c r="D111" s="17"/>
      <c r="E111" s="157" t="s">
        <v>55</v>
      </c>
      <c r="F111" s="155">
        <v>28.3</v>
      </c>
      <c r="G111" s="155"/>
      <c r="H111" s="155"/>
      <c r="I111" s="155"/>
      <c r="J111" s="155"/>
      <c r="N111" s="92">
        <f t="shared" si="2"/>
        <v>28.3</v>
      </c>
      <c r="O111" s="94">
        <f>IF(D111="X",0,IF(E111="X",0,VLOOKUP(E111,'1'!$K$3:$L$16,2,FALSE)))</f>
        <v>255</v>
      </c>
      <c r="P111" s="92">
        <f t="shared" si="3"/>
        <v>7216.5</v>
      </c>
    </row>
    <row r="112" spans="1:16">
      <c r="A112" s="16" t="s">
        <v>425</v>
      </c>
      <c r="B112" s="153" t="s">
        <v>420</v>
      </c>
      <c r="C112" s="154" t="s">
        <v>351</v>
      </c>
      <c r="D112" s="17"/>
      <c r="E112" s="157" t="s">
        <v>55</v>
      </c>
      <c r="F112" s="155">
        <v>31.6</v>
      </c>
      <c r="G112" s="155"/>
      <c r="H112" s="155"/>
      <c r="I112" s="155"/>
      <c r="J112" s="155"/>
      <c r="N112" s="92">
        <f t="shared" si="2"/>
        <v>31.6</v>
      </c>
      <c r="O112" s="94">
        <f>IF(D112="X",0,IF(E112="X",0,VLOOKUP(E112,'1'!$K$3:$L$16,2,FALSE)))</f>
        <v>255</v>
      </c>
      <c r="P112" s="92">
        <f t="shared" si="3"/>
        <v>8058</v>
      </c>
    </row>
    <row r="113" spans="1:20">
      <c r="A113" s="16" t="s">
        <v>425</v>
      </c>
      <c r="B113" s="153" t="s">
        <v>421</v>
      </c>
      <c r="C113" s="154" t="s">
        <v>307</v>
      </c>
      <c r="D113" s="17"/>
      <c r="E113" s="157" t="s">
        <v>55</v>
      </c>
      <c r="F113" s="155">
        <v>2</v>
      </c>
      <c r="G113" s="155"/>
      <c r="H113" s="155"/>
      <c r="I113" s="155"/>
      <c r="J113" s="155"/>
      <c r="N113" s="92">
        <f t="shared" si="2"/>
        <v>2</v>
      </c>
      <c r="O113" s="94">
        <f>IF(D113="X",0,IF(E113="X",0,VLOOKUP(E113,'1'!$K$3:$L$16,2,FALSE)))</f>
        <v>255</v>
      </c>
      <c r="P113" s="92">
        <f t="shared" si="3"/>
        <v>510</v>
      </c>
    </row>
    <row r="114" spans="1:20">
      <c r="A114" s="16" t="s">
        <v>425</v>
      </c>
      <c r="B114" s="153" t="s">
        <v>422</v>
      </c>
      <c r="C114" s="154" t="s">
        <v>307</v>
      </c>
      <c r="D114" s="17"/>
      <c r="E114" s="157" t="s">
        <v>55</v>
      </c>
      <c r="F114" s="155">
        <v>7.8</v>
      </c>
      <c r="G114" s="155"/>
      <c r="H114" s="155"/>
      <c r="I114" s="155"/>
      <c r="J114" s="155"/>
      <c r="N114" s="92">
        <f t="shared" si="2"/>
        <v>7.8</v>
      </c>
      <c r="O114" s="94">
        <f>IF(D114="X",0,IF(E114="X",0,VLOOKUP(E114,'1'!$K$3:$L$16,2,FALSE)))</f>
        <v>255</v>
      </c>
      <c r="P114" s="92">
        <f t="shared" si="3"/>
        <v>1989</v>
      </c>
    </row>
    <row r="115" spans="1:20">
      <c r="A115" s="16" t="s">
        <v>425</v>
      </c>
      <c r="B115" s="153" t="s">
        <v>420</v>
      </c>
      <c r="C115" s="154" t="s">
        <v>352</v>
      </c>
      <c r="D115" s="17"/>
      <c r="E115" s="157" t="s">
        <v>53</v>
      </c>
      <c r="F115" s="155">
        <v>26.1</v>
      </c>
      <c r="G115" s="155"/>
      <c r="H115" s="155"/>
      <c r="I115" s="155"/>
      <c r="J115" s="155"/>
      <c r="N115" s="92">
        <f t="shared" si="2"/>
        <v>26.1</v>
      </c>
      <c r="O115" s="94">
        <f>IF(D115="X",0,IF(E115="X",0,VLOOKUP(E115,'1'!$K$3:$L$16,2,FALSE)))</f>
        <v>255</v>
      </c>
      <c r="P115" s="92">
        <f t="shared" si="3"/>
        <v>6655.5</v>
      </c>
    </row>
    <row r="116" spans="1:20">
      <c r="A116" s="16" t="s">
        <v>425</v>
      </c>
      <c r="B116" s="153" t="s">
        <v>420</v>
      </c>
      <c r="C116" s="154" t="s">
        <v>351</v>
      </c>
      <c r="D116" s="17"/>
      <c r="E116" s="157" t="s">
        <v>55</v>
      </c>
      <c r="F116" s="155">
        <v>73.900000000000006</v>
      </c>
      <c r="G116" s="155"/>
      <c r="H116" s="155"/>
      <c r="I116" s="155"/>
      <c r="J116" s="155"/>
      <c r="N116" s="92">
        <f t="shared" si="2"/>
        <v>73.900000000000006</v>
      </c>
      <c r="O116" s="94">
        <f>IF(D116="X",0,IF(E116="X",0,VLOOKUP(E116,'1'!$K$3:$L$16,2,FALSE)))</f>
        <v>255</v>
      </c>
      <c r="P116" s="92">
        <f t="shared" si="3"/>
        <v>18844.5</v>
      </c>
    </row>
    <row r="117" spans="1:20">
      <c r="A117" s="16" t="s">
        <v>425</v>
      </c>
      <c r="B117" s="153" t="s">
        <v>423</v>
      </c>
      <c r="C117" s="154" t="s">
        <v>307</v>
      </c>
      <c r="D117" s="100"/>
      <c r="E117" s="157" t="s">
        <v>55</v>
      </c>
      <c r="F117" s="155">
        <v>2</v>
      </c>
      <c r="G117" s="155"/>
      <c r="H117" s="155"/>
      <c r="I117" s="155"/>
      <c r="J117" s="155"/>
      <c r="K117" s="102"/>
      <c r="L117" s="102"/>
      <c r="M117" s="102"/>
      <c r="N117" s="92">
        <f t="shared" ref="N117:N118" si="6">SUM(F117:M117)</f>
        <v>2</v>
      </c>
      <c r="O117" s="94">
        <f>IF(D117="X",0,IF(E117="X",0,VLOOKUP(E117,'1'!$K$3:$L$16,2,FALSE)))</f>
        <v>255</v>
      </c>
      <c r="P117" s="92">
        <f t="shared" ref="P117:P118" si="7">N117*O117</f>
        <v>510</v>
      </c>
    </row>
    <row r="118" spans="1:20">
      <c r="A118" s="16" t="s">
        <v>425</v>
      </c>
      <c r="B118" s="153" t="s">
        <v>424</v>
      </c>
      <c r="C118" s="154" t="s">
        <v>307</v>
      </c>
      <c r="D118" s="17"/>
      <c r="E118" s="157" t="s">
        <v>55</v>
      </c>
      <c r="F118" s="155">
        <v>2</v>
      </c>
      <c r="G118" s="155"/>
      <c r="H118" s="155"/>
      <c r="I118" s="155"/>
      <c r="J118" s="155"/>
      <c r="N118" s="92">
        <f t="shared" si="6"/>
        <v>2</v>
      </c>
      <c r="O118" s="94">
        <f>IF(D118="X",0,IF(E118="X",0,VLOOKUP(E118,'1'!$K$3:$L$16,2,FALSE)))</f>
        <v>255</v>
      </c>
      <c r="P118" s="92">
        <f t="shared" si="7"/>
        <v>510</v>
      </c>
      <c r="R118">
        <v>461.8</v>
      </c>
      <c r="S118">
        <v>461.8</v>
      </c>
      <c r="T118">
        <v>583.99</v>
      </c>
    </row>
    <row r="119" spans="1:20" hidden="1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/>
      <c r="O119" s="92"/>
      <c r="P119" s="92"/>
    </row>
    <row r="120" spans="1:20" hidden="1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/>
      <c r="O120" s="92"/>
      <c r="P120" s="92"/>
    </row>
    <row r="121" spans="1:20" hidden="1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/>
      <c r="O121" s="92"/>
      <c r="P121" s="92"/>
    </row>
    <row r="122" spans="1:20" hidden="1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/>
      <c r="O122" s="92"/>
      <c r="P122" s="92"/>
    </row>
    <row r="123" spans="1:20" hidden="1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/>
      <c r="O123" s="92"/>
      <c r="P123" s="92"/>
    </row>
    <row r="124" spans="1:20" hidden="1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/>
      <c r="O124" s="92"/>
      <c r="P124" s="92"/>
    </row>
    <row r="125" spans="1:20" hidden="1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/>
      <c r="O125" s="92"/>
      <c r="P125" s="92"/>
    </row>
    <row r="126" spans="1:20" hidden="1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/>
      <c r="O126" s="92"/>
      <c r="P126" s="92"/>
    </row>
    <row r="127" spans="1:20" hidden="1">
      <c r="N127" s="92"/>
      <c r="O127" s="92"/>
      <c r="P127" s="92"/>
    </row>
    <row r="128" spans="1:20" hidden="1">
      <c r="N128" s="92"/>
      <c r="O128" s="92"/>
      <c r="P128" s="92"/>
    </row>
    <row r="129" spans="14:16" hidden="1">
      <c r="N129" s="92"/>
      <c r="O129" s="92"/>
      <c r="P129" s="92"/>
    </row>
    <row r="130" spans="14:16" hidden="1">
      <c r="N130" s="92"/>
      <c r="O130" s="92"/>
      <c r="P130" s="92"/>
    </row>
    <row r="131" spans="14:16" hidden="1">
      <c r="N131" s="92"/>
      <c r="O131" s="92"/>
      <c r="P131" s="92"/>
    </row>
    <row r="132" spans="14:16" hidden="1">
      <c r="N132" s="92"/>
      <c r="O132" s="92"/>
      <c r="P132" s="92"/>
    </row>
    <row r="133" spans="14:16" hidden="1">
      <c r="N133" s="92"/>
      <c r="O133" s="92"/>
      <c r="P133" s="92"/>
    </row>
    <row r="134" spans="14:16" hidden="1">
      <c r="N134" s="92"/>
      <c r="O134" s="92"/>
      <c r="P134" s="92"/>
    </row>
    <row r="135" spans="14:16" hidden="1">
      <c r="N135" s="92"/>
      <c r="O135" s="92"/>
      <c r="P135" s="92"/>
    </row>
    <row r="136" spans="14:16" hidden="1">
      <c r="N136" s="92"/>
      <c r="O136" s="92"/>
      <c r="P136" s="92"/>
    </row>
    <row r="137" spans="14:16" hidden="1">
      <c r="N137" s="92"/>
      <c r="O137" s="92"/>
      <c r="P137" s="92"/>
    </row>
    <row r="138" spans="14:16" hidden="1">
      <c r="N138" s="92"/>
      <c r="O138" s="92"/>
      <c r="P138" s="92"/>
    </row>
    <row r="139" spans="14:16" hidden="1">
      <c r="N139" s="92"/>
      <c r="O139" s="92"/>
      <c r="P139" s="92"/>
    </row>
    <row r="140" spans="14:16" hidden="1">
      <c r="N140" s="92"/>
      <c r="O140" s="92"/>
      <c r="P140" s="92"/>
    </row>
    <row r="141" spans="14:16" hidden="1">
      <c r="N141" s="92"/>
      <c r="O141" s="92"/>
      <c r="P141" s="92"/>
    </row>
    <row r="142" spans="14:16" hidden="1">
      <c r="N142" s="92"/>
      <c r="O142" s="92"/>
      <c r="P142" s="92"/>
    </row>
    <row r="143" spans="14:16" hidden="1">
      <c r="N143" s="92"/>
      <c r="O143" s="92"/>
      <c r="P143" s="92"/>
    </row>
    <row r="144" spans="14:16" hidden="1">
      <c r="N144" s="92"/>
      <c r="O144" s="92"/>
      <c r="P144" s="92"/>
    </row>
    <row r="145" spans="14:16" hidden="1">
      <c r="N145" s="92"/>
      <c r="O145" s="92"/>
      <c r="P145" s="92"/>
    </row>
    <row r="146" spans="14:16" hidden="1">
      <c r="N146" s="92"/>
      <c r="O146" s="92"/>
      <c r="P146" s="92"/>
    </row>
    <row r="147" spans="14:16" hidden="1">
      <c r="N147" s="92"/>
      <c r="O147" s="92"/>
      <c r="P147" s="92"/>
    </row>
    <row r="148" spans="14:16" hidden="1">
      <c r="N148" s="92"/>
      <c r="O148" s="92"/>
      <c r="P148" s="92"/>
    </row>
    <row r="149" spans="14:16" hidden="1">
      <c r="N149" s="92"/>
      <c r="O149" s="92"/>
      <c r="P149" s="92"/>
    </row>
    <row r="150" spans="14:16" hidden="1">
      <c r="N150" s="92"/>
      <c r="O150" s="92"/>
      <c r="P150" s="92"/>
    </row>
    <row r="151" spans="14:16" hidden="1">
      <c r="N151" s="92"/>
      <c r="O151" s="92"/>
      <c r="P151" s="92"/>
    </row>
    <row r="152" spans="14:16" hidden="1">
      <c r="N152" s="92"/>
      <c r="O152" s="92"/>
      <c r="P152" s="92"/>
    </row>
    <row r="153" spans="14:16" hidden="1">
      <c r="N153" s="92"/>
      <c r="O153" s="92"/>
      <c r="P153" s="92"/>
    </row>
    <row r="154" spans="14:16" hidden="1">
      <c r="N154" s="92"/>
      <c r="O154" s="92"/>
      <c r="P154" s="92"/>
    </row>
    <row r="155" spans="14:16" hidden="1">
      <c r="N155" s="92"/>
      <c r="O155" s="92"/>
      <c r="P155" s="92"/>
    </row>
    <row r="156" spans="14:16" hidden="1">
      <c r="N156" s="92"/>
      <c r="O156" s="92"/>
      <c r="P156" s="92"/>
    </row>
    <row r="157" spans="14:16" hidden="1">
      <c r="N157" s="92"/>
      <c r="O157" s="92"/>
      <c r="P157" s="92"/>
    </row>
    <row r="158" spans="14:16" hidden="1">
      <c r="N158" s="92"/>
      <c r="O158" s="92"/>
      <c r="P158" s="92"/>
    </row>
    <row r="159" spans="14:16" hidden="1">
      <c r="N159" s="92"/>
      <c r="O159" s="92"/>
      <c r="P159" s="92"/>
    </row>
    <row r="160" spans="14:16" hidden="1">
      <c r="N160" s="92"/>
      <c r="O160" s="92"/>
      <c r="P160" s="92"/>
    </row>
    <row r="161" spans="14:16" hidden="1">
      <c r="N161" s="92"/>
      <c r="O161" s="92"/>
      <c r="P161" s="92"/>
    </row>
    <row r="162" spans="14:16" hidden="1">
      <c r="N162" s="92"/>
      <c r="O162" s="92"/>
      <c r="P162" s="92"/>
    </row>
    <row r="163" spans="14:16" hidden="1">
      <c r="N163" s="92"/>
      <c r="O163" s="92"/>
      <c r="P163" s="92"/>
    </row>
    <row r="164" spans="14:16" hidden="1">
      <c r="N164" s="92"/>
      <c r="O164" s="92"/>
      <c r="P164" s="92"/>
    </row>
    <row r="165" spans="14:16" hidden="1">
      <c r="N165" s="92"/>
      <c r="O165" s="92"/>
      <c r="P165" s="92"/>
    </row>
    <row r="166" spans="14:16" hidden="1">
      <c r="N166" s="92"/>
      <c r="O166" s="92"/>
      <c r="P166" s="92"/>
    </row>
    <row r="167" spans="14:16" hidden="1">
      <c r="N167" s="92"/>
      <c r="O167" s="92"/>
      <c r="P167" s="92"/>
    </row>
    <row r="168" spans="14:16" hidden="1">
      <c r="N168" s="92"/>
      <c r="O168" s="92"/>
      <c r="P168" s="92"/>
    </row>
    <row r="169" spans="14:16" hidden="1">
      <c r="N169" s="92"/>
      <c r="O169" s="92"/>
      <c r="P169" s="92"/>
    </row>
    <row r="170" spans="14:16" hidden="1">
      <c r="N170" s="92"/>
      <c r="O170" s="92"/>
      <c r="P170" s="92"/>
    </row>
    <row r="171" spans="14:16" hidden="1">
      <c r="N171" s="92"/>
      <c r="O171" s="92"/>
      <c r="P171" s="92"/>
    </row>
    <row r="172" spans="14:16" hidden="1">
      <c r="N172" s="92"/>
      <c r="O172" s="92"/>
      <c r="P172" s="92"/>
    </row>
    <row r="173" spans="14:16" hidden="1">
      <c r="N173" s="92"/>
      <c r="O173" s="92"/>
      <c r="P173" s="92"/>
    </row>
    <row r="174" spans="14:16" hidden="1">
      <c r="N174" s="92"/>
      <c r="O174" s="92"/>
      <c r="P174" s="92"/>
    </row>
    <row r="175" spans="14:16" hidden="1">
      <c r="N175" s="92"/>
      <c r="O175" s="92"/>
      <c r="P175" s="92"/>
    </row>
    <row r="176" spans="14:16" hidden="1">
      <c r="N176" s="92"/>
      <c r="O176" s="92"/>
      <c r="P176" s="92"/>
    </row>
    <row r="177" spans="14:16" hidden="1">
      <c r="N177" s="92"/>
      <c r="O177" s="92"/>
      <c r="P177" s="92"/>
    </row>
    <row r="178" spans="14:16" hidden="1">
      <c r="N178" s="92"/>
      <c r="O178" s="92"/>
      <c r="P178" s="92"/>
    </row>
    <row r="179" spans="14:16" hidden="1">
      <c r="N179" s="92"/>
      <c r="O179" s="92"/>
      <c r="P179" s="92"/>
    </row>
    <row r="180" spans="14:16" hidden="1">
      <c r="N180" s="92"/>
      <c r="O180" s="92"/>
      <c r="P180" s="92"/>
    </row>
    <row r="181" spans="14:16" hidden="1">
      <c r="N181" s="92"/>
      <c r="O181" s="92"/>
      <c r="P181" s="92"/>
    </row>
    <row r="182" spans="14:16" hidden="1">
      <c r="N182" s="92"/>
      <c r="O182" s="92"/>
      <c r="P182" s="92"/>
    </row>
    <row r="183" spans="14:16" hidden="1">
      <c r="N183" s="92"/>
      <c r="O183" s="92"/>
      <c r="P183" s="92"/>
    </row>
    <row r="184" spans="14:16" hidden="1">
      <c r="N184" s="92"/>
      <c r="O184" s="92"/>
      <c r="P184" s="92"/>
    </row>
    <row r="185" spans="14:16" hidden="1">
      <c r="N185" s="92"/>
      <c r="O185" s="92"/>
      <c r="P185" s="92"/>
    </row>
    <row r="186" spans="14:16" hidden="1">
      <c r="N186" s="92"/>
      <c r="O186" s="92"/>
      <c r="P186" s="92"/>
    </row>
    <row r="187" spans="14:16" hidden="1">
      <c r="N187" s="92"/>
      <c r="O187" s="92"/>
      <c r="P187" s="92"/>
    </row>
    <row r="188" spans="14:16" hidden="1">
      <c r="N188" s="92"/>
      <c r="O188" s="92"/>
      <c r="P188" s="92"/>
    </row>
    <row r="189" spans="14:16" hidden="1">
      <c r="N189" s="92"/>
      <c r="O189" s="92"/>
      <c r="P189" s="92"/>
    </row>
    <row r="190" spans="14:16" hidden="1">
      <c r="N190" s="92"/>
      <c r="O190" s="92"/>
      <c r="P190" s="92"/>
    </row>
    <row r="191" spans="14:16" hidden="1">
      <c r="N191" s="92"/>
      <c r="O191" s="92"/>
      <c r="P191" s="92"/>
    </row>
    <row r="192" spans="14:16" hidden="1">
      <c r="N192" s="92"/>
      <c r="O192" s="92"/>
      <c r="P192" s="92"/>
    </row>
    <row r="193" spans="14:16" hidden="1">
      <c r="N193" s="92"/>
      <c r="O193" s="92"/>
      <c r="P193" s="92"/>
    </row>
    <row r="194" spans="14:16" hidden="1">
      <c r="N194" s="92"/>
      <c r="O194" s="92"/>
      <c r="P194" s="92"/>
    </row>
    <row r="195" spans="14:16" hidden="1">
      <c r="N195" s="92"/>
      <c r="O195" s="92"/>
      <c r="P195" s="92"/>
    </row>
    <row r="196" spans="14:16" hidden="1">
      <c r="N196" s="92"/>
      <c r="O196" s="92"/>
      <c r="P196" s="92"/>
    </row>
    <row r="197" spans="14:16" hidden="1">
      <c r="N197" s="92"/>
      <c r="O197" s="92"/>
      <c r="P197" s="92"/>
    </row>
    <row r="198" spans="14:16" hidden="1">
      <c r="N198" s="92"/>
      <c r="O198" s="92"/>
      <c r="P198" s="92"/>
    </row>
    <row r="199" spans="14:16" hidden="1">
      <c r="N199" s="92"/>
      <c r="O199" s="92"/>
      <c r="P199" s="92"/>
    </row>
    <row r="200" spans="14:16" hidden="1">
      <c r="N200" s="92"/>
      <c r="O200" s="92"/>
      <c r="P200" s="92"/>
    </row>
    <row r="201" spans="14:16" hidden="1">
      <c r="N201" s="92"/>
      <c r="O201" s="92"/>
      <c r="P201" s="92"/>
    </row>
    <row r="202" spans="14:16" hidden="1">
      <c r="N202" s="92"/>
      <c r="O202" s="92"/>
      <c r="P202" s="92"/>
    </row>
    <row r="203" spans="14:16" hidden="1">
      <c r="N203" s="92"/>
      <c r="O203" s="92"/>
      <c r="P203" s="92"/>
    </row>
    <row r="204" spans="14:16" hidden="1">
      <c r="N204" s="92"/>
      <c r="O204" s="92"/>
      <c r="P204" s="92"/>
    </row>
    <row r="205" spans="14:16" hidden="1">
      <c r="N205" s="92"/>
      <c r="O205" s="92"/>
      <c r="P205" s="92"/>
    </row>
    <row r="206" spans="14:16" hidden="1">
      <c r="N206" s="92"/>
      <c r="O206" s="92"/>
      <c r="P206" s="92"/>
    </row>
    <row r="207" spans="14:16" hidden="1">
      <c r="N207" s="92"/>
      <c r="O207" s="92"/>
      <c r="P207" s="92"/>
    </row>
    <row r="208" spans="14:16" hidden="1">
      <c r="N208" s="92"/>
      <c r="O208" s="92"/>
      <c r="P208" s="92"/>
    </row>
    <row r="209" spans="14:16" hidden="1">
      <c r="N209" s="92"/>
      <c r="O209" s="92"/>
      <c r="P209" s="92"/>
    </row>
    <row r="210" spans="14:16" hidden="1">
      <c r="N210" s="92"/>
      <c r="O210" s="92"/>
      <c r="P210" s="92"/>
    </row>
    <row r="211" spans="14:16" hidden="1">
      <c r="N211" s="92"/>
      <c r="O211" s="92"/>
      <c r="P211" s="92"/>
    </row>
    <row r="212" spans="14:16" hidden="1">
      <c r="N212" s="92"/>
      <c r="O212" s="92"/>
      <c r="P212" s="92"/>
    </row>
    <row r="213" spans="14:16" hidden="1">
      <c r="N213" s="92"/>
      <c r="O213" s="92"/>
      <c r="P213" s="92"/>
    </row>
    <row r="214" spans="14:16" hidden="1">
      <c r="N214" s="92"/>
      <c r="O214" s="92"/>
      <c r="P214" s="92"/>
    </row>
    <row r="215" spans="14:16" hidden="1">
      <c r="N215" s="92"/>
      <c r="O215" s="92"/>
      <c r="P215" s="92"/>
    </row>
    <row r="216" spans="14:16" hidden="1">
      <c r="N216" s="92"/>
      <c r="O216" s="92"/>
      <c r="P216" s="92"/>
    </row>
    <row r="217" spans="14:16" hidden="1">
      <c r="N217" s="92"/>
      <c r="O217" s="92"/>
      <c r="P217" s="92"/>
    </row>
    <row r="218" spans="14:16" hidden="1">
      <c r="N218" s="92"/>
      <c r="O218" s="92"/>
      <c r="P218" s="92"/>
    </row>
    <row r="219" spans="14:16" hidden="1">
      <c r="N219" s="92"/>
      <c r="O219" s="92"/>
      <c r="P219" s="92"/>
    </row>
    <row r="220" spans="14:16" hidden="1">
      <c r="N220" s="92"/>
      <c r="O220" s="92"/>
      <c r="P220" s="92"/>
    </row>
    <row r="221" spans="14:16" hidden="1">
      <c r="N221" s="92"/>
      <c r="O221" s="92"/>
      <c r="P221" s="92"/>
    </row>
    <row r="222" spans="14:16" hidden="1">
      <c r="N222" s="92"/>
      <c r="O222" s="92"/>
      <c r="P222" s="92"/>
    </row>
    <row r="223" spans="14:16" hidden="1">
      <c r="N223" s="92"/>
      <c r="O223" s="92"/>
      <c r="P223" s="92"/>
    </row>
    <row r="224" spans="14:16" hidden="1">
      <c r="N224" s="92"/>
      <c r="O224" s="92"/>
      <c r="P224" s="92"/>
    </row>
    <row r="225" spans="14:16" hidden="1">
      <c r="N225" s="92"/>
      <c r="O225" s="92"/>
      <c r="P225" s="92"/>
    </row>
    <row r="226" spans="14:16" hidden="1">
      <c r="N226" s="92"/>
      <c r="O226" s="92"/>
      <c r="P226" s="92"/>
    </row>
    <row r="227" spans="14:16" hidden="1">
      <c r="N227" s="92"/>
      <c r="O227" s="92"/>
      <c r="P227" s="92"/>
    </row>
    <row r="228" spans="14:16" hidden="1">
      <c r="N228" s="92"/>
      <c r="O228" s="92"/>
      <c r="P228" s="92"/>
    </row>
    <row r="229" spans="14:16" hidden="1">
      <c r="N229" s="92"/>
      <c r="O229" s="92"/>
      <c r="P229" s="92"/>
    </row>
    <row r="230" spans="14:16" hidden="1">
      <c r="N230" s="92"/>
      <c r="O230" s="92"/>
      <c r="P230" s="92"/>
    </row>
    <row r="231" spans="14:16" hidden="1">
      <c r="N231" s="92"/>
      <c r="O231" s="92"/>
      <c r="P231" s="92"/>
    </row>
    <row r="232" spans="14:16" hidden="1">
      <c r="N232" s="92"/>
      <c r="O232" s="92"/>
      <c r="P232" s="92"/>
    </row>
    <row r="233" spans="14:16" hidden="1">
      <c r="N233" s="92"/>
      <c r="O233" s="92"/>
      <c r="P233" s="92"/>
    </row>
    <row r="234" spans="14:16" hidden="1">
      <c r="N234" s="92"/>
      <c r="O234" s="92"/>
      <c r="P234" s="92"/>
    </row>
    <row r="235" spans="14:16" hidden="1">
      <c r="N235" s="92"/>
      <c r="O235" s="92"/>
      <c r="P235" s="92"/>
    </row>
    <row r="236" spans="14:16" hidden="1">
      <c r="N236" s="92"/>
      <c r="O236" s="92"/>
      <c r="P236" s="92"/>
    </row>
    <row r="237" spans="14:16" hidden="1">
      <c r="N237" s="92"/>
      <c r="O237" s="92"/>
      <c r="P237" s="92"/>
    </row>
    <row r="238" spans="14:16" hidden="1">
      <c r="N238" s="92"/>
      <c r="O238" s="92"/>
      <c r="P238" s="92"/>
    </row>
    <row r="239" spans="14:16" hidden="1">
      <c r="N239" s="92"/>
      <c r="O239" s="92"/>
      <c r="P239" s="92"/>
    </row>
    <row r="240" spans="14:16" hidden="1">
      <c r="N240" s="92"/>
      <c r="O240" s="92"/>
      <c r="P240" s="92"/>
    </row>
    <row r="241" spans="14:16" hidden="1">
      <c r="N241" s="92"/>
      <c r="O241" s="92"/>
      <c r="P241" s="92"/>
    </row>
    <row r="242" spans="14:16" hidden="1">
      <c r="N242" s="92"/>
      <c r="O242" s="92"/>
      <c r="P242" s="92"/>
    </row>
    <row r="243" spans="14:16" hidden="1">
      <c r="N243" s="92"/>
      <c r="O243" s="92"/>
      <c r="P243" s="92"/>
    </row>
    <row r="244" spans="14:16" hidden="1">
      <c r="N244" s="92"/>
      <c r="O244" s="92"/>
      <c r="P244" s="92"/>
    </row>
    <row r="245" spans="14:16" hidden="1">
      <c r="N245" s="92"/>
      <c r="O245" s="92"/>
      <c r="P245" s="92"/>
    </row>
    <row r="246" spans="14:16" hidden="1">
      <c r="N246" s="92"/>
      <c r="O246" s="92"/>
      <c r="P246" s="92"/>
    </row>
    <row r="247" spans="14:16" hidden="1">
      <c r="N247" s="92"/>
      <c r="O247" s="92"/>
      <c r="P247" s="92"/>
    </row>
    <row r="248" spans="14:16" hidden="1">
      <c r="N248" s="92"/>
      <c r="O248" s="92"/>
      <c r="P248" s="92"/>
    </row>
    <row r="249" spans="14:16" hidden="1">
      <c r="N249" s="92"/>
      <c r="O249" s="92"/>
      <c r="P249" s="92"/>
    </row>
    <row r="250" spans="14:16" hidden="1">
      <c r="N250" s="92"/>
      <c r="O250" s="92"/>
      <c r="P250" s="92"/>
    </row>
    <row r="251" spans="14:16" hidden="1">
      <c r="N251" s="92"/>
      <c r="O251" s="92"/>
      <c r="P251" s="92"/>
    </row>
    <row r="252" spans="14:16" hidden="1">
      <c r="N252" s="92"/>
      <c r="O252" s="92"/>
      <c r="P252" s="92"/>
    </row>
    <row r="253" spans="14:16" hidden="1">
      <c r="N253" s="92"/>
      <c r="O253" s="92"/>
      <c r="P253" s="92"/>
    </row>
    <row r="254" spans="14:16" hidden="1">
      <c r="N254" s="92"/>
      <c r="O254" s="92"/>
      <c r="P254" s="92"/>
    </row>
    <row r="255" spans="14:16" hidden="1">
      <c r="N255" s="92"/>
      <c r="O255" s="92"/>
      <c r="P255" s="92"/>
    </row>
    <row r="256" spans="14:16" hidden="1">
      <c r="N256" s="92"/>
      <c r="O256" s="92"/>
      <c r="P256" s="92"/>
    </row>
    <row r="257" spans="14:16" hidden="1">
      <c r="N257" s="92"/>
      <c r="O257" s="92"/>
      <c r="P257" s="92"/>
    </row>
    <row r="258" spans="14:16" hidden="1">
      <c r="N258" s="92"/>
      <c r="O258" s="92"/>
      <c r="P258" s="92"/>
    </row>
    <row r="259" spans="14:16" hidden="1">
      <c r="N259" s="92"/>
      <c r="O259" s="92"/>
      <c r="P259" s="92"/>
    </row>
    <row r="260" spans="14:16" hidden="1">
      <c r="N260" s="92"/>
      <c r="O260" s="92"/>
      <c r="P260" s="92"/>
    </row>
    <row r="261" spans="14:16" hidden="1">
      <c r="N261" s="92"/>
      <c r="O261" s="92"/>
      <c r="P261" s="92"/>
    </row>
    <row r="262" spans="14:16" hidden="1">
      <c r="N262" s="92"/>
      <c r="O262" s="92"/>
      <c r="P262" s="92"/>
    </row>
    <row r="263" spans="14:16" hidden="1">
      <c r="N263" s="92"/>
      <c r="O263" s="92"/>
      <c r="P263" s="92"/>
    </row>
    <row r="264" spans="14:16" hidden="1">
      <c r="N264" s="92"/>
      <c r="O264" s="92"/>
      <c r="P264" s="92"/>
    </row>
    <row r="265" spans="14:16" hidden="1">
      <c r="N265" s="92"/>
      <c r="O265" s="92"/>
      <c r="P265" s="92"/>
    </row>
    <row r="266" spans="14:16" hidden="1">
      <c r="N266" s="92"/>
      <c r="O266" s="92"/>
      <c r="P266" s="92"/>
    </row>
    <row r="267" spans="14:16" hidden="1">
      <c r="N267" s="92"/>
      <c r="O267" s="92"/>
      <c r="P267" s="92"/>
    </row>
    <row r="268" spans="14:16" hidden="1">
      <c r="N268" s="92"/>
      <c r="O268" s="92"/>
      <c r="P268" s="92"/>
    </row>
    <row r="269" spans="14:16" hidden="1">
      <c r="N269" s="92"/>
      <c r="O269" s="92"/>
      <c r="P269" s="92"/>
    </row>
    <row r="270" spans="14:16" hidden="1">
      <c r="N270" s="92"/>
      <c r="O270" s="92"/>
      <c r="P270" s="92"/>
    </row>
    <row r="271" spans="14:16" hidden="1">
      <c r="N271" s="92"/>
      <c r="O271" s="92"/>
      <c r="P271" s="92"/>
    </row>
    <row r="272" spans="14:16" hidden="1">
      <c r="N272" s="92"/>
      <c r="O272" s="92"/>
      <c r="P272" s="92"/>
    </row>
    <row r="273" spans="14:16" hidden="1">
      <c r="N273" s="92"/>
      <c r="O273" s="92"/>
      <c r="P273" s="92"/>
    </row>
    <row r="274" spans="14:16" hidden="1">
      <c r="N274" s="92"/>
      <c r="O274" s="92"/>
      <c r="P274" s="92"/>
    </row>
    <row r="275" spans="14:16" hidden="1">
      <c r="N275" s="92"/>
      <c r="O275" s="92"/>
      <c r="P275" s="92"/>
    </row>
    <row r="276" spans="14:16" hidden="1">
      <c r="N276" s="92"/>
      <c r="O276" s="92"/>
      <c r="P276" s="92"/>
    </row>
    <row r="277" spans="14:16" hidden="1">
      <c r="N277" s="92"/>
      <c r="O277" s="92"/>
      <c r="P277" s="92"/>
    </row>
    <row r="278" spans="14:16" hidden="1">
      <c r="N278" s="92"/>
      <c r="O278" s="92"/>
      <c r="P278" s="92"/>
    </row>
    <row r="279" spans="14:16" hidden="1">
      <c r="N279" s="92"/>
      <c r="O279" s="92"/>
      <c r="P279" s="92"/>
    </row>
    <row r="280" spans="14:16" hidden="1">
      <c r="N280" s="92"/>
      <c r="O280" s="92"/>
      <c r="P280" s="92"/>
    </row>
    <row r="281" spans="14:16" hidden="1">
      <c r="N281" s="92"/>
      <c r="O281" s="92"/>
      <c r="P281" s="92"/>
    </row>
    <row r="282" spans="14:16" hidden="1">
      <c r="N282" s="92"/>
      <c r="O282" s="92"/>
      <c r="P282" s="92"/>
    </row>
    <row r="283" spans="14:16" hidden="1">
      <c r="N283" s="92"/>
      <c r="O283" s="92"/>
      <c r="P283" s="92"/>
    </row>
    <row r="284" spans="14:16" hidden="1">
      <c r="N284" s="92"/>
      <c r="O284" s="92"/>
      <c r="P284" s="92"/>
    </row>
    <row r="285" spans="14:16" hidden="1">
      <c r="N285" s="92"/>
      <c r="O285" s="92"/>
      <c r="P285" s="92"/>
    </row>
    <row r="286" spans="14:16" hidden="1">
      <c r="N286" s="92"/>
      <c r="O286" s="92"/>
      <c r="P286" s="92"/>
    </row>
    <row r="287" spans="14:16" hidden="1">
      <c r="N287" s="92"/>
      <c r="O287" s="92"/>
      <c r="P287" s="92"/>
    </row>
    <row r="288" spans="14:16" hidden="1">
      <c r="N288" s="92"/>
      <c r="O288" s="92"/>
      <c r="P288" s="92"/>
    </row>
    <row r="289" spans="14:16" hidden="1">
      <c r="N289" s="92"/>
      <c r="O289" s="92"/>
      <c r="P289" s="92"/>
    </row>
    <row r="290" spans="14:16" hidden="1">
      <c r="N290" s="92"/>
      <c r="O290" s="92"/>
      <c r="P290" s="92"/>
    </row>
    <row r="291" spans="14:16" hidden="1">
      <c r="N291" s="92"/>
      <c r="O291" s="92"/>
      <c r="P291" s="92"/>
    </row>
    <row r="292" spans="14:16" hidden="1">
      <c r="N292" s="92"/>
      <c r="O292" s="92"/>
      <c r="P292" s="92"/>
    </row>
    <row r="293" spans="14:16" hidden="1">
      <c r="N293" s="92"/>
      <c r="O293" s="92"/>
      <c r="P293" s="92"/>
    </row>
    <row r="294" spans="14:16" hidden="1">
      <c r="N294" s="92"/>
      <c r="O294" s="92"/>
      <c r="P294" s="92"/>
    </row>
    <row r="295" spans="14:16" hidden="1">
      <c r="N295" s="92"/>
      <c r="O295" s="92"/>
      <c r="P295" s="92"/>
    </row>
    <row r="296" spans="14:16" hidden="1">
      <c r="N296" s="92"/>
      <c r="O296" s="92"/>
      <c r="P296" s="92"/>
    </row>
    <row r="297" spans="14:16" hidden="1">
      <c r="N297" s="92"/>
      <c r="O297" s="92"/>
      <c r="P297" s="92"/>
    </row>
    <row r="298" spans="14:16" hidden="1">
      <c r="N298" s="92"/>
      <c r="O298" s="92"/>
      <c r="P298" s="92"/>
    </row>
    <row r="299" spans="14:16" hidden="1">
      <c r="N299" s="92"/>
      <c r="O299" s="92"/>
      <c r="P299" s="92"/>
    </row>
    <row r="300" spans="14:16" hidden="1">
      <c r="N300" s="92"/>
      <c r="O300" s="92"/>
      <c r="P300" s="92"/>
    </row>
    <row r="301" spans="14:16" hidden="1">
      <c r="N301" s="92"/>
      <c r="O301" s="92"/>
      <c r="P301" s="92"/>
    </row>
    <row r="302" spans="14:16" hidden="1">
      <c r="N302" s="92"/>
      <c r="O302" s="92"/>
      <c r="P302" s="92"/>
    </row>
    <row r="303" spans="14:16" hidden="1">
      <c r="N303" s="92"/>
      <c r="O303" s="92"/>
      <c r="P303" s="92"/>
    </row>
    <row r="304" spans="14:16" hidden="1">
      <c r="N304" s="92"/>
      <c r="O304" s="92"/>
      <c r="P304" s="92"/>
    </row>
    <row r="305" spans="14:16" hidden="1">
      <c r="N305" s="92"/>
      <c r="O305" s="92"/>
      <c r="P305" s="92"/>
    </row>
    <row r="306" spans="14:16" hidden="1">
      <c r="N306" s="92"/>
      <c r="O306" s="92"/>
      <c r="P306" s="92"/>
    </row>
    <row r="307" spans="14:16" hidden="1">
      <c r="N307" s="92"/>
      <c r="O307" s="92"/>
      <c r="P307" s="92"/>
    </row>
    <row r="308" spans="14:16" hidden="1">
      <c r="N308" s="92"/>
      <c r="O308" s="92"/>
      <c r="P308" s="92"/>
    </row>
    <row r="309" spans="14:16" hidden="1">
      <c r="N309" s="92"/>
      <c r="O309" s="92"/>
      <c r="P309" s="92"/>
    </row>
    <row r="310" spans="14:16" hidden="1">
      <c r="N310" s="92"/>
      <c r="O310" s="92"/>
      <c r="P310" s="92"/>
    </row>
    <row r="311" spans="14:16" hidden="1">
      <c r="N311" s="92"/>
      <c r="O311" s="92"/>
      <c r="P311" s="92"/>
    </row>
    <row r="312" spans="14:16" hidden="1">
      <c r="N312" s="92"/>
      <c r="O312" s="92"/>
      <c r="P312" s="92"/>
    </row>
    <row r="313" spans="14:16" hidden="1">
      <c r="N313" s="92"/>
      <c r="O313" s="92"/>
      <c r="P313" s="92"/>
    </row>
    <row r="314" spans="14:16" hidden="1">
      <c r="N314" s="92"/>
      <c r="O314" s="92"/>
      <c r="P314" s="92"/>
    </row>
    <row r="315" spans="14:16" hidden="1">
      <c r="N315" s="92"/>
      <c r="O315" s="92"/>
      <c r="P315" s="92"/>
    </row>
    <row r="316" spans="14:16" hidden="1">
      <c r="N316" s="92"/>
      <c r="O316" s="92"/>
      <c r="P316" s="92"/>
    </row>
    <row r="317" spans="14:16" hidden="1">
      <c r="N317" s="92"/>
      <c r="O317" s="92"/>
      <c r="P317" s="92"/>
    </row>
    <row r="318" spans="14:16" hidden="1">
      <c r="N318" s="92"/>
      <c r="O318" s="92"/>
      <c r="P318" s="92"/>
    </row>
    <row r="319" spans="14:16" hidden="1">
      <c r="N319" s="92"/>
      <c r="O319" s="92"/>
      <c r="P319" s="92"/>
    </row>
    <row r="320" spans="14:16" hidden="1">
      <c r="N320" s="92"/>
      <c r="O320" s="92"/>
      <c r="P320" s="92"/>
    </row>
    <row r="321" spans="14:16" hidden="1">
      <c r="N321" s="92"/>
      <c r="O321" s="92"/>
      <c r="P321" s="92"/>
    </row>
    <row r="322" spans="14:16" hidden="1">
      <c r="N322" s="92"/>
      <c r="O322" s="92"/>
      <c r="P322" s="92"/>
    </row>
    <row r="323" spans="14:16" hidden="1">
      <c r="N323" s="92"/>
      <c r="O323" s="92"/>
      <c r="P323" s="92"/>
    </row>
    <row r="324" spans="14:16" hidden="1">
      <c r="N324" s="92"/>
      <c r="O324" s="92"/>
      <c r="P324" s="92"/>
    </row>
    <row r="325" spans="14:16" hidden="1">
      <c r="N325" s="92"/>
      <c r="O325" s="92"/>
      <c r="P325" s="92"/>
    </row>
    <row r="326" spans="14:16" hidden="1">
      <c r="N326" s="92"/>
      <c r="O326" s="92"/>
      <c r="P326" s="92"/>
    </row>
    <row r="327" spans="14:16" hidden="1">
      <c r="N327" s="92"/>
      <c r="O327" s="92"/>
      <c r="P327" s="92"/>
    </row>
    <row r="328" spans="14:16" hidden="1">
      <c r="N328" s="92"/>
      <c r="O328" s="92"/>
      <c r="P328" s="92"/>
    </row>
    <row r="329" spans="14:16" hidden="1">
      <c r="N329" s="92"/>
      <c r="O329" s="92"/>
      <c r="P329" s="92"/>
    </row>
    <row r="330" spans="14:16" hidden="1">
      <c r="N330" s="92"/>
      <c r="O330" s="92"/>
      <c r="P330" s="92"/>
    </row>
    <row r="331" spans="14:16" hidden="1">
      <c r="N331" s="92"/>
      <c r="O331" s="92"/>
      <c r="P331" s="92"/>
    </row>
    <row r="332" spans="14:16" hidden="1">
      <c r="N332" s="92"/>
      <c r="O332" s="92"/>
      <c r="P332" s="92"/>
    </row>
    <row r="333" spans="14:16" hidden="1">
      <c r="N333" s="92"/>
      <c r="O333" s="92"/>
      <c r="P333" s="92"/>
    </row>
    <row r="334" spans="14:16" hidden="1">
      <c r="N334" s="92"/>
      <c r="O334" s="92"/>
      <c r="P334" s="92"/>
    </row>
    <row r="335" spans="14:16" hidden="1">
      <c r="N335" s="92"/>
      <c r="O335" s="92"/>
      <c r="P335" s="92"/>
    </row>
    <row r="336" spans="14:16" hidden="1">
      <c r="N336" s="92"/>
      <c r="O336" s="92"/>
      <c r="P336" s="92"/>
    </row>
    <row r="337" spans="14:16" hidden="1">
      <c r="N337" s="92"/>
      <c r="O337" s="92"/>
      <c r="P337" s="92"/>
    </row>
    <row r="338" spans="14:16" hidden="1">
      <c r="N338" s="92"/>
      <c r="O338" s="92"/>
      <c r="P338" s="92"/>
    </row>
    <row r="339" spans="14:16" hidden="1">
      <c r="N339" s="92"/>
      <c r="O339" s="92"/>
      <c r="P339" s="92"/>
    </row>
    <row r="340" spans="14:16" hidden="1">
      <c r="N340" s="92"/>
      <c r="O340" s="92"/>
      <c r="P340" s="92"/>
    </row>
    <row r="341" spans="14:16" hidden="1">
      <c r="N341" s="92"/>
      <c r="O341" s="92"/>
      <c r="P341" s="92"/>
    </row>
    <row r="342" spans="14:16" hidden="1">
      <c r="N342" s="92"/>
      <c r="O342" s="92"/>
      <c r="P342" s="92"/>
    </row>
    <row r="343" spans="14:16" hidden="1">
      <c r="N343" s="92"/>
      <c r="O343" s="92"/>
      <c r="P343" s="92"/>
    </row>
    <row r="344" spans="14:16" hidden="1">
      <c r="N344" s="92"/>
      <c r="O344" s="92"/>
      <c r="P344" s="92"/>
    </row>
    <row r="345" spans="14:16" hidden="1">
      <c r="N345" s="92"/>
      <c r="O345" s="92"/>
      <c r="P345" s="92"/>
    </row>
    <row r="346" spans="14:16" hidden="1">
      <c r="N346" s="92"/>
      <c r="O346" s="92"/>
      <c r="P346" s="92"/>
    </row>
    <row r="347" spans="14:16" hidden="1">
      <c r="N347" s="92"/>
      <c r="O347" s="92"/>
      <c r="P347" s="92"/>
    </row>
    <row r="348" spans="14:16" hidden="1">
      <c r="N348" s="92"/>
      <c r="O348" s="92"/>
      <c r="P348" s="92"/>
    </row>
    <row r="349" spans="14:16" hidden="1">
      <c r="N349" s="92"/>
      <c r="O349" s="92"/>
      <c r="P349" s="92"/>
    </row>
    <row r="350" spans="14:16" hidden="1">
      <c r="N350" s="92"/>
      <c r="O350" s="92"/>
      <c r="P350" s="92"/>
    </row>
    <row r="351" spans="14:16" hidden="1">
      <c r="N351" s="92"/>
      <c r="O351" s="92"/>
      <c r="P351" s="92"/>
    </row>
    <row r="352" spans="14:16" hidden="1">
      <c r="N352" s="92"/>
      <c r="O352" s="92"/>
      <c r="P352" s="92"/>
    </row>
    <row r="353" spans="14:16" hidden="1">
      <c r="N353" s="92"/>
      <c r="O353" s="92"/>
      <c r="P353" s="92"/>
    </row>
    <row r="354" spans="14:16" hidden="1">
      <c r="N354" s="92"/>
      <c r="O354" s="92"/>
      <c r="P354" s="92"/>
    </row>
    <row r="355" spans="14:16" hidden="1">
      <c r="N355" s="92"/>
      <c r="O355" s="92"/>
      <c r="P355" s="92"/>
    </row>
    <row r="356" spans="14:16" hidden="1">
      <c r="N356" s="92"/>
      <c r="O356" s="92"/>
      <c r="P356" s="92"/>
    </row>
    <row r="357" spans="14:16" hidden="1">
      <c r="N357" s="92"/>
      <c r="O357" s="92"/>
      <c r="P357" s="92"/>
    </row>
    <row r="358" spans="14:16" hidden="1">
      <c r="N358" s="92"/>
      <c r="O358" s="92"/>
      <c r="P358" s="92"/>
    </row>
    <row r="359" spans="14:16" hidden="1">
      <c r="N359" s="92"/>
      <c r="O359" s="92"/>
      <c r="P359" s="92"/>
    </row>
    <row r="360" spans="14:16" hidden="1">
      <c r="N360" s="92"/>
      <c r="O360" s="92"/>
      <c r="P360" s="92"/>
    </row>
    <row r="361" spans="14:16" hidden="1">
      <c r="N361" s="92"/>
      <c r="O361" s="92"/>
      <c r="P361" s="92"/>
    </row>
    <row r="362" spans="14:16" hidden="1">
      <c r="N362" s="92"/>
      <c r="O362" s="92"/>
      <c r="P362" s="92"/>
    </row>
    <row r="363" spans="14:16" hidden="1">
      <c r="N363" s="92"/>
      <c r="O363" s="92"/>
      <c r="P363" s="92"/>
    </row>
    <row r="364" spans="14:16" hidden="1">
      <c r="N364" s="92"/>
      <c r="O364" s="92"/>
      <c r="P364" s="92"/>
    </row>
    <row r="365" spans="14:16" hidden="1">
      <c r="N365" s="92"/>
      <c r="O365" s="92"/>
      <c r="P365" s="92"/>
    </row>
    <row r="366" spans="14:16" hidden="1">
      <c r="N366" s="92"/>
      <c r="O366" s="92"/>
      <c r="P366" s="92"/>
    </row>
    <row r="367" spans="14:16" hidden="1">
      <c r="N367" s="92"/>
      <c r="O367" s="92"/>
      <c r="P367" s="92"/>
    </row>
    <row r="368" spans="14:16" hidden="1">
      <c r="N368" s="92"/>
      <c r="O368" s="92"/>
      <c r="P368" s="92"/>
    </row>
    <row r="369" spans="14:16" hidden="1">
      <c r="N369" s="92"/>
      <c r="O369" s="92"/>
      <c r="P369" s="92"/>
    </row>
    <row r="370" spans="14:16" hidden="1">
      <c r="N370" s="92"/>
      <c r="O370" s="92"/>
      <c r="P370" s="92"/>
    </row>
    <row r="371" spans="14:16" hidden="1">
      <c r="N371" s="92"/>
      <c r="O371" s="92"/>
      <c r="P371" s="92"/>
    </row>
    <row r="372" spans="14:16" hidden="1">
      <c r="N372" s="92"/>
      <c r="O372" s="92"/>
      <c r="P372" s="92"/>
    </row>
    <row r="373" spans="14:16" hidden="1">
      <c r="N373" s="92"/>
      <c r="O373" s="92"/>
      <c r="P373" s="92"/>
    </row>
    <row r="374" spans="14:16" hidden="1">
      <c r="N374" s="92"/>
      <c r="O374" s="92"/>
      <c r="P374" s="92"/>
    </row>
    <row r="375" spans="14:16" hidden="1">
      <c r="N375" s="92"/>
      <c r="O375" s="92"/>
      <c r="P375" s="92"/>
    </row>
    <row r="376" spans="14:16" hidden="1">
      <c r="N376" s="92"/>
      <c r="O376" s="92"/>
      <c r="P376" s="92"/>
    </row>
    <row r="377" spans="14:16" hidden="1">
      <c r="N377" s="92"/>
      <c r="O377" s="92"/>
      <c r="P377" s="92"/>
    </row>
    <row r="378" spans="14:16" hidden="1">
      <c r="N378" s="92"/>
      <c r="O378" s="92"/>
      <c r="P378" s="92"/>
    </row>
    <row r="379" spans="14:16" hidden="1">
      <c r="N379" s="92"/>
      <c r="O379" s="92"/>
      <c r="P379" s="92"/>
    </row>
    <row r="380" spans="14:16" hidden="1">
      <c r="N380" s="92"/>
      <c r="O380" s="92"/>
      <c r="P380" s="92"/>
    </row>
    <row r="381" spans="14:16" hidden="1">
      <c r="N381" s="92"/>
      <c r="O381" s="92"/>
      <c r="P381" s="92"/>
    </row>
    <row r="382" spans="14:16" hidden="1">
      <c r="N382" s="92"/>
      <c r="O382" s="92"/>
      <c r="P382" s="92"/>
    </row>
    <row r="383" spans="14:16" hidden="1">
      <c r="N383" s="92"/>
      <c r="O383" s="92"/>
      <c r="P383" s="92"/>
    </row>
    <row r="384" spans="14:16" hidden="1">
      <c r="N384" s="92"/>
      <c r="O384" s="92"/>
      <c r="P384" s="92"/>
    </row>
    <row r="385" spans="14:16" hidden="1">
      <c r="N385" s="92"/>
      <c r="O385" s="92"/>
      <c r="P385" s="92"/>
    </row>
    <row r="386" spans="14:16" hidden="1">
      <c r="N386" s="92"/>
      <c r="O386" s="92"/>
      <c r="P386" s="92"/>
    </row>
    <row r="387" spans="14:16" hidden="1">
      <c r="N387" s="92"/>
      <c r="O387" s="92"/>
      <c r="P387" s="92"/>
    </row>
    <row r="388" spans="14:16" hidden="1">
      <c r="N388" s="92"/>
      <c r="O388" s="92"/>
      <c r="P388" s="92"/>
    </row>
    <row r="389" spans="14:16" hidden="1">
      <c r="N389" s="92"/>
      <c r="O389" s="92"/>
      <c r="P389" s="92"/>
    </row>
    <row r="390" spans="14:16" hidden="1">
      <c r="N390" s="92"/>
      <c r="O390" s="92"/>
      <c r="P390" s="92"/>
    </row>
    <row r="391" spans="14:16" hidden="1">
      <c r="N391" s="92"/>
      <c r="O391" s="92"/>
      <c r="P391" s="92"/>
    </row>
    <row r="392" spans="14:16" hidden="1">
      <c r="N392" s="92"/>
      <c r="O392" s="92"/>
      <c r="P392" s="92"/>
    </row>
    <row r="393" spans="14:16" hidden="1">
      <c r="N393" s="92"/>
      <c r="O393" s="92"/>
      <c r="P393" s="92"/>
    </row>
    <row r="394" spans="14:16" hidden="1">
      <c r="N394" s="92"/>
      <c r="O394" s="92"/>
      <c r="P394" s="92"/>
    </row>
    <row r="395" spans="14:16" hidden="1">
      <c r="N395" s="92"/>
      <c r="O395" s="92"/>
      <c r="P395" s="92"/>
    </row>
    <row r="396" spans="14:16" hidden="1">
      <c r="N396" s="92"/>
      <c r="O396" s="92"/>
      <c r="P396" s="92"/>
    </row>
    <row r="397" spans="14:16" hidden="1">
      <c r="N397" s="92"/>
      <c r="O397" s="92"/>
      <c r="P397" s="92"/>
    </row>
    <row r="398" spans="14:16" hidden="1">
      <c r="N398" s="92"/>
      <c r="O398" s="92"/>
      <c r="P398" s="92"/>
    </row>
    <row r="399" spans="14:16" hidden="1">
      <c r="N399" s="92"/>
      <c r="O399" s="92"/>
      <c r="P399" s="92"/>
    </row>
    <row r="400" spans="14:16" hidden="1">
      <c r="N400" s="92"/>
      <c r="O400" s="92"/>
      <c r="P400" s="92"/>
    </row>
    <row r="401" spans="14:16" hidden="1">
      <c r="N401" s="92"/>
      <c r="O401" s="92"/>
      <c r="P401" s="92"/>
    </row>
    <row r="402" spans="14:16" hidden="1">
      <c r="N402" s="92"/>
      <c r="O402" s="92"/>
      <c r="P402" s="92"/>
    </row>
    <row r="403" spans="14:16" hidden="1">
      <c r="N403" s="92"/>
      <c r="O403" s="92"/>
      <c r="P403" s="92"/>
    </row>
    <row r="404" spans="14:16" hidden="1">
      <c r="N404" s="92"/>
      <c r="O404" s="92"/>
      <c r="P404" s="92"/>
    </row>
    <row r="405" spans="14:16" hidden="1">
      <c r="N405" s="92"/>
      <c r="O405" s="92"/>
      <c r="P405" s="92"/>
    </row>
    <row r="406" spans="14:16" hidden="1">
      <c r="N406" s="92"/>
      <c r="O406" s="92"/>
      <c r="P406" s="92"/>
    </row>
    <row r="407" spans="14:16" hidden="1">
      <c r="N407" s="92"/>
      <c r="O407" s="92"/>
      <c r="P407" s="92"/>
    </row>
    <row r="408" spans="14:16" hidden="1">
      <c r="N408" s="92"/>
      <c r="O408" s="92"/>
      <c r="P408" s="92"/>
    </row>
    <row r="409" spans="14:16" hidden="1">
      <c r="N409" s="92"/>
      <c r="O409" s="92"/>
      <c r="P409" s="92"/>
    </row>
    <row r="410" spans="14:16" hidden="1">
      <c r="N410" s="92"/>
      <c r="O410" s="92"/>
      <c r="P410" s="92"/>
    </row>
    <row r="411" spans="14:16" hidden="1">
      <c r="N411" s="92"/>
      <c r="O411" s="92"/>
      <c r="P411" s="92"/>
    </row>
    <row r="412" spans="14:16" hidden="1">
      <c r="N412" s="92"/>
      <c r="O412" s="92"/>
      <c r="P412" s="92"/>
    </row>
    <row r="413" spans="14:16" hidden="1">
      <c r="N413" s="92"/>
      <c r="O413" s="92"/>
      <c r="P413" s="92"/>
    </row>
    <row r="414" spans="14:16" hidden="1">
      <c r="N414" s="92"/>
      <c r="O414" s="92"/>
      <c r="P414" s="92"/>
    </row>
    <row r="415" spans="14:16" hidden="1">
      <c r="N415" s="92"/>
      <c r="O415" s="92"/>
      <c r="P415" s="92"/>
    </row>
    <row r="416" spans="14:16" hidden="1">
      <c r="N416" s="92"/>
      <c r="O416" s="92"/>
      <c r="P416" s="92"/>
    </row>
    <row r="417" spans="14:16" hidden="1">
      <c r="N417" s="92"/>
      <c r="O417" s="92"/>
      <c r="P417" s="92"/>
    </row>
    <row r="418" spans="14:16" hidden="1">
      <c r="N418" s="92"/>
      <c r="O418" s="92"/>
      <c r="P418" s="92"/>
    </row>
    <row r="419" spans="14:16" hidden="1">
      <c r="N419" s="92"/>
      <c r="O419" s="92"/>
      <c r="P419" s="92"/>
    </row>
    <row r="420" spans="14:16" hidden="1">
      <c r="N420" s="92"/>
      <c r="O420" s="92"/>
      <c r="P420" s="92"/>
    </row>
    <row r="421" spans="14:16" hidden="1">
      <c r="N421" s="92"/>
      <c r="O421" s="92"/>
      <c r="P421" s="92"/>
    </row>
    <row r="422" spans="14:16" hidden="1">
      <c r="N422" s="92"/>
      <c r="O422" s="92"/>
      <c r="P422" s="92"/>
    </row>
    <row r="423" spans="14:16" hidden="1">
      <c r="N423" s="92"/>
      <c r="O423" s="92"/>
      <c r="P423" s="92"/>
    </row>
    <row r="424" spans="14:16" hidden="1">
      <c r="N424" s="92"/>
      <c r="O424" s="92"/>
      <c r="P424" s="92"/>
    </row>
    <row r="425" spans="14:16" hidden="1">
      <c r="N425" s="92"/>
      <c r="O425" s="92"/>
      <c r="P425" s="92"/>
    </row>
    <row r="426" spans="14:16" hidden="1">
      <c r="N426" s="92"/>
      <c r="O426" s="92"/>
      <c r="P426" s="92"/>
    </row>
    <row r="427" spans="14:16" hidden="1">
      <c r="N427" s="92"/>
      <c r="O427" s="92"/>
      <c r="P427" s="92"/>
    </row>
    <row r="428" spans="14:16" hidden="1">
      <c r="N428" s="92"/>
      <c r="O428" s="92"/>
      <c r="P428" s="92"/>
    </row>
    <row r="429" spans="14:16" hidden="1">
      <c r="N429" s="92"/>
      <c r="O429" s="92"/>
      <c r="P429" s="92"/>
    </row>
    <row r="430" spans="14:16" hidden="1">
      <c r="N430" s="92"/>
      <c r="O430" s="92"/>
      <c r="P430" s="92"/>
    </row>
    <row r="431" spans="14:16" hidden="1">
      <c r="N431" s="92"/>
      <c r="O431" s="92"/>
      <c r="P431" s="92"/>
    </row>
    <row r="432" spans="14:16" hidden="1">
      <c r="N432" s="92"/>
      <c r="O432" s="92"/>
      <c r="P432" s="92"/>
    </row>
    <row r="433" spans="14:16" hidden="1">
      <c r="N433" s="92"/>
      <c r="O433" s="92"/>
      <c r="P433" s="92"/>
    </row>
    <row r="434" spans="14:16" hidden="1">
      <c r="N434" s="92"/>
      <c r="O434" s="92"/>
      <c r="P434" s="92"/>
    </row>
    <row r="435" spans="14:16" hidden="1">
      <c r="N435" s="92"/>
      <c r="O435" s="92"/>
      <c r="P435" s="92"/>
    </row>
    <row r="436" spans="14:16" hidden="1">
      <c r="N436" s="92"/>
      <c r="O436" s="92"/>
      <c r="P436" s="92"/>
    </row>
    <row r="437" spans="14:16" hidden="1">
      <c r="N437" s="92"/>
      <c r="O437" s="92"/>
      <c r="P437" s="92"/>
    </row>
    <row r="438" spans="14:16" hidden="1">
      <c r="N438" s="92"/>
      <c r="O438" s="92"/>
      <c r="P438" s="92"/>
    </row>
    <row r="439" spans="14:16" hidden="1">
      <c r="N439" s="92"/>
      <c r="O439" s="92"/>
      <c r="P439" s="92"/>
    </row>
    <row r="440" spans="14:16" hidden="1">
      <c r="N440" s="92"/>
      <c r="O440" s="92"/>
      <c r="P440" s="92"/>
    </row>
    <row r="441" spans="14:16" hidden="1">
      <c r="N441" s="92"/>
      <c r="O441" s="92"/>
      <c r="P441" s="92"/>
    </row>
    <row r="442" spans="14:16" hidden="1">
      <c r="N442" s="92"/>
      <c r="O442" s="92"/>
      <c r="P442" s="92"/>
    </row>
    <row r="443" spans="14:16" hidden="1">
      <c r="N443" s="92"/>
      <c r="O443" s="92"/>
      <c r="P443" s="92"/>
    </row>
    <row r="444" spans="14:16" hidden="1">
      <c r="N444" s="92"/>
      <c r="O444" s="92"/>
      <c r="P444" s="92"/>
    </row>
    <row r="445" spans="14:16" hidden="1">
      <c r="N445" s="92"/>
      <c r="O445" s="92"/>
      <c r="P445" s="92"/>
    </row>
    <row r="446" spans="14:16" hidden="1">
      <c r="N446" s="92"/>
      <c r="O446" s="92"/>
      <c r="P446" s="92"/>
    </row>
    <row r="447" spans="14:16" hidden="1">
      <c r="N447" s="92"/>
      <c r="O447" s="92"/>
      <c r="P447" s="92"/>
    </row>
    <row r="448" spans="14:16" hidden="1">
      <c r="N448" s="92"/>
      <c r="O448" s="92"/>
      <c r="P448" s="92"/>
    </row>
    <row r="449" spans="14:16" hidden="1">
      <c r="N449" s="92"/>
      <c r="O449" s="92"/>
      <c r="P449" s="92"/>
    </row>
    <row r="450" spans="14:16" hidden="1">
      <c r="N450" s="92"/>
      <c r="O450" s="92"/>
      <c r="P450" s="92"/>
    </row>
    <row r="451" spans="14:16" hidden="1">
      <c r="N451" s="92"/>
      <c r="O451" s="92"/>
      <c r="P451" s="92"/>
    </row>
    <row r="452" spans="14:16" hidden="1">
      <c r="N452" s="92"/>
      <c r="O452" s="92"/>
      <c r="P452" s="92"/>
    </row>
    <row r="453" spans="14:16" hidden="1">
      <c r="N453" s="92"/>
      <c r="O453" s="92"/>
      <c r="P453" s="92"/>
    </row>
    <row r="454" spans="14:16" hidden="1">
      <c r="N454" s="92"/>
      <c r="O454" s="92"/>
      <c r="P454" s="92"/>
    </row>
    <row r="455" spans="14:16" hidden="1">
      <c r="N455" s="92"/>
      <c r="O455" s="92"/>
      <c r="P455" s="92"/>
    </row>
    <row r="456" spans="14:16" hidden="1">
      <c r="N456" s="92"/>
      <c r="O456" s="92"/>
      <c r="P456" s="92"/>
    </row>
    <row r="457" spans="14:16" hidden="1">
      <c r="N457" s="92"/>
      <c r="O457" s="92"/>
      <c r="P457" s="92"/>
    </row>
    <row r="458" spans="14:16" hidden="1">
      <c r="N458" s="92"/>
      <c r="O458" s="92"/>
      <c r="P458" s="92"/>
    </row>
    <row r="459" spans="14:16" hidden="1">
      <c r="N459" s="92"/>
      <c r="O459" s="92"/>
      <c r="P459" s="92"/>
    </row>
    <row r="460" spans="14:16" hidden="1">
      <c r="N460" s="92"/>
      <c r="O460" s="92"/>
      <c r="P460" s="92"/>
    </row>
    <row r="461" spans="14:16" hidden="1">
      <c r="N461" s="92"/>
      <c r="O461" s="92"/>
      <c r="P461" s="92"/>
    </row>
    <row r="462" spans="14:16" hidden="1">
      <c r="N462" s="92"/>
      <c r="O462" s="92"/>
      <c r="P462" s="92"/>
    </row>
    <row r="463" spans="14:16" hidden="1">
      <c r="N463" s="92"/>
      <c r="O463" s="92"/>
      <c r="P463" s="92"/>
    </row>
    <row r="464" spans="14:16" hidden="1">
      <c r="N464" s="92"/>
      <c r="O464" s="92"/>
      <c r="P464" s="92"/>
    </row>
    <row r="465" spans="14:16" hidden="1">
      <c r="N465" s="92"/>
      <c r="O465" s="92"/>
      <c r="P465" s="92"/>
    </row>
    <row r="466" spans="14:16" hidden="1">
      <c r="N466" s="92"/>
      <c r="O466" s="92"/>
      <c r="P466" s="92"/>
    </row>
    <row r="467" spans="14:16" hidden="1">
      <c r="N467" s="92"/>
      <c r="O467" s="92"/>
      <c r="P467" s="92"/>
    </row>
    <row r="468" spans="14:16" hidden="1">
      <c r="N468" s="92"/>
      <c r="O468" s="92"/>
      <c r="P468" s="92"/>
    </row>
    <row r="469" spans="14:16" hidden="1">
      <c r="N469" s="92"/>
      <c r="O469" s="92"/>
      <c r="P469" s="92"/>
    </row>
    <row r="470" spans="14:16" hidden="1">
      <c r="N470" s="92"/>
      <c r="O470" s="92"/>
      <c r="P470" s="92"/>
    </row>
    <row r="471" spans="14:16" hidden="1">
      <c r="N471" s="92"/>
      <c r="O471" s="92"/>
      <c r="P471" s="92"/>
    </row>
    <row r="472" spans="14:16" hidden="1">
      <c r="N472" s="92"/>
      <c r="O472" s="92"/>
      <c r="P472" s="92"/>
    </row>
    <row r="473" spans="14:16" hidden="1">
      <c r="N473" s="92"/>
      <c r="O473" s="92"/>
      <c r="P473" s="92"/>
    </row>
    <row r="474" spans="14:16" hidden="1">
      <c r="N474" s="92"/>
      <c r="O474" s="92"/>
      <c r="P474" s="92"/>
    </row>
    <row r="475" spans="14:16" hidden="1">
      <c r="N475" s="92"/>
      <c r="O475" s="92"/>
      <c r="P475" s="92"/>
    </row>
    <row r="476" spans="14:16" hidden="1">
      <c r="N476" s="92"/>
      <c r="O476" s="92"/>
      <c r="P476" s="92"/>
    </row>
    <row r="477" spans="14:16" hidden="1">
      <c r="N477" s="92"/>
      <c r="O477" s="92"/>
      <c r="P477" s="92"/>
    </row>
    <row r="478" spans="14:16" hidden="1">
      <c r="N478" s="92"/>
      <c r="O478" s="92"/>
      <c r="P478" s="92"/>
    </row>
    <row r="479" spans="14:16" hidden="1">
      <c r="N479" s="92"/>
      <c r="O479" s="92"/>
      <c r="P479" s="92"/>
    </row>
    <row r="480" spans="14:16" hidden="1">
      <c r="N480" s="92"/>
      <c r="O480" s="92"/>
      <c r="P480" s="92"/>
    </row>
    <row r="481" spans="3:23" hidden="1">
      <c r="N481" s="92"/>
      <c r="O481" s="92"/>
      <c r="P481" s="92"/>
    </row>
    <row r="482" spans="3:23" hidden="1">
      <c r="N482" s="92"/>
      <c r="O482" s="92"/>
      <c r="P482" s="92"/>
    </row>
    <row r="483" spans="3:23" hidden="1">
      <c r="N483" s="92"/>
      <c r="O483" s="92"/>
      <c r="P483" s="92"/>
    </row>
    <row r="484" spans="3:23" hidden="1">
      <c r="N484" s="92"/>
      <c r="O484" s="92"/>
      <c r="P484" s="92"/>
    </row>
    <row r="485" spans="3:23" hidden="1">
      <c r="N485" s="92"/>
      <c r="O485" s="92"/>
      <c r="P485" s="92"/>
    </row>
    <row r="486" spans="3:23" hidden="1">
      <c r="N486" s="92"/>
      <c r="O486" s="92"/>
      <c r="P486" s="92"/>
    </row>
    <row r="487" spans="3:23" hidden="1">
      <c r="N487" s="92"/>
      <c r="O487" s="92"/>
      <c r="P487" s="92"/>
    </row>
    <row r="488" spans="3:23" hidden="1">
      <c r="N488" s="92"/>
      <c r="O488" s="92"/>
      <c r="P488" s="92"/>
    </row>
    <row r="489" spans="3:23" hidden="1">
      <c r="N489" s="92"/>
      <c r="O489" s="92"/>
      <c r="P489" s="92"/>
    </row>
    <row r="490" spans="3:23" hidden="1">
      <c r="N490" s="92"/>
      <c r="O490" s="92"/>
      <c r="P490" s="92"/>
    </row>
    <row r="491" spans="3:23" hidden="1">
      <c r="N491" s="92"/>
      <c r="O491" s="92"/>
      <c r="P491" s="92"/>
    </row>
    <row r="492" spans="3:23" hidden="1">
      <c r="N492" s="92"/>
      <c r="O492" s="92"/>
      <c r="P492" s="92"/>
    </row>
    <row r="493" spans="3:23" hidden="1">
      <c r="N493" s="92"/>
      <c r="O493" s="92"/>
      <c r="P493" s="92"/>
    </row>
    <row r="494" spans="3:23" hidden="1">
      <c r="N494" s="92"/>
      <c r="O494" s="92"/>
      <c r="P494" s="92"/>
    </row>
    <row r="495" spans="3:23" ht="29.4" thickBot="1">
      <c r="C495" s="93" t="s">
        <v>180</v>
      </c>
      <c r="D495" s="63"/>
      <c r="E495" s="63"/>
      <c r="F495" s="75">
        <f>SUM(F4:F494)</f>
        <v>1648.2999999999997</v>
      </c>
      <c r="G495" s="75">
        <f t="shared" ref="G495:M495" si="8">SUM(G4:G494)</f>
        <v>0</v>
      </c>
      <c r="H495" s="75">
        <f t="shared" si="8"/>
        <v>786.05</v>
      </c>
      <c r="I495" s="75">
        <f t="shared" si="8"/>
        <v>0</v>
      </c>
      <c r="J495" s="75">
        <f t="shared" si="8"/>
        <v>0</v>
      </c>
      <c r="K495" s="75">
        <f t="shared" si="8"/>
        <v>0</v>
      </c>
      <c r="L495" s="75">
        <f t="shared" si="8"/>
        <v>0</v>
      </c>
      <c r="M495" s="75">
        <f t="shared" si="8"/>
        <v>0</v>
      </c>
      <c r="Q495" s="158" t="s">
        <v>181</v>
      </c>
      <c r="R495" s="75">
        <f t="shared" ref="R495:W495" si="9">SUM(R4:R494)</f>
        <v>461.8</v>
      </c>
      <c r="S495" s="75">
        <f t="shared" si="9"/>
        <v>461.8</v>
      </c>
      <c r="T495" s="75">
        <f t="shared" si="9"/>
        <v>583.99</v>
      </c>
      <c r="U495" s="75">
        <f t="shared" si="9"/>
        <v>0</v>
      </c>
      <c r="V495" s="75">
        <f t="shared" si="9"/>
        <v>0</v>
      </c>
      <c r="W495" s="75">
        <f t="shared" si="9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IF('1'!K3="", "Vrije categorie",'1'!K3)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cm="1">
        <f t="array" ref="P499">SUMPRODUCT(--($E$4:$E$494=C499),--($D$4:$D$494=""),$P$4:$P$494)</f>
        <v>0</v>
      </c>
    </row>
    <row r="500" spans="3:16">
      <c r="C500" s="65" t="str">
        <f>IF('1'!K4="", "Vrije categorie",'1'!K4)</f>
        <v>B</v>
      </c>
      <c r="F500" s="76" cm="1">
        <f t="array" ref="F500">SUMPRODUCT(--($E$4:$E$494=C500),--($D$4:$D$494=""),$F$4:$F$494)</f>
        <v>1442.3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31.1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0">SUM(F500:M500)</f>
        <v>1473.3999999999999</v>
      </c>
      <c r="O500" s="65"/>
      <c r="P500" s="76" cm="1">
        <f t="array" ref="P500">SUMPRODUCT(--($E$4:$E$494=C500),--($D$4:$D$494=""),$P$4:$P$494)</f>
        <v>375717</v>
      </c>
    </row>
    <row r="501" spans="3:16">
      <c r="C501" s="65" t="str">
        <f>IF('1'!K5="", "Vrije categorie",'1'!K5)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0"/>
        <v>0</v>
      </c>
      <c r="O501" s="65"/>
      <c r="P501" s="76" cm="1">
        <f t="array" ref="P501">SUMPRODUCT(--($E$4:$E$494=C501),--($D$4:$D$494=""),$P$4:$P$494)</f>
        <v>0</v>
      </c>
    </row>
    <row r="502" spans="3:16">
      <c r="C502" s="65" t="str">
        <f>IF('1'!K6="", "Vrije categorie",'1'!K6)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0"/>
        <v>0</v>
      </c>
      <c r="O502" s="65"/>
      <c r="P502" s="76" cm="1">
        <f t="array" ref="P502">SUMPRODUCT(--($E$4:$E$494=C502),--($D$4:$D$494=""),$P$4:$P$494)</f>
        <v>0</v>
      </c>
    </row>
    <row r="503" spans="3:16">
      <c r="C503" s="65" t="str">
        <f>IF('1'!K7="", "Vrije categorie",'1'!K7)</f>
        <v>E</v>
      </c>
      <c r="F503" s="76" cm="1">
        <f t="array" ref="F503">SUMPRODUCT(--($E$4:$E$494=C503),--($D$4:$D$494=""),$F$4:$F$494)</f>
        <v>206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537.6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0"/>
        <v>743.6</v>
      </c>
      <c r="O503" s="65"/>
      <c r="P503" s="76" cm="1">
        <f t="array" ref="P503">SUMPRODUCT(--($E$4:$E$494=C503),--($D$4:$D$494=""),$P$4:$P$494)</f>
        <v>189618</v>
      </c>
    </row>
    <row r="504" spans="3:16">
      <c r="C504" s="65" t="str">
        <f>IF('1'!K8="", "Vrije categorie",'1'!K8)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122.85000000000001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0"/>
        <v>122.85000000000001</v>
      </c>
      <c r="O504" s="65"/>
      <c r="P504" s="76" cm="1">
        <f t="array" ref="P504">SUMPRODUCT(--($E$4:$E$494=C504),--($D$4:$D$494=""),$P$4:$P$494)</f>
        <v>0</v>
      </c>
    </row>
    <row r="505" spans="3:16">
      <c r="C505" s="65" t="str">
        <f>IF('1'!K9="", "Vrije categorie",'1'!K9)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42.7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0"/>
        <v>42.7</v>
      </c>
      <c r="O505" s="65"/>
      <c r="P505" s="76" cm="1">
        <f t="array" ref="P505">SUMPRODUCT(--($E$4:$E$494=C505),--($D$4:$D$494=""),$P$4:$P$494)</f>
        <v>10888.5</v>
      </c>
    </row>
    <row r="506" spans="3:16">
      <c r="C506" s="65" t="str">
        <f>IF('1'!K10="", "Vrije categorie",'1'!K10)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0"/>
        <v>0</v>
      </c>
      <c r="O506" s="65"/>
      <c r="P506" s="76" cm="1">
        <f t="array" ref="P506">SUMPRODUCT(--($E$4:$E$494=C506),--($D$4:$D$494=""),$P$4:$P$494)</f>
        <v>0</v>
      </c>
    </row>
    <row r="507" spans="3:16">
      <c r="C507" s="65" t="str">
        <f>IF('1'!K11="", "Vrije categorie",'1'!K11)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0"/>
        <v>0</v>
      </c>
      <c r="O507" s="65"/>
      <c r="P507" s="76" cm="1">
        <f t="array" ref="P507">SUMPRODUCT(--($E$4:$E$494=C507),--($D$4:$D$494=""),$P$4:$P$494)</f>
        <v>0</v>
      </c>
    </row>
    <row r="508" spans="3:16">
      <c r="C508" s="65" t="str">
        <f>IF('1'!K12="", "Vrije categorie",'1'!K12)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0"/>
        <v>0</v>
      </c>
      <c r="O508" s="65"/>
      <c r="P508" s="76" cm="1">
        <f t="array" ref="P508">SUMPRODUCT(--($E$4:$E$494=C508),--($D$4:$D$494=""),$P$4:$P$494)</f>
        <v>0</v>
      </c>
    </row>
    <row r="509" spans="3:16">
      <c r="C509" s="65" t="str">
        <f>IF('1'!K13="", "Vrije categorie",'1'!K13)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0"/>
        <v>0</v>
      </c>
      <c r="O509" s="65"/>
      <c r="P509" s="76" cm="1">
        <f t="array" ref="P509">SUMPRODUCT(--($E$4:$E$494=C509),--($D$4:$D$494=""),$P$4:$P$494)</f>
        <v>0</v>
      </c>
    </row>
    <row r="510" spans="3:16">
      <c r="C510" s="65" t="str">
        <f>IF('1'!K14="", "Vrije categorie",'1'!K14)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0"/>
        <v>0</v>
      </c>
      <c r="O510" s="65"/>
      <c r="P510" s="76" cm="1">
        <f t="array" ref="P510">SUMPRODUCT(--($E$4:$E$494=C510),--($D$4:$D$494=""),$P$4:$P$494)</f>
        <v>0</v>
      </c>
    </row>
    <row r="511" spans="3:16">
      <c r="C511" s="65" t="str">
        <f>IF('1'!K15="", "Vrije categorie",'1'!K15)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0"/>
        <v>0</v>
      </c>
      <c r="O511" s="65"/>
      <c r="P511" s="76" cm="1">
        <f t="array" ref="P511">SUMPRODUCT(--($E$4:$E$494=C511),--($D$4:$D$494=""),$P$4:$P$494)</f>
        <v>0</v>
      </c>
    </row>
    <row r="512" spans="3:16" ht="15" thickBot="1">
      <c r="C512" s="78" t="s">
        <v>183</v>
      </c>
      <c r="D512" s="74"/>
      <c r="E512" s="74"/>
      <c r="F512" s="77">
        <f>SUM(F499:F511)</f>
        <v>1648.3</v>
      </c>
      <c r="G512" s="77">
        <f t="shared" ref="G512:M512" si="11">SUM(G499:G511)</f>
        <v>0</v>
      </c>
      <c r="H512" s="77">
        <f t="shared" si="11"/>
        <v>734.25000000000011</v>
      </c>
      <c r="I512" s="77">
        <f t="shared" si="11"/>
        <v>0</v>
      </c>
      <c r="J512" s="77">
        <f t="shared" si="11"/>
        <v>0</v>
      </c>
      <c r="K512" s="77">
        <f t="shared" si="11"/>
        <v>0</v>
      </c>
      <c r="L512" s="77">
        <f t="shared" si="11"/>
        <v>0</v>
      </c>
      <c r="M512" s="77">
        <f t="shared" si="11"/>
        <v>0</v>
      </c>
      <c r="N512" s="77">
        <f t="shared" si="10"/>
        <v>2382.5500000000002</v>
      </c>
      <c r="O512" s="77"/>
      <c r="P512" s="77">
        <f>SUM(P499:P511)</f>
        <v>576223.5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12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13">SUM(F519:M519)</f>
        <v>0</v>
      </c>
    </row>
    <row r="520" spans="3:16">
      <c r="C520" s="79" t="str">
        <f t="shared" si="12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13"/>
        <v>0</v>
      </c>
    </row>
    <row r="521" spans="3:16">
      <c r="C521" s="79" t="str">
        <f t="shared" si="12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31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13"/>
        <v>31</v>
      </c>
    </row>
    <row r="522" spans="3:16">
      <c r="C522" s="79" t="str">
        <f t="shared" si="12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13"/>
        <v>0</v>
      </c>
    </row>
    <row r="523" spans="3:16">
      <c r="C523" s="79" t="str">
        <f t="shared" si="12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20.799999999999997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13"/>
        <v>20.799999999999997</v>
      </c>
    </row>
    <row r="524" spans="3:16">
      <c r="C524" s="79" t="str">
        <f t="shared" si="12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13"/>
        <v>0</v>
      </c>
    </row>
    <row r="525" spans="3:16">
      <c r="C525" s="79" t="str">
        <f t="shared" si="12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13"/>
        <v>0</v>
      </c>
    </row>
    <row r="526" spans="3:16">
      <c r="C526" s="79" t="str">
        <f t="shared" si="12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13"/>
        <v>0</v>
      </c>
    </row>
    <row r="527" spans="3:16">
      <c r="C527" s="79" t="str">
        <f t="shared" si="12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13"/>
        <v>0</v>
      </c>
    </row>
    <row r="528" spans="3:16">
      <c r="C528" s="79" t="str">
        <f t="shared" si="12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13"/>
        <v>0</v>
      </c>
    </row>
    <row r="529" spans="3:14">
      <c r="C529" s="79" t="str">
        <f t="shared" si="12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13"/>
        <v>0</v>
      </c>
    </row>
    <row r="530" spans="3:14">
      <c r="C530" s="79" t="str">
        <f t="shared" si="12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13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14">SUM(G518:G530)</f>
        <v>0</v>
      </c>
      <c r="H531" s="84">
        <f t="shared" si="14"/>
        <v>51.8</v>
      </c>
      <c r="I531" s="84">
        <f t="shared" si="14"/>
        <v>0</v>
      </c>
      <c r="J531" s="84">
        <f t="shared" si="14"/>
        <v>0</v>
      </c>
      <c r="K531" s="84">
        <f t="shared" si="14"/>
        <v>0</v>
      </c>
      <c r="L531" s="84">
        <f t="shared" si="14"/>
        <v>0</v>
      </c>
      <c r="M531" s="84">
        <f t="shared" si="14"/>
        <v>0</v>
      </c>
      <c r="N531" s="84">
        <f>SUM(N518:N530)</f>
        <v>51.8</v>
      </c>
    </row>
    <row r="532" spans="3:14" ht="15" thickTop="1"/>
  </sheetData>
  <sheetProtection algorithmName="SHA-512" hashValue="QnuDIvtkXkMIcdHkbzPeukTL2GZXS2kZvVQmcFn36NOqR4leAFiRBc5d33+Ti7u3XhHoa5M10l4JZlfXAulOPw==" saltValue="mPWOgAFsBtDStE1nbHxckw==" spinCount="100000" sheet="1" objects="1" scenarios="1"/>
  <mergeCells count="4">
    <mergeCell ref="B1:C1"/>
    <mergeCell ref="B2:C2"/>
    <mergeCell ref="D1:J1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'28'!H5</f>
        <v>28</v>
      </c>
      <c r="B1" s="240" t="s">
        <v>80</v>
      </c>
      <c r="C1" s="241"/>
      <c r="D1" s="242" t="str">
        <f>VLOOKUP(A1,Kwaliteitsinspecties!A5:J54,3)</f>
        <v>Complex 28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28 te Complex 28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IF(D4="X",0,IF(E4="X",0,VLOOKUP(E4,'28'!$K$3:$L$16,2,FALSE)))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IF(D5="X",0,IF(E5="X",0,VLOOKUP(E5,'28'!$K$3:$L$16,2,FALSE)))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IF(D6="X",0,IF(E6="X",0,VLOOKUP(E6,'28'!$K$3:$L$16,2,FALSE)))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IF(D7="X",0,IF(E7="X",0,VLOOKUP(E7,'28'!$K$3:$L$16,2,FALSE)))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IF(D8="X",0,IF(E8="X",0,VLOOKUP(E8,'28'!$K$3:$L$16,2,FALSE)))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IF(D9="X",0,IF(E9="X",0,VLOOKUP(E9,'28'!$K$3:$L$16,2,FALSE)))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IF(D10="X",0,IF(E10="X",0,VLOOKUP(E10,'28'!$K$3:$L$16,2,FALSE)))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IF(D11="X",0,IF(E11="X",0,VLOOKUP(E11,'28'!$K$3:$L$16,2,FALSE)))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IF(D12="X",0,IF(E12="X",0,VLOOKUP(E12,'28'!$K$3:$L$16,2,FALSE)))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IF(D13="X",0,IF(E13="X",0,VLOOKUP(E13,'28'!$K$3:$L$16,2,FALSE)))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IF(D14="X",0,IF(E14="X",0,VLOOKUP(E14,'28'!$K$3:$L$16,2,FALSE)))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IF(D15="X",0,IF(E15="X",0,VLOOKUP(E15,'28'!$K$3:$L$16,2,FALSE)))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IF(D16="X",0,IF(E16="X",0,VLOOKUP(E16,'28'!$K$3:$L$16,2,FALSE)))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IF(D17="X",0,IF(E17="X",0,VLOOKUP(E17,'28'!$K$3:$L$16,2,FALSE)))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IF(D18="X",0,IF(E18="X",0,VLOOKUP(E18,'28'!$K$3:$L$16,2,FALSE)))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IF(D19="X",0,IF(E19="X",0,VLOOKUP(E19,'28'!$K$3:$L$16,2,FALSE)))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IF(D20="X",0,IF(E20="X",0,VLOOKUP(E20,'28'!$K$3:$L$16,2,FALSE)))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IF(D21="X",0,IF(E21="X",0,VLOOKUP(E21,'28'!$K$3:$L$16,2,FALSE)))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IF(D22="X",0,IF(E22="X",0,VLOOKUP(E22,'28'!$K$3:$L$16,2,FALSE)))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IF(D23="X",0,IF(E23="X",0,VLOOKUP(E23,'28'!$K$3:$L$16,2,FALSE)))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IF(D24="X",0,IF(E24="X",0,VLOOKUP(E24,'28'!$K$3:$L$16,2,FALSE)))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IF(D25="X",0,IF(E25="X",0,VLOOKUP(E25,'28'!$K$3:$L$16,2,FALSE)))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IF(D26="X",0,IF(E26="X",0,VLOOKUP(E26,'28'!$K$3:$L$16,2,FALSE)))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IF(D27="X",0,IF(E27="X",0,VLOOKUP(E27,'28'!$K$3:$L$16,2,FALSE)))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IF(D28="X",0,IF(E28="X",0,VLOOKUP(E28,'28'!$K$3:$L$16,2,FALSE)))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IF(D29="X",0,IF(E29="X",0,VLOOKUP(E29,'28'!$K$3:$L$16,2,FALSE)))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IF(D30="X",0,IF(E30="X",0,VLOOKUP(E30,'28'!$K$3:$L$16,2,FALSE)))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IF(D31="X",0,IF(E31="X",0,VLOOKUP(E31,'28'!$K$3:$L$16,2,FALSE)))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IF(D32="X",0,IF(E32="X",0,VLOOKUP(E32,'28'!$K$3:$L$16,2,FALSE)))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IF(D33="X",0,IF(E33="X",0,VLOOKUP(E33,'28'!$K$3:$L$16,2,FALSE)))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IF(D34="X",0,IF(E34="X",0,VLOOKUP(E34,'28'!$K$3:$L$16,2,FALSE)))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IF(D35="X",0,IF(E35="X",0,VLOOKUP(E35,'28'!$K$3:$L$16,2,FALSE)))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IF(D36="X",0,IF(E36="X",0,VLOOKUP(E36,'28'!$K$3:$L$16,2,FALSE)))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IF(D37="X",0,IF(E37="X",0,VLOOKUP(E37,'28'!$K$3:$L$16,2,FALSE)))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IF(D38="X",0,IF(E38="X",0,VLOOKUP(E38,'28'!$K$3:$L$16,2,FALSE)))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IF(D39="X",0,IF(E39="X",0,VLOOKUP(E39,'28'!$K$3:$L$16,2,FALSE)))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IF(D40="X",0,IF(E40="X",0,VLOOKUP(E40,'28'!$K$3:$L$16,2,FALSE)))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IF(D41="X",0,IF(E41="X",0,VLOOKUP(E41,'28'!$K$3:$L$16,2,FALSE)))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IF(D42="X",0,IF(E42="X",0,VLOOKUP(E42,'28'!$K$3:$L$16,2,FALSE)))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IF(D43="X",0,IF(E43="X",0,VLOOKUP(E43,'28'!$K$3:$L$16,2,FALSE)))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IF(D44="X",0,IF(E44="X",0,VLOOKUP(E44,'28'!$K$3:$L$16,2,FALSE)))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IF(D45="X",0,IF(E45="X",0,VLOOKUP(E45,'28'!$K$3:$L$16,2,FALSE)))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IF(D46="X",0,IF(E46="X",0,VLOOKUP(E46,'28'!$K$3:$L$16,2,FALSE)))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IF(D47="X",0,IF(E47="X",0,VLOOKUP(E47,'28'!$K$3:$L$16,2,FALSE)))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IF(D48="X",0,IF(E48="X",0,VLOOKUP(E48,'28'!$K$3:$L$16,2,FALSE)))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IF(D49="X",0,IF(E49="X",0,VLOOKUP(E49,'28'!$K$3:$L$16,2,FALSE)))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IF(D50="X",0,IF(E50="X",0,VLOOKUP(E50,'28'!$K$3:$L$16,2,FALSE)))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IF(D51="X",0,IF(E51="X",0,VLOOKUP(E51,'28'!$K$3:$L$16,2,FALSE)))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IF(D52="X",0,IF(E52="X",0,VLOOKUP(E52,'28'!$K$3:$L$16,2,FALSE)))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IF(D53="X",0,IF(E53="X",0,VLOOKUP(E53,'28'!$K$3:$L$16,2,FALSE)))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IF(D54="X",0,IF(E54="X",0,VLOOKUP(E54,'28'!$K$3:$L$16,2,FALSE)))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IF(D55="X",0,IF(E55="X",0,VLOOKUP(E55,'28'!$K$3:$L$16,2,FALSE)))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IF(D56="X",0,IF(E56="X",0,VLOOKUP(E56,'28'!$K$3:$L$16,2,FALSE)))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IF(D57="X",0,IF(E57="X",0,VLOOKUP(E57,'28'!$K$3:$L$16,2,FALSE)))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IF(D58="X",0,IF(E58="X",0,VLOOKUP(E58,'28'!$K$3:$L$16,2,FALSE)))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IF(D59="X",0,IF(E59="X",0,VLOOKUP(E59,'28'!$K$3:$L$16,2,FALSE)))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IF(D60="X",0,IF(E60="X",0,VLOOKUP(E60,'28'!$K$3:$L$16,2,FALSE)))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IF(D61="X",0,IF(E61="X",0,VLOOKUP(E61,'28'!$K$3:$L$16,2,FALSE)))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IF(D62="X",0,IF(E62="X",0,VLOOKUP(E62,'28'!$K$3:$L$16,2,FALSE)))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IF(D63="X",0,IF(E63="X",0,VLOOKUP(E63,'28'!$K$3:$L$16,2,FALSE)))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IF(D64="X",0,IF(E64="X",0,VLOOKUP(E64,'28'!$K$3:$L$16,2,FALSE)))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IF(D65="X",0,IF(E65="X",0,VLOOKUP(E65,'28'!$K$3:$L$16,2,FALSE)))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IF(D66="X",0,IF(E66="X",0,VLOOKUP(E66,'28'!$K$3:$L$16,2,FALSE)))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IF(D67="X",0,IF(E67="X",0,VLOOKUP(E67,'28'!$K$3:$L$16,2,FALSE)))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IF(D68="X",0,IF(E68="X",0,VLOOKUP(E68,'28'!$K$3:$L$16,2,FALSE)))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IF(D69="X",0,IF(E69="X",0,VLOOKUP(E69,'28'!$K$3:$L$16,2,FALSE)))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IF(D70="X",0,IF(E70="X",0,VLOOKUP(E70,'28'!$K$3:$L$16,2,FALSE)))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IF(D71="X",0,IF(E71="X",0,VLOOKUP(E71,'28'!$K$3:$L$16,2,FALSE)))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IF(D72="X",0,IF(E72="X",0,VLOOKUP(E72,'28'!$K$3:$L$16,2,FALSE)))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IF(D73="X",0,IF(E73="X",0,VLOOKUP(E73,'28'!$K$3:$L$16,2,FALSE)))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IF(D74="X",0,IF(E74="X",0,VLOOKUP(E74,'28'!$K$3:$L$16,2,FALSE)))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IF(D75="X",0,IF(E75="X",0,VLOOKUP(E75,'28'!$K$3:$L$16,2,FALSE)))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IF(D76="X",0,IF(E76="X",0,VLOOKUP(E76,'28'!$K$3:$L$16,2,FALSE)))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IF(D77="X",0,IF(E77="X",0,VLOOKUP(E77,'28'!$K$3:$L$16,2,FALSE)))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IF(D78="X",0,IF(E78="X",0,VLOOKUP(E78,'28'!$K$3:$L$16,2,FALSE)))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IF(D79="X",0,IF(E79="X",0,VLOOKUP(E79,'28'!$K$3:$L$16,2,FALSE)))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IF(D80="X",0,IF(E80="X",0,VLOOKUP(E80,'28'!$K$3:$L$16,2,FALSE)))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IF(D81="X",0,IF(E81="X",0,VLOOKUP(E81,'28'!$K$3:$L$16,2,FALSE)))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IF(D82="X",0,IF(E82="X",0,VLOOKUP(E82,'28'!$K$3:$L$16,2,FALSE)))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IF(D83="X",0,IF(E83="X",0,VLOOKUP(E83,'28'!$K$3:$L$16,2,FALSE)))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IF(D84="X",0,IF(E84="X",0,VLOOKUP(E84,'28'!$K$3:$L$16,2,FALSE)))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IF(D85="X",0,IF(E85="X",0,VLOOKUP(E85,'28'!$K$3:$L$16,2,FALSE)))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IF(D86="X",0,IF(E86="X",0,VLOOKUP(E86,'28'!$K$3:$L$16,2,FALSE)))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IF(D87="X",0,IF(E87="X",0,VLOOKUP(E87,'28'!$K$3:$L$16,2,FALSE)))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IF(D88="X",0,IF(E88="X",0,VLOOKUP(E88,'28'!$K$3:$L$16,2,FALSE)))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IF(D89="X",0,IF(E89="X",0,VLOOKUP(E89,'28'!$K$3:$L$16,2,FALSE)))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IF(D90="X",0,IF(E90="X",0,VLOOKUP(E90,'28'!$K$3:$L$16,2,FALSE)))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IF(D91="X",0,IF(E91="X",0,VLOOKUP(E91,'28'!$K$3:$L$16,2,FALSE)))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IF(D92="X",0,IF(E92="X",0,VLOOKUP(E92,'28'!$K$3:$L$16,2,FALSE)))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IF(D93="X",0,IF(E93="X",0,VLOOKUP(E93,'28'!$K$3:$L$16,2,FALSE)))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IF(D94="X",0,IF(E94="X",0,VLOOKUP(E94,'28'!$K$3:$L$16,2,FALSE)))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IF(D95="X",0,IF(E95="X",0,VLOOKUP(E95,'28'!$K$3:$L$16,2,FALSE)))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IF(D96="X",0,IF(E96="X",0,VLOOKUP(E96,'28'!$K$3:$L$16,2,FALSE)))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IF(D97="X",0,IF(E97="X",0,VLOOKUP(E97,'28'!$K$3:$L$16,2,FALSE)))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IF(D98="X",0,IF(E98="X",0,VLOOKUP(E98,'28'!$K$3:$L$16,2,FALSE)))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IF(D99="X",0,IF(E99="X",0,VLOOKUP(E99,'28'!$K$3:$L$16,2,FALSE)))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IF(D100="X",0,IF(E100="X",0,VLOOKUP(E100,'28'!$K$3:$L$16,2,FALSE)))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IF(D101="X",0,IF(E101="X",0,VLOOKUP(E101,'28'!$K$3:$L$16,2,FALSE)))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IF(D102="X",0,IF(E102="X",0,VLOOKUP(E102,'28'!$K$3:$L$16,2,FALSE)))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IF(D103="X",0,IF(E103="X",0,VLOOKUP(E103,'28'!$K$3:$L$16,2,FALSE)))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IF(D104="X",0,IF(E104="X",0,VLOOKUP(E104,'28'!$K$3:$L$16,2,FALSE)))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IF(D105="X",0,IF(E105="X",0,VLOOKUP(E105,'28'!$K$3:$L$16,2,FALSE)))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IF(D106="X",0,IF(E106="X",0,VLOOKUP(E106,'28'!$K$3:$L$16,2,FALSE)))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IF(D107="X",0,IF(E107="X",0,VLOOKUP(E107,'28'!$K$3:$L$16,2,FALSE)))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IF(D108="X",0,IF(E108="X",0,VLOOKUP(E108,'28'!$K$3:$L$16,2,FALSE)))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IF(D109="X",0,IF(E109="X",0,VLOOKUP(E109,'28'!$K$3:$L$16,2,FALSE)))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IF(D110="X",0,IF(E110="X",0,VLOOKUP(E110,'28'!$K$3:$L$16,2,FALSE)))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IF(D111="X",0,IF(E111="X",0,VLOOKUP(E111,'28'!$K$3:$L$16,2,FALSE)))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IF(D112="X",0,IF(E112="X",0,VLOOKUP(E112,'28'!$K$3:$L$16,2,FALSE)))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IF(D113="X",0,IF(E113="X",0,VLOOKUP(E113,'28'!$K$3:$L$16,2,FALSE)))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IF(D114="X",0,IF(E114="X",0,VLOOKUP(E114,'28'!$K$3:$L$16,2,FALSE)))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IF(D115="X",0,IF(E115="X",0,VLOOKUP(E115,'28'!$K$3:$L$16,2,FALSE)))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IF(D116="X",0,IF(E116="X",0,VLOOKUP(E116,'28'!$K$3:$L$16,2,FALSE)))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IF(D117="X",0,IF(E117="X",0,VLOOKUP(E117,'28'!$K$3:$L$16,2,FALSE)))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IF(D118="X",0,IF(E118="X",0,VLOOKUP(E118,'28'!$K$3:$L$16,2,FALSE)))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IF(D119="X",0,IF(E119="X",0,VLOOKUP(E119,'28'!$K$3:$L$16,2,FALSE)))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IF(D120="X",0,IF(E120="X",0,VLOOKUP(E120,'28'!$K$3:$L$16,2,FALSE)))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IF(D121="X",0,IF(E121="X",0,VLOOKUP(E121,'28'!$K$3:$L$16,2,FALSE)))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IF(D122="X",0,IF(E122="X",0,VLOOKUP(E122,'28'!$K$3:$L$16,2,FALSE)))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IF(D123="X",0,IF(E123="X",0,VLOOKUP(E123,'28'!$K$3:$L$16,2,FALSE)))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IF(D124="X",0,IF(E124="X",0,VLOOKUP(E124,'28'!$K$3:$L$16,2,FALSE)))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IF(D125="X",0,IF(E125="X",0,VLOOKUP(E125,'28'!$K$3:$L$16,2,FALSE)))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IF(D126="X",0,IF(E126="X",0,VLOOKUP(E126,'28'!$K$3:$L$16,2,FALSE)))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IF(D127="X",0,IF(E127="X",0,VLOOKUP(E127,'28'!$K$3:$L$16,2,FALSE)))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IF(D128="X",0,IF(E128="X",0,VLOOKUP(E128,'28'!$K$3:$L$16,2,FALSE)))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IF(D129="X",0,IF(E129="X",0,VLOOKUP(E129,'28'!$K$3:$L$16,2,FALSE)))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IF(D130="X",0,IF(E130="X",0,VLOOKUP(E130,'28'!$K$3:$L$16,2,FALSE)))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IF(D131="X",0,IF(E131="X",0,VLOOKUP(E131,'28'!$K$3:$L$16,2,FALSE)))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IF(D132="X",0,IF(E132="X",0,VLOOKUP(E132,'28'!$K$3:$L$16,2,FALSE)))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IF(D133="X",0,IF(E133="X",0,VLOOKUP(E133,'28'!$K$3:$L$16,2,FALSE)))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IF(D134="X",0,IF(E134="X",0,VLOOKUP(E134,'28'!$K$3:$L$16,2,FALSE)))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IF(D135="X",0,IF(E135="X",0,VLOOKUP(E135,'28'!$K$3:$L$16,2,FALSE)))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IF(D136="X",0,IF(E136="X",0,VLOOKUP(E136,'28'!$K$3:$L$16,2,FALSE)))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IF(D137="X",0,IF(E137="X",0,VLOOKUP(E137,'28'!$K$3:$L$16,2,FALSE)))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IF(D138="X",0,IF(E138="X",0,VLOOKUP(E138,'28'!$K$3:$L$16,2,FALSE)))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IF(D139="X",0,IF(E139="X",0,VLOOKUP(E139,'28'!$K$3:$L$16,2,FALSE)))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IF(D140="X",0,IF(E140="X",0,VLOOKUP(E140,'28'!$K$3:$L$16,2,FALSE)))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IF(D141="X",0,IF(E141="X",0,VLOOKUP(E141,'28'!$K$3:$L$16,2,FALSE)))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IF(D142="X",0,IF(E142="X",0,VLOOKUP(E142,'28'!$K$3:$L$16,2,FALSE)))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IF(D143="X",0,IF(E143="X",0,VLOOKUP(E143,'28'!$K$3:$L$16,2,FALSE)))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IF(D144="X",0,IF(E144="X",0,VLOOKUP(E144,'28'!$K$3:$L$16,2,FALSE)))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IF(D145="X",0,IF(E145="X",0,VLOOKUP(E145,'28'!$K$3:$L$16,2,FALSE)))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IF(D146="X",0,IF(E146="X",0,VLOOKUP(E146,'28'!$K$3:$L$16,2,FALSE)))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IF(D147="X",0,IF(E147="X",0,VLOOKUP(E147,'28'!$K$3:$L$16,2,FALSE)))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IF(D148="X",0,IF(E148="X",0,VLOOKUP(E148,'28'!$K$3:$L$16,2,FALSE)))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IF(D149="X",0,IF(E149="X",0,VLOOKUP(E149,'28'!$K$3:$L$16,2,FALSE)))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IF(D150="X",0,IF(E150="X",0,VLOOKUP(E150,'28'!$K$3:$L$16,2,FALSE)))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IF(D151="X",0,IF(E151="X",0,VLOOKUP(E151,'28'!$K$3:$L$16,2,FALSE)))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IF(D152="X",0,IF(E152="X",0,VLOOKUP(E152,'28'!$K$3:$L$16,2,FALSE)))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IF(D153="X",0,IF(E153="X",0,VLOOKUP(E153,'28'!$K$3:$L$16,2,FALSE)))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IF(D154="X",0,IF(E154="X",0,VLOOKUP(E154,'28'!$K$3:$L$16,2,FALSE)))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IF(D155="X",0,IF(E155="X",0,VLOOKUP(E155,'28'!$K$3:$L$16,2,FALSE)))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IF(D156="X",0,IF(E156="X",0,VLOOKUP(E156,'28'!$K$3:$L$16,2,FALSE)))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IF(D157="X",0,IF(E157="X",0,VLOOKUP(E157,'28'!$K$3:$L$16,2,FALSE)))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IF(D158="X",0,IF(E158="X",0,VLOOKUP(E158,'28'!$K$3:$L$16,2,FALSE)))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IF(D159="X",0,IF(E159="X",0,VLOOKUP(E159,'28'!$K$3:$L$16,2,FALSE)))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IF(D160="X",0,IF(E160="X",0,VLOOKUP(E160,'28'!$K$3:$L$16,2,FALSE)))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IF(D161="X",0,IF(E161="X",0,VLOOKUP(E161,'28'!$K$3:$L$16,2,FALSE)))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IF(D162="X",0,IF(E162="X",0,VLOOKUP(E162,'28'!$K$3:$L$16,2,FALSE)))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IF(D163="X",0,IF(E163="X",0,VLOOKUP(E163,'28'!$K$3:$L$16,2,FALSE)))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IF(D164="X",0,IF(E164="X",0,VLOOKUP(E164,'28'!$K$3:$L$16,2,FALSE)))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IF(D165="X",0,IF(E165="X",0,VLOOKUP(E165,'28'!$K$3:$L$16,2,FALSE)))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IF(D166="X",0,IF(E166="X",0,VLOOKUP(E166,'28'!$K$3:$L$16,2,FALSE)))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IF(D167="X",0,IF(E167="X",0,VLOOKUP(E167,'28'!$K$3:$L$16,2,FALSE)))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IF(D168="X",0,IF(E168="X",0,VLOOKUP(E168,'28'!$K$3:$L$16,2,FALSE)))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IF(D169="X",0,IF(E169="X",0,VLOOKUP(E169,'28'!$K$3:$L$16,2,FALSE)))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IF(D170="X",0,IF(E170="X",0,VLOOKUP(E170,'28'!$K$3:$L$16,2,FALSE)))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IF(D171="X",0,IF(E171="X",0,VLOOKUP(E171,'28'!$K$3:$L$16,2,FALSE)))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IF(D172="X",0,IF(E172="X",0,VLOOKUP(E172,'28'!$K$3:$L$16,2,FALSE)))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IF(D173="X",0,IF(E173="X",0,VLOOKUP(E173,'28'!$K$3:$L$16,2,FALSE)))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IF(D174="X",0,IF(E174="X",0,VLOOKUP(E174,'28'!$K$3:$L$16,2,FALSE)))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IF(D175="X",0,IF(E175="X",0,VLOOKUP(E175,'28'!$K$3:$L$16,2,FALSE)))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IF(D176="X",0,IF(E176="X",0,VLOOKUP(E176,'28'!$K$3:$L$16,2,FALSE)))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IF(D177="X",0,IF(E177="X",0,VLOOKUP(E177,'28'!$K$3:$L$16,2,FALSE)))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IF(D178="X",0,IF(E178="X",0,VLOOKUP(E178,'28'!$K$3:$L$16,2,FALSE)))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IF(D179="X",0,IF(E179="X",0,VLOOKUP(E179,'28'!$K$3:$L$16,2,FALSE)))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IF(D180="X",0,IF(E180="X",0,VLOOKUP(E180,'28'!$K$3:$L$16,2,FALSE)))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IF(D181="X",0,IF(E181="X",0,VLOOKUP(E181,'28'!$K$3:$L$16,2,FALSE)))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IF(D182="X",0,IF(E182="X",0,VLOOKUP(E182,'28'!$K$3:$L$16,2,FALSE)))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IF(D183="X",0,IF(E183="X",0,VLOOKUP(E183,'28'!$K$3:$L$16,2,FALSE)))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IF(D184="X",0,IF(E184="X",0,VLOOKUP(E184,'28'!$K$3:$L$16,2,FALSE)))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IF(D185="X",0,IF(E185="X",0,VLOOKUP(E185,'28'!$K$3:$L$16,2,FALSE)))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IF(D186="X",0,IF(E186="X",0,VLOOKUP(E186,'28'!$K$3:$L$16,2,FALSE)))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IF(D187="X",0,IF(E187="X",0,VLOOKUP(E187,'28'!$K$3:$L$16,2,FALSE)))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IF(D188="X",0,IF(E188="X",0,VLOOKUP(E188,'28'!$K$3:$L$16,2,FALSE)))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IF(D189="X",0,IF(E189="X",0,VLOOKUP(E189,'28'!$K$3:$L$16,2,FALSE)))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IF(D190="X",0,IF(E190="X",0,VLOOKUP(E190,'28'!$K$3:$L$16,2,FALSE)))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IF(D191="X",0,IF(E191="X",0,VLOOKUP(E191,'28'!$K$3:$L$16,2,FALSE)))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IF(D192="X",0,IF(E192="X",0,VLOOKUP(E192,'28'!$K$3:$L$16,2,FALSE)))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IF(D193="X",0,IF(E193="X",0,VLOOKUP(E193,'28'!$K$3:$L$16,2,FALSE)))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IF(D194="X",0,IF(E194="X",0,VLOOKUP(E194,'28'!$K$3:$L$16,2,FALSE)))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IF(D195="X",0,IF(E195="X",0,VLOOKUP(E195,'28'!$K$3:$L$16,2,FALSE)))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IF(D196="X",0,IF(E196="X",0,VLOOKUP(E196,'28'!$K$3:$L$16,2,FALSE)))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IF(D197="X",0,IF(E197="X",0,VLOOKUP(E197,'28'!$K$3:$L$16,2,FALSE)))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IF(D198="X",0,IF(E198="X",0,VLOOKUP(E198,'28'!$K$3:$L$16,2,FALSE)))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IF(D199="X",0,IF(E199="X",0,VLOOKUP(E199,'28'!$K$3:$L$16,2,FALSE)))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IF(D200="X",0,IF(E200="X",0,VLOOKUP(E200,'28'!$K$3:$L$16,2,FALSE)))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IF(D201="X",0,IF(E201="X",0,VLOOKUP(E201,'28'!$K$3:$L$16,2,FALSE)))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IF(D202="X",0,IF(E202="X",0,VLOOKUP(E202,'28'!$K$3:$L$16,2,FALSE)))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IF(D203="X",0,IF(E203="X",0,VLOOKUP(E203,'28'!$K$3:$L$16,2,FALSE)))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IF(D204="X",0,IF(E204="X",0,VLOOKUP(E204,'28'!$K$3:$L$16,2,FALSE)))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IF(D205="X",0,IF(E205="X",0,VLOOKUP(E205,'28'!$K$3:$L$16,2,FALSE)))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IF(D206="X",0,IF(E206="X",0,VLOOKUP(E206,'28'!$K$3:$L$16,2,FALSE)))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IF(D207="X",0,IF(E207="X",0,VLOOKUP(E207,'28'!$K$3:$L$16,2,FALSE)))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IF(D208="X",0,IF(E208="X",0,VLOOKUP(E208,'28'!$K$3:$L$16,2,FALSE)))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IF(D209="X",0,IF(E209="X",0,VLOOKUP(E209,'28'!$K$3:$L$16,2,FALSE)))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IF(D210="X",0,IF(E210="X",0,VLOOKUP(E210,'28'!$K$3:$L$16,2,FALSE)))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IF(D211="X",0,IF(E211="X",0,VLOOKUP(E211,'28'!$K$3:$L$16,2,FALSE)))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IF(D212="X",0,IF(E212="X",0,VLOOKUP(E212,'28'!$K$3:$L$16,2,FALSE)))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IF(D213="X",0,IF(E213="X",0,VLOOKUP(E213,'28'!$K$3:$L$16,2,FALSE)))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IF(D214="X",0,IF(E214="X",0,VLOOKUP(E214,'28'!$K$3:$L$16,2,FALSE)))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IF(D215="X",0,IF(E215="X",0,VLOOKUP(E215,'28'!$K$3:$L$16,2,FALSE)))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IF(D216="X",0,IF(E216="X",0,VLOOKUP(E216,'28'!$K$3:$L$16,2,FALSE)))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IF(D217="X",0,IF(E217="X",0,VLOOKUP(E217,'28'!$K$3:$L$16,2,FALSE)))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IF(D218="X",0,IF(E218="X",0,VLOOKUP(E218,'28'!$K$3:$L$16,2,FALSE)))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IF(D219="X",0,IF(E219="X",0,VLOOKUP(E219,'28'!$K$3:$L$16,2,FALSE)))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IF(D220="X",0,IF(E220="X",0,VLOOKUP(E220,'28'!$K$3:$L$16,2,FALSE)))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IF(D221="X",0,IF(E221="X",0,VLOOKUP(E221,'28'!$K$3:$L$16,2,FALSE)))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IF(D222="X",0,IF(E222="X",0,VLOOKUP(E222,'28'!$K$3:$L$16,2,FALSE)))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IF(D223="X",0,IF(E223="X",0,VLOOKUP(E223,'28'!$K$3:$L$16,2,FALSE)))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IF(D224="X",0,IF(E224="X",0,VLOOKUP(E224,'28'!$K$3:$L$16,2,FALSE)))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IF(D225="X",0,IF(E225="X",0,VLOOKUP(E225,'28'!$K$3:$L$16,2,FALSE)))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IF(D226="X",0,IF(E226="X",0,VLOOKUP(E226,'28'!$K$3:$L$16,2,FALSE)))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IF(D227="X",0,IF(E227="X",0,VLOOKUP(E227,'28'!$K$3:$L$16,2,FALSE)))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IF(D228="X",0,IF(E228="X",0,VLOOKUP(E228,'28'!$K$3:$L$16,2,FALSE)))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IF(D229="X",0,IF(E229="X",0,VLOOKUP(E229,'28'!$K$3:$L$16,2,FALSE)))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IF(D230="X",0,IF(E230="X",0,VLOOKUP(E230,'28'!$K$3:$L$16,2,FALSE)))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IF(D231="X",0,IF(E231="X",0,VLOOKUP(E231,'28'!$K$3:$L$16,2,FALSE)))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IF(D232="X",0,IF(E232="X",0,VLOOKUP(E232,'28'!$K$3:$L$16,2,FALSE)))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IF(D233="X",0,IF(E233="X",0,VLOOKUP(E233,'28'!$K$3:$L$16,2,FALSE)))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IF(D234="X",0,IF(E234="X",0,VLOOKUP(E234,'28'!$K$3:$L$16,2,FALSE)))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IF(D235="X",0,IF(E235="X",0,VLOOKUP(E235,'28'!$K$3:$L$16,2,FALSE)))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IF(D236="X",0,IF(E236="X",0,VLOOKUP(E236,'28'!$K$3:$L$16,2,FALSE)))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IF(D237="X",0,IF(E237="X",0,VLOOKUP(E237,'28'!$K$3:$L$16,2,FALSE)))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IF(D238="X",0,IF(E238="X",0,VLOOKUP(E238,'28'!$K$3:$L$16,2,FALSE)))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IF(D239="X",0,IF(E239="X",0,VLOOKUP(E239,'28'!$K$3:$L$16,2,FALSE)))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IF(D240="X",0,IF(E240="X",0,VLOOKUP(E240,'28'!$K$3:$L$16,2,FALSE)))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IF(D241="X",0,IF(E241="X",0,VLOOKUP(E241,'28'!$K$3:$L$16,2,FALSE)))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IF(D242="X",0,IF(E242="X",0,VLOOKUP(E242,'28'!$K$3:$L$16,2,FALSE)))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IF(D243="X",0,IF(E243="X",0,VLOOKUP(E243,'28'!$K$3:$L$16,2,FALSE)))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IF(D244="X",0,IF(E244="X",0,VLOOKUP(E244,'28'!$K$3:$L$16,2,FALSE)))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IF(D245="X",0,IF(E245="X",0,VLOOKUP(E245,'28'!$K$3:$L$16,2,FALSE)))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IF(D246="X",0,IF(E246="X",0,VLOOKUP(E246,'28'!$K$3:$L$16,2,FALSE)))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IF(D247="X",0,IF(E247="X",0,VLOOKUP(E247,'28'!$K$3:$L$16,2,FALSE)))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IF(D248="X",0,IF(E248="X",0,VLOOKUP(E248,'28'!$K$3:$L$16,2,FALSE)))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IF(D249="X",0,IF(E249="X",0,VLOOKUP(E249,'28'!$K$3:$L$16,2,FALSE)))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IF(D250="X",0,IF(E250="X",0,VLOOKUP(E250,'28'!$K$3:$L$16,2,FALSE)))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IF(D251="X",0,IF(E251="X",0,VLOOKUP(E251,'28'!$K$3:$L$16,2,FALSE)))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IF(D252="X",0,IF(E252="X",0,VLOOKUP(E252,'28'!$K$3:$L$16,2,FALSE)))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IF(D253="X",0,IF(E253="X",0,VLOOKUP(E253,'28'!$K$3:$L$16,2,FALSE)))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IF(D254="X",0,IF(E254="X",0,VLOOKUP(E254,'28'!$K$3:$L$16,2,FALSE)))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IF(D255="X",0,IF(E255="X",0,VLOOKUP(E255,'28'!$K$3:$L$16,2,FALSE)))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IF(D256="X",0,IF(E256="X",0,VLOOKUP(E256,'28'!$K$3:$L$16,2,FALSE)))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IF(D257="X",0,IF(E257="X",0,VLOOKUP(E257,'28'!$K$3:$L$16,2,FALSE)))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IF(D258="X",0,IF(E258="X",0,VLOOKUP(E258,'28'!$K$3:$L$16,2,FALSE)))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IF(D259="X",0,IF(E259="X",0,VLOOKUP(E259,'28'!$K$3:$L$16,2,FALSE)))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IF(D260="X",0,IF(E260="X",0,VLOOKUP(E260,'28'!$K$3:$L$16,2,FALSE)))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IF(D261="X",0,IF(E261="X",0,VLOOKUP(E261,'28'!$K$3:$L$16,2,FALSE)))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IF(D262="X",0,IF(E262="X",0,VLOOKUP(E262,'28'!$K$3:$L$16,2,FALSE)))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IF(D263="X",0,IF(E263="X",0,VLOOKUP(E263,'28'!$K$3:$L$16,2,FALSE)))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IF(D264="X",0,IF(E264="X",0,VLOOKUP(E264,'28'!$K$3:$L$16,2,FALSE)))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IF(D265="X",0,IF(E265="X",0,VLOOKUP(E265,'28'!$K$3:$L$16,2,FALSE)))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IF(D266="X",0,IF(E266="X",0,VLOOKUP(E266,'28'!$K$3:$L$16,2,FALSE)))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IF(D267="X",0,IF(E267="X",0,VLOOKUP(E267,'28'!$K$3:$L$16,2,FALSE)))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IF(D268="X",0,IF(E268="X",0,VLOOKUP(E268,'28'!$K$3:$L$16,2,FALSE)))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IF(D269="X",0,IF(E269="X",0,VLOOKUP(E269,'28'!$K$3:$L$16,2,FALSE)))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IF(D270="X",0,IF(E270="X",0,VLOOKUP(E270,'28'!$K$3:$L$16,2,FALSE)))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IF(D271="X",0,IF(E271="X",0,VLOOKUP(E271,'28'!$K$3:$L$16,2,FALSE)))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IF(D272="X",0,IF(E272="X",0,VLOOKUP(E272,'28'!$K$3:$L$16,2,FALSE)))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IF(D273="X",0,IF(E273="X",0,VLOOKUP(E273,'28'!$K$3:$L$16,2,FALSE)))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IF(D274="X",0,IF(E274="X",0,VLOOKUP(E274,'28'!$K$3:$L$16,2,FALSE)))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IF(D275="X",0,IF(E275="X",0,VLOOKUP(E275,'28'!$K$3:$L$16,2,FALSE)))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IF(D276="X",0,IF(E276="X",0,VLOOKUP(E276,'28'!$K$3:$L$16,2,FALSE)))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IF(D277="X",0,IF(E277="X",0,VLOOKUP(E277,'28'!$K$3:$L$16,2,FALSE)))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IF(D278="X",0,IF(E278="X",0,VLOOKUP(E278,'28'!$K$3:$L$16,2,FALSE)))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IF(D279="X",0,IF(E279="X",0,VLOOKUP(E279,'28'!$K$3:$L$16,2,FALSE)))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IF(D280="X",0,IF(E280="X",0,VLOOKUP(E280,'28'!$K$3:$L$16,2,FALSE)))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IF(D281="X",0,IF(E281="X",0,VLOOKUP(E281,'28'!$K$3:$L$16,2,FALSE)))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IF(D282="X",0,IF(E282="X",0,VLOOKUP(E282,'28'!$K$3:$L$16,2,FALSE)))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IF(D283="X",0,IF(E283="X",0,VLOOKUP(E283,'28'!$K$3:$L$16,2,FALSE)))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IF(D284="X",0,IF(E284="X",0,VLOOKUP(E284,'28'!$K$3:$L$16,2,FALSE)))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IF(D285="X",0,IF(E285="X",0,VLOOKUP(E285,'28'!$K$3:$L$16,2,FALSE)))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IF(D286="X",0,IF(E286="X",0,VLOOKUP(E286,'28'!$K$3:$L$16,2,FALSE)))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IF(D287="X",0,IF(E287="X",0,VLOOKUP(E287,'28'!$K$3:$L$16,2,FALSE)))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IF(D288="X",0,IF(E288="X",0,VLOOKUP(E288,'28'!$K$3:$L$16,2,FALSE)))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IF(D289="X",0,IF(E289="X",0,VLOOKUP(E289,'28'!$K$3:$L$16,2,FALSE)))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IF(D290="X",0,IF(E290="X",0,VLOOKUP(E290,'28'!$K$3:$L$16,2,FALSE)))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IF(D291="X",0,IF(E291="X",0,VLOOKUP(E291,'28'!$K$3:$L$16,2,FALSE)))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IF(D292="X",0,IF(E292="X",0,VLOOKUP(E292,'28'!$K$3:$L$16,2,FALSE)))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IF(D293="X",0,IF(E293="X",0,VLOOKUP(E293,'28'!$K$3:$L$16,2,FALSE)))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IF(D294="X",0,IF(E294="X",0,VLOOKUP(E294,'28'!$K$3:$L$16,2,FALSE)))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IF(D295="X",0,IF(E295="X",0,VLOOKUP(E295,'28'!$K$3:$L$16,2,FALSE)))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IF(D296="X",0,IF(E296="X",0,VLOOKUP(E296,'28'!$K$3:$L$16,2,FALSE)))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IF(D297="X",0,IF(E297="X",0,VLOOKUP(E297,'28'!$K$3:$L$16,2,FALSE)))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IF(D298="X",0,IF(E298="X",0,VLOOKUP(E298,'28'!$K$3:$L$16,2,FALSE)))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IF(D299="X",0,IF(E299="X",0,VLOOKUP(E299,'28'!$K$3:$L$16,2,FALSE)))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IF(D300="X",0,IF(E300="X",0,VLOOKUP(E300,'28'!$K$3:$L$16,2,FALSE)))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IF(D301="X",0,IF(E301="X",0,VLOOKUP(E301,'28'!$K$3:$L$16,2,FALSE)))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IF(D302="X",0,IF(E302="X",0,VLOOKUP(E302,'28'!$K$3:$L$16,2,FALSE)))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IF(D303="X",0,IF(E303="X",0,VLOOKUP(E303,'28'!$K$3:$L$16,2,FALSE)))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IF(D304="X",0,IF(E304="X",0,VLOOKUP(E304,'28'!$K$3:$L$16,2,FALSE)))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IF(D305="X",0,IF(E305="X",0,VLOOKUP(E305,'28'!$K$3:$L$16,2,FALSE)))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IF(D306="X",0,IF(E306="X",0,VLOOKUP(E306,'28'!$K$3:$L$16,2,FALSE)))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IF(D307="X",0,IF(E307="X",0,VLOOKUP(E307,'28'!$K$3:$L$16,2,FALSE)))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IF(D308="X",0,IF(E308="X",0,VLOOKUP(E308,'28'!$K$3:$L$16,2,FALSE)))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IF(D309="X",0,IF(E309="X",0,VLOOKUP(E309,'28'!$K$3:$L$16,2,FALSE)))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IF(D310="X",0,IF(E310="X",0,VLOOKUP(E310,'28'!$K$3:$L$16,2,FALSE)))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IF(D311="X",0,IF(E311="X",0,VLOOKUP(E311,'28'!$K$3:$L$16,2,FALSE)))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IF(D312="X",0,IF(E312="X",0,VLOOKUP(E312,'28'!$K$3:$L$16,2,FALSE)))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IF(D313="X",0,IF(E313="X",0,VLOOKUP(E313,'28'!$K$3:$L$16,2,FALSE)))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IF(D314="X",0,IF(E314="X",0,VLOOKUP(E314,'28'!$K$3:$L$16,2,FALSE)))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IF(D315="X",0,IF(E315="X",0,VLOOKUP(E315,'28'!$K$3:$L$16,2,FALSE)))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IF(D316="X",0,IF(E316="X",0,VLOOKUP(E316,'28'!$K$3:$L$16,2,FALSE)))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IF(D317="X",0,IF(E317="X",0,VLOOKUP(E317,'28'!$K$3:$L$16,2,FALSE)))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IF(D318="X",0,IF(E318="X",0,VLOOKUP(E318,'28'!$K$3:$L$16,2,FALSE)))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IF(D319="X",0,IF(E319="X",0,VLOOKUP(E319,'28'!$K$3:$L$16,2,FALSE)))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IF(D320="X",0,IF(E320="X",0,VLOOKUP(E320,'28'!$K$3:$L$16,2,FALSE)))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IF(D321="X",0,IF(E321="X",0,VLOOKUP(E321,'28'!$K$3:$L$16,2,FALSE)))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IF(D322="X",0,IF(E322="X",0,VLOOKUP(E322,'28'!$K$3:$L$16,2,FALSE)))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IF(D323="X",0,IF(E323="X",0,VLOOKUP(E323,'28'!$K$3:$L$16,2,FALSE)))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IF(D324="X",0,IF(E324="X",0,VLOOKUP(E324,'28'!$K$3:$L$16,2,FALSE)))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IF(D325="X",0,IF(E325="X",0,VLOOKUP(E325,'28'!$K$3:$L$16,2,FALSE)))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IF(D326="X",0,IF(E326="X",0,VLOOKUP(E326,'28'!$K$3:$L$16,2,FALSE)))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IF(D327="X",0,IF(E327="X",0,VLOOKUP(E327,'28'!$K$3:$L$16,2,FALSE)))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IF(D328="X",0,IF(E328="X",0,VLOOKUP(E328,'28'!$K$3:$L$16,2,FALSE)))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IF(D329="X",0,IF(E329="X",0,VLOOKUP(E329,'28'!$K$3:$L$16,2,FALSE)))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IF(D330="X",0,IF(E330="X",0,VLOOKUP(E330,'28'!$K$3:$L$16,2,FALSE)))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IF(D331="X",0,IF(E331="X",0,VLOOKUP(E331,'28'!$K$3:$L$16,2,FALSE)))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IF(D332="X",0,IF(E332="X",0,VLOOKUP(E332,'28'!$K$3:$L$16,2,FALSE)))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IF(D333="X",0,IF(E333="X",0,VLOOKUP(E333,'28'!$K$3:$L$16,2,FALSE)))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IF(D334="X",0,IF(E334="X",0,VLOOKUP(E334,'28'!$K$3:$L$16,2,FALSE)))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IF(D335="X",0,IF(E335="X",0,VLOOKUP(E335,'28'!$K$3:$L$16,2,FALSE)))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IF(D336="X",0,IF(E336="X",0,VLOOKUP(E336,'28'!$K$3:$L$16,2,FALSE)))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IF(D337="X",0,IF(E337="X",0,VLOOKUP(E337,'28'!$K$3:$L$16,2,FALSE)))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IF(D338="X",0,IF(E338="X",0,VLOOKUP(E338,'28'!$K$3:$L$16,2,FALSE)))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IF(D339="X",0,IF(E339="X",0,VLOOKUP(E339,'28'!$K$3:$L$16,2,FALSE)))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IF(D340="X",0,IF(E340="X",0,VLOOKUP(E340,'28'!$K$3:$L$16,2,FALSE)))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IF(D341="X",0,IF(E341="X",0,VLOOKUP(E341,'28'!$K$3:$L$16,2,FALSE)))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IF(D342="X",0,IF(E342="X",0,VLOOKUP(E342,'28'!$K$3:$L$16,2,FALSE)))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IF(D343="X",0,IF(E343="X",0,VLOOKUP(E343,'28'!$K$3:$L$16,2,FALSE)))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IF(D344="X",0,IF(E344="X",0,VLOOKUP(E344,'28'!$K$3:$L$16,2,FALSE)))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IF(D345="X",0,IF(E345="X",0,VLOOKUP(E345,'28'!$K$3:$L$16,2,FALSE)))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IF(D346="X",0,IF(E346="X",0,VLOOKUP(E346,'28'!$K$3:$L$16,2,FALSE)))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IF(D347="X",0,IF(E347="X",0,VLOOKUP(E347,'28'!$K$3:$L$16,2,FALSE)))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IF(D348="X",0,IF(E348="X",0,VLOOKUP(E348,'28'!$K$3:$L$16,2,FALSE)))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IF(D349="X",0,IF(E349="X",0,VLOOKUP(E349,'28'!$K$3:$L$16,2,FALSE)))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IF(D350="X",0,IF(E350="X",0,VLOOKUP(E350,'28'!$K$3:$L$16,2,FALSE)))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IF(D351="X",0,IF(E351="X",0,VLOOKUP(E351,'28'!$K$3:$L$16,2,FALSE)))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IF(D352="X",0,IF(E352="X",0,VLOOKUP(E352,'28'!$K$3:$L$16,2,FALSE)))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IF(D353="X",0,IF(E353="X",0,VLOOKUP(E353,'28'!$K$3:$L$16,2,FALSE)))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IF(D354="X",0,IF(E354="X",0,VLOOKUP(E354,'28'!$K$3:$L$16,2,FALSE)))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IF(D355="X",0,IF(E355="X",0,VLOOKUP(E355,'28'!$K$3:$L$16,2,FALSE)))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IF(D356="X",0,IF(E356="X",0,VLOOKUP(E356,'28'!$K$3:$L$16,2,FALSE)))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IF(D357="X",0,IF(E357="X",0,VLOOKUP(E357,'28'!$K$3:$L$16,2,FALSE)))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IF(D358="X",0,IF(E358="X",0,VLOOKUP(E358,'28'!$K$3:$L$16,2,FALSE)))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IF(D359="X",0,IF(E359="X",0,VLOOKUP(E359,'28'!$K$3:$L$16,2,FALSE)))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IF(D360="X",0,IF(E360="X",0,VLOOKUP(E360,'28'!$K$3:$L$16,2,FALSE)))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IF(D361="X",0,IF(E361="X",0,VLOOKUP(E361,'28'!$K$3:$L$16,2,FALSE)))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IF(D362="X",0,IF(E362="X",0,VLOOKUP(E362,'28'!$K$3:$L$16,2,FALSE)))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IF(D363="X",0,IF(E363="X",0,VLOOKUP(E363,'28'!$K$3:$L$16,2,FALSE)))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IF(D364="X",0,IF(E364="X",0,VLOOKUP(E364,'28'!$K$3:$L$16,2,FALSE)))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IF(D365="X",0,IF(E365="X",0,VLOOKUP(E365,'28'!$K$3:$L$16,2,FALSE)))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IF(D366="X",0,IF(E366="X",0,VLOOKUP(E366,'28'!$K$3:$L$16,2,FALSE)))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IF(D367="X",0,IF(E367="X",0,VLOOKUP(E367,'28'!$K$3:$L$16,2,FALSE)))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IF(D368="X",0,IF(E368="X",0,VLOOKUP(E368,'28'!$K$3:$L$16,2,FALSE)))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IF(D369="X",0,IF(E369="X",0,VLOOKUP(E369,'28'!$K$3:$L$16,2,FALSE)))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IF(D370="X",0,IF(E370="X",0,VLOOKUP(E370,'28'!$K$3:$L$16,2,FALSE)))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IF(D371="X",0,IF(E371="X",0,VLOOKUP(E371,'28'!$K$3:$L$16,2,FALSE)))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IF(D372="X",0,IF(E372="X",0,VLOOKUP(E372,'28'!$K$3:$L$16,2,FALSE)))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IF(D373="X",0,IF(E373="X",0,VLOOKUP(E373,'28'!$K$3:$L$16,2,FALSE)))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IF(D374="X",0,IF(E374="X",0,VLOOKUP(E374,'28'!$K$3:$L$16,2,FALSE)))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IF(D375="X",0,IF(E375="X",0,VLOOKUP(E375,'28'!$K$3:$L$16,2,FALSE)))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IF(D376="X",0,IF(E376="X",0,VLOOKUP(E376,'28'!$K$3:$L$16,2,FALSE)))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IF(D377="X",0,IF(E377="X",0,VLOOKUP(E377,'28'!$K$3:$L$16,2,FALSE)))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IF(D378="X",0,IF(E378="X",0,VLOOKUP(E378,'28'!$K$3:$L$16,2,FALSE)))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IF(D379="X",0,IF(E379="X",0,VLOOKUP(E379,'28'!$K$3:$L$16,2,FALSE)))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IF(D380="X",0,IF(E380="X",0,VLOOKUP(E380,'28'!$K$3:$L$16,2,FALSE)))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IF(D381="X",0,IF(E381="X",0,VLOOKUP(E381,'28'!$K$3:$L$16,2,FALSE)))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IF(D382="X",0,IF(E382="X",0,VLOOKUP(E382,'28'!$K$3:$L$16,2,FALSE)))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IF(D383="X",0,IF(E383="X",0,VLOOKUP(E383,'28'!$K$3:$L$16,2,FALSE)))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IF(D384="X",0,IF(E384="X",0,VLOOKUP(E384,'28'!$K$3:$L$16,2,FALSE)))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IF(D385="X",0,IF(E385="X",0,VLOOKUP(E385,'28'!$K$3:$L$16,2,FALSE)))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IF(D386="X",0,IF(E386="X",0,VLOOKUP(E386,'28'!$K$3:$L$16,2,FALSE)))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IF(D387="X",0,IF(E387="X",0,VLOOKUP(E387,'28'!$K$3:$L$16,2,FALSE)))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IF(D388="X",0,IF(E388="X",0,VLOOKUP(E388,'28'!$K$3:$L$16,2,FALSE)))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IF(D389="X",0,IF(E389="X",0,VLOOKUP(E389,'28'!$K$3:$L$16,2,FALSE)))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IF(D390="X",0,IF(E390="X",0,VLOOKUP(E390,'28'!$K$3:$L$16,2,FALSE)))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IF(D391="X",0,IF(E391="X",0,VLOOKUP(E391,'28'!$K$3:$L$16,2,FALSE)))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IF(D392="X",0,IF(E392="X",0,VLOOKUP(E392,'28'!$K$3:$L$16,2,FALSE)))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IF(D393="X",0,IF(E393="X",0,VLOOKUP(E393,'28'!$K$3:$L$16,2,FALSE)))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IF(D394="X",0,IF(E394="X",0,VLOOKUP(E394,'28'!$K$3:$L$16,2,FALSE)))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IF(D395="X",0,IF(E395="X",0,VLOOKUP(E395,'28'!$K$3:$L$16,2,FALSE)))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IF(D396="X",0,IF(E396="X",0,VLOOKUP(E396,'28'!$K$3:$L$16,2,FALSE)))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IF(D397="X",0,IF(E397="X",0,VLOOKUP(E397,'28'!$K$3:$L$16,2,FALSE)))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IF(D398="X",0,IF(E398="X",0,VLOOKUP(E398,'28'!$K$3:$L$16,2,FALSE)))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IF(D399="X",0,IF(E399="X",0,VLOOKUP(E399,'28'!$K$3:$L$16,2,FALSE)))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IF(D400="X",0,IF(E400="X",0,VLOOKUP(E400,'28'!$K$3:$L$16,2,FALSE)))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IF(D401="X",0,IF(E401="X",0,VLOOKUP(E401,'28'!$K$3:$L$16,2,FALSE)))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IF(D402="X",0,IF(E402="X",0,VLOOKUP(E402,'28'!$K$3:$L$16,2,FALSE)))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IF(D403="X",0,IF(E403="X",0,VLOOKUP(E403,'28'!$K$3:$L$16,2,FALSE)))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IF(D404="X",0,IF(E404="X",0,VLOOKUP(E404,'28'!$K$3:$L$16,2,FALSE)))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IF(D405="X",0,IF(E405="X",0,VLOOKUP(E405,'28'!$K$3:$L$16,2,FALSE)))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IF(D406="X",0,IF(E406="X",0,VLOOKUP(E406,'28'!$K$3:$L$16,2,FALSE)))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IF(D407="X",0,IF(E407="X",0,VLOOKUP(E407,'28'!$K$3:$L$16,2,FALSE)))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IF(D408="X",0,IF(E408="X",0,VLOOKUP(E408,'28'!$K$3:$L$16,2,FALSE)))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IF(D409="X",0,IF(E409="X",0,VLOOKUP(E409,'28'!$K$3:$L$16,2,FALSE)))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IF(D410="X",0,IF(E410="X",0,VLOOKUP(E410,'28'!$K$3:$L$16,2,FALSE)))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IF(D411="X",0,IF(E411="X",0,VLOOKUP(E411,'28'!$K$3:$L$16,2,FALSE)))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IF(D412="X",0,IF(E412="X",0,VLOOKUP(E412,'28'!$K$3:$L$16,2,FALSE)))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IF(D413="X",0,IF(E413="X",0,VLOOKUP(E413,'28'!$K$3:$L$16,2,FALSE)))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IF(D414="X",0,IF(E414="X",0,VLOOKUP(E414,'28'!$K$3:$L$16,2,FALSE)))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IF(D415="X",0,IF(E415="X",0,VLOOKUP(E415,'28'!$K$3:$L$16,2,FALSE)))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IF(D416="X",0,IF(E416="X",0,VLOOKUP(E416,'28'!$K$3:$L$16,2,FALSE)))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IF(D417="X",0,IF(E417="X",0,VLOOKUP(E417,'28'!$K$3:$L$16,2,FALSE)))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IF(D418="X",0,IF(E418="X",0,VLOOKUP(E418,'28'!$K$3:$L$16,2,FALSE)))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IF(D419="X",0,IF(E419="X",0,VLOOKUP(E419,'28'!$K$3:$L$16,2,FALSE)))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IF(D420="X",0,IF(E420="X",0,VLOOKUP(E420,'28'!$K$3:$L$16,2,FALSE)))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IF(D421="X",0,IF(E421="X",0,VLOOKUP(E421,'28'!$K$3:$L$16,2,FALSE)))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IF(D422="X",0,IF(E422="X",0,VLOOKUP(E422,'28'!$K$3:$L$16,2,FALSE)))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IF(D423="X",0,IF(E423="X",0,VLOOKUP(E423,'28'!$K$3:$L$16,2,FALSE)))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IF(D424="X",0,IF(E424="X",0,VLOOKUP(E424,'28'!$K$3:$L$16,2,FALSE)))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IF(D425="X",0,IF(E425="X",0,VLOOKUP(E425,'28'!$K$3:$L$16,2,FALSE)))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IF(D426="X",0,IF(E426="X",0,VLOOKUP(E426,'28'!$K$3:$L$16,2,FALSE)))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IF(D427="X",0,IF(E427="X",0,VLOOKUP(E427,'28'!$K$3:$L$16,2,FALSE)))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IF(D428="X",0,IF(E428="X",0,VLOOKUP(E428,'28'!$K$3:$L$16,2,FALSE)))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IF(D429="X",0,IF(E429="X",0,VLOOKUP(E429,'28'!$K$3:$L$16,2,FALSE)))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IF(D430="X",0,IF(E430="X",0,VLOOKUP(E430,'28'!$K$3:$L$16,2,FALSE)))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IF(D431="X",0,IF(E431="X",0,VLOOKUP(E431,'28'!$K$3:$L$16,2,FALSE)))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IF(D432="X",0,IF(E432="X",0,VLOOKUP(E432,'28'!$K$3:$L$16,2,FALSE)))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IF(D433="X",0,IF(E433="X",0,VLOOKUP(E433,'28'!$K$3:$L$16,2,FALSE)))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IF(D434="X",0,IF(E434="X",0,VLOOKUP(E434,'28'!$K$3:$L$16,2,FALSE)))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IF(D435="X",0,IF(E435="X",0,VLOOKUP(E435,'28'!$K$3:$L$16,2,FALSE)))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IF(D436="X",0,IF(E436="X",0,VLOOKUP(E436,'28'!$K$3:$L$16,2,FALSE)))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IF(D437="X",0,IF(E437="X",0,VLOOKUP(E437,'28'!$K$3:$L$16,2,FALSE)))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IF(D438="X",0,IF(E438="X",0,VLOOKUP(E438,'28'!$K$3:$L$16,2,FALSE)))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IF(D439="X",0,IF(E439="X",0,VLOOKUP(E439,'28'!$K$3:$L$16,2,FALSE)))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IF(D440="X",0,IF(E440="X",0,VLOOKUP(E440,'28'!$K$3:$L$16,2,FALSE)))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IF(D441="X",0,IF(E441="X",0,VLOOKUP(E441,'28'!$K$3:$L$16,2,FALSE)))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IF(D442="X",0,IF(E442="X",0,VLOOKUP(E442,'28'!$K$3:$L$16,2,FALSE)))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IF(D443="X",0,IF(E443="X",0,VLOOKUP(E443,'28'!$K$3:$L$16,2,FALSE)))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IF(D444="X",0,IF(E444="X",0,VLOOKUP(E444,'28'!$K$3:$L$16,2,FALSE)))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IF(D445="X",0,IF(E445="X",0,VLOOKUP(E445,'28'!$K$3:$L$16,2,FALSE)))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IF(D446="X",0,IF(E446="X",0,VLOOKUP(E446,'28'!$K$3:$L$16,2,FALSE)))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IF(D447="X",0,IF(E447="X",0,VLOOKUP(E447,'28'!$K$3:$L$16,2,FALSE)))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IF(D448="X",0,IF(E448="X",0,VLOOKUP(E448,'28'!$K$3:$L$16,2,FALSE)))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IF(D449="X",0,IF(E449="X",0,VLOOKUP(E449,'28'!$K$3:$L$16,2,FALSE)))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IF(D450="X",0,IF(E450="X",0,VLOOKUP(E450,'28'!$K$3:$L$16,2,FALSE)))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IF(D451="X",0,IF(E451="X",0,VLOOKUP(E451,'28'!$K$3:$L$16,2,FALSE)))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IF(D452="X",0,IF(E452="X",0,VLOOKUP(E452,'28'!$K$3:$L$16,2,FALSE)))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IF(D453="X",0,IF(E453="X",0,VLOOKUP(E453,'28'!$K$3:$L$16,2,FALSE)))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IF(D454="X",0,IF(E454="X",0,VLOOKUP(E454,'28'!$K$3:$L$16,2,FALSE)))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IF(D455="X",0,IF(E455="X",0,VLOOKUP(E455,'28'!$K$3:$L$16,2,FALSE)))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IF(D456="X",0,IF(E456="X",0,VLOOKUP(E456,'28'!$K$3:$L$16,2,FALSE)))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IF(D457="X",0,IF(E457="X",0,VLOOKUP(E457,'28'!$K$3:$L$16,2,FALSE)))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IF(D458="X",0,IF(E458="X",0,VLOOKUP(E458,'28'!$K$3:$L$16,2,FALSE)))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IF(D459="X",0,IF(E459="X",0,VLOOKUP(E459,'28'!$K$3:$L$16,2,FALSE)))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IF(D460="X",0,IF(E460="X",0,VLOOKUP(E460,'28'!$K$3:$L$16,2,FALSE)))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IF(D461="X",0,IF(E461="X",0,VLOOKUP(E461,'28'!$K$3:$L$16,2,FALSE)))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IF(D462="X",0,IF(E462="X",0,VLOOKUP(E462,'28'!$K$3:$L$16,2,FALSE)))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IF(D463="X",0,IF(E463="X",0,VLOOKUP(E463,'28'!$K$3:$L$16,2,FALSE)))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IF(D464="X",0,IF(E464="X",0,VLOOKUP(E464,'28'!$K$3:$L$16,2,FALSE)))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IF(D465="X",0,IF(E465="X",0,VLOOKUP(E465,'28'!$K$3:$L$16,2,FALSE)))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IF(D466="X",0,IF(E466="X",0,VLOOKUP(E466,'28'!$K$3:$L$16,2,FALSE)))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IF(D467="X",0,IF(E467="X",0,VLOOKUP(E467,'28'!$K$3:$L$16,2,FALSE)))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IF(D468="X",0,IF(E468="X",0,VLOOKUP(E468,'28'!$K$3:$L$16,2,FALSE)))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IF(D469="X",0,IF(E469="X",0,VLOOKUP(E469,'28'!$K$3:$L$16,2,FALSE)))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IF(D470="X",0,IF(E470="X",0,VLOOKUP(E470,'28'!$K$3:$L$16,2,FALSE)))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IF(D471="X",0,IF(E471="X",0,VLOOKUP(E471,'28'!$K$3:$L$16,2,FALSE)))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IF(D472="X",0,IF(E472="X",0,VLOOKUP(E472,'28'!$K$3:$L$16,2,FALSE)))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IF(D473="X",0,IF(E473="X",0,VLOOKUP(E473,'28'!$K$3:$L$16,2,FALSE)))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IF(D474="X",0,IF(E474="X",0,VLOOKUP(E474,'28'!$K$3:$L$16,2,FALSE)))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IF(D475="X",0,IF(E475="X",0,VLOOKUP(E475,'28'!$K$3:$L$16,2,FALSE)))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IF(D476="X",0,IF(E476="X",0,VLOOKUP(E476,'28'!$K$3:$L$16,2,FALSE)))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IF(D477="X",0,IF(E477="X",0,VLOOKUP(E477,'28'!$K$3:$L$16,2,FALSE)))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IF(D478="X",0,IF(E478="X",0,VLOOKUP(E478,'28'!$K$3:$L$16,2,FALSE)))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IF(D479="X",0,IF(E479="X",0,VLOOKUP(E479,'28'!$K$3:$L$16,2,FALSE)))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IF(D480="X",0,IF(E480="X",0,VLOOKUP(E480,'28'!$K$3:$L$16,2,FALSE)))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IF(D481="X",0,IF(E481="X",0,VLOOKUP(E481,'28'!$K$3:$L$16,2,FALSE)))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IF(D482="X",0,IF(E482="X",0,VLOOKUP(E482,'28'!$K$3:$L$16,2,FALSE)))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IF(D483="X",0,IF(E483="X",0,VLOOKUP(E483,'28'!$K$3:$L$16,2,FALSE)))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IF(D484="X",0,IF(E484="X",0,VLOOKUP(E484,'28'!$K$3:$L$16,2,FALSE)))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IF(D485="X",0,IF(E485="X",0,VLOOKUP(E485,'28'!$K$3:$L$16,2,FALSE)))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IF(D486="X",0,IF(E486="X",0,VLOOKUP(E486,'28'!$K$3:$L$16,2,FALSE)))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IF(D487="X",0,IF(E487="X",0,VLOOKUP(E487,'28'!$K$3:$L$16,2,FALSE)))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IF(D488="X",0,IF(E488="X",0,VLOOKUP(E488,'28'!$K$3:$L$16,2,FALSE)))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IF(D489="X",0,IF(E489="X",0,VLOOKUP(E489,'28'!$K$3:$L$16,2,FALSE)))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IF(D490="X",0,IF(E490="X",0,VLOOKUP(E490,'28'!$K$3:$L$16,2,FALSE)))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IF(D491="X",0,IF(E491="X",0,VLOOKUP(E491,'28'!$K$3:$L$16,2,FALSE)))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IF(D492="X",0,IF(E492="X",0,VLOOKUP(E492,'28'!$K$3:$L$16,2,FALSE)))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IF(D493="X",0,IF(E493="X",0,VLOOKUP(E493,'28'!$K$3:$L$16,2,FALSE)))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IF(D494="X",0,IF(E494="X",0,VLOOKUP(E494,'28'!$K$3:$L$16,2,FALSE)))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IF('28'!K3="", "Vrije categorie",'28'!K3)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IF('28'!K4="", "Vrije categorie",'28'!K4)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IF('28'!K5="", "Vrije categorie",'28'!K5)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IF('28'!K6="", "Vrije categorie",'28'!K6)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IF('28'!K7="", "Vrije categorie",'28'!K7)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IF('28'!K8="", "Vrije categorie",'28'!K8)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IF('28'!K9="", "Vrije categorie",'28'!K9)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IF('28'!K10="", "Vrije categorie",'28'!K10)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IF('28'!K11="", "Vrije categorie",'28'!K11)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IF('28'!K12="", "Vrije categorie",'28'!K12)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IF('28'!K13="", "Vrije categorie",'28'!K13)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IF('28'!K14="", "Vrije categorie",'28'!K14)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IF('28'!K15="", "Vrije categorie",'28'!K15)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hLur5HhprbsIarROgD6SYLqHeePk0NW93CnJ7+tyLCT9hqtaVnGL/M4P1urg1bbNwZhVmr7bcg0uV3FhvtCryw==" saltValue="O/Ef6RRBki5YOqKg1yiXa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29,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'29a'!P499/M3</f>
        <v>#N/A</v>
      </c>
    </row>
    <row r="4" spans="1:14">
      <c r="A4" s="26" t="s">
        <v>80</v>
      </c>
      <c r="B4" s="217" t="str">
        <f>VLOOKUP(H5,Kwaliteitsinspecties!A5:E54,3)</f>
        <v>Complex 29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'29a'!P500/M4</f>
        <v>#N/A</v>
      </c>
    </row>
    <row r="5" spans="1:14">
      <c r="A5" s="27" t="s">
        <v>81</v>
      </c>
      <c r="B5" s="218" t="str">
        <f>VLOOKUP(H5,Kwaliteitsinspecties!A5:E54,4)</f>
        <v>Complex 29</v>
      </c>
      <c r="C5" s="218"/>
      <c r="D5" s="218"/>
      <c r="E5" s="218"/>
      <c r="F5" s="214" t="s">
        <v>83</v>
      </c>
      <c r="G5" s="214"/>
      <c r="H5" s="23">
        <f>Kwaliteitsinspecties!A33</f>
        <v>29</v>
      </c>
      <c r="K5" s="44" t="s">
        <v>56</v>
      </c>
      <c r="L5" s="56"/>
      <c r="M5" s="115"/>
      <c r="N5" s="97" t="e">
        <f>'29a'!P501/M5</f>
        <v>#N/A</v>
      </c>
    </row>
    <row r="6" spans="1:14">
      <c r="A6" s="28" t="s">
        <v>82</v>
      </c>
      <c r="B6" s="219" t="str">
        <f>VLOOKUP(H5,Kwaliteitsinspecties!A5:E54,5)</f>
        <v>Complex 29</v>
      </c>
      <c r="C6" s="219"/>
      <c r="D6" s="219"/>
      <c r="E6" s="219"/>
      <c r="F6" s="215" t="s">
        <v>84</v>
      </c>
      <c r="G6" s="215"/>
      <c r="H6" s="24" t="str">
        <f>CONCATENATE(H5,"a")</f>
        <v>29a</v>
      </c>
      <c r="K6" s="44" t="s">
        <v>57</v>
      </c>
      <c r="L6" s="56"/>
      <c r="M6" s="115"/>
      <c r="N6" s="97" t="e">
        <f>'29a'!P502/M6</f>
        <v>#N/A</v>
      </c>
    </row>
    <row r="7" spans="1:14">
      <c r="K7" s="44" t="s">
        <v>53</v>
      </c>
      <c r="L7" s="56"/>
      <c r="M7" s="115"/>
      <c r="N7" s="97" t="e">
        <f>'29a'!P503/M7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'29a'!P504/M8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'29a'!P505/M9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'29a'!P506/M10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'29a'!P507/M11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'29a'!P508/M12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'29a'!N512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'29a'!P509/M13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'29a'!P512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'29a'!G512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'29a'!F512-E27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'29a'!S495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'29a'!R495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'29a'!T495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'29a'!U495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'29a'!V495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'29a'!W495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'29a'!N505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Mef5R7pjUwoPsxqCw5y5k51xSXdAsJMrxSRo4/ukcAxpt0KArRzaTvGVQI9ood7shdnwi3rZxNDI7F3YEm8rMw==" saltValue="jPe7Ep9O/4rsRYAGAFiMN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'29'!H5</f>
        <v>29</v>
      </c>
      <c r="B1" s="240" t="s">
        <v>80</v>
      </c>
      <c r="C1" s="241"/>
      <c r="D1" s="242" t="str">
        <f>VLOOKUP(A1,Kwaliteitsinspecties!A5:J54,3)</f>
        <v>Complex 29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29 te Complex 29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IF(D4="X",0,IF(E4="X",0,VLOOKUP(E4,'29'!$K$3:$L$16,2,FALSE)))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IF(D5="X",0,IF(E5="X",0,VLOOKUP(E5,'29'!$K$3:$L$16,2,FALSE)))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IF(D6="X",0,IF(E6="X",0,VLOOKUP(E6,'29'!$K$3:$L$16,2,FALSE)))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IF(D7="X",0,IF(E7="X",0,VLOOKUP(E7,'29'!$K$3:$L$16,2,FALSE)))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IF(D8="X",0,IF(E8="X",0,VLOOKUP(E8,'29'!$K$3:$L$16,2,FALSE)))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IF(D9="X",0,IF(E9="X",0,VLOOKUP(E9,'29'!$K$3:$L$16,2,FALSE)))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IF(D10="X",0,IF(E10="X",0,VLOOKUP(E10,'29'!$K$3:$L$16,2,FALSE)))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IF(D11="X",0,IF(E11="X",0,VLOOKUP(E11,'29'!$K$3:$L$16,2,FALSE)))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IF(D12="X",0,IF(E12="X",0,VLOOKUP(E12,'29'!$K$3:$L$16,2,FALSE)))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IF(D13="X",0,IF(E13="X",0,VLOOKUP(E13,'29'!$K$3:$L$16,2,FALSE)))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IF(D14="X",0,IF(E14="X",0,VLOOKUP(E14,'29'!$K$3:$L$16,2,FALSE)))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IF(D15="X",0,IF(E15="X",0,VLOOKUP(E15,'29'!$K$3:$L$16,2,FALSE)))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IF(D16="X",0,IF(E16="X",0,VLOOKUP(E16,'29'!$K$3:$L$16,2,FALSE)))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IF(D17="X",0,IF(E17="X",0,VLOOKUP(E17,'29'!$K$3:$L$16,2,FALSE)))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IF(D18="X",0,IF(E18="X",0,VLOOKUP(E18,'29'!$K$3:$L$16,2,FALSE)))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IF(D19="X",0,IF(E19="X",0,VLOOKUP(E19,'29'!$K$3:$L$16,2,FALSE)))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IF(D20="X",0,IF(E20="X",0,VLOOKUP(E20,'29'!$K$3:$L$16,2,FALSE)))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IF(D21="X",0,IF(E21="X",0,VLOOKUP(E21,'29'!$K$3:$L$16,2,FALSE)))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IF(D22="X",0,IF(E22="X",0,VLOOKUP(E22,'29'!$K$3:$L$16,2,FALSE)))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IF(D23="X",0,IF(E23="X",0,VLOOKUP(E23,'29'!$K$3:$L$16,2,FALSE)))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IF(D24="X",0,IF(E24="X",0,VLOOKUP(E24,'29'!$K$3:$L$16,2,FALSE)))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IF(D25="X",0,IF(E25="X",0,VLOOKUP(E25,'29'!$K$3:$L$16,2,FALSE)))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IF(D26="X",0,IF(E26="X",0,VLOOKUP(E26,'29'!$K$3:$L$16,2,FALSE)))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IF(D27="X",0,IF(E27="X",0,VLOOKUP(E27,'29'!$K$3:$L$16,2,FALSE)))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IF(D28="X",0,IF(E28="X",0,VLOOKUP(E28,'29'!$K$3:$L$16,2,FALSE)))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IF(D29="X",0,IF(E29="X",0,VLOOKUP(E29,'29'!$K$3:$L$16,2,FALSE)))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IF(D30="X",0,IF(E30="X",0,VLOOKUP(E30,'29'!$K$3:$L$16,2,FALSE)))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IF(D31="X",0,IF(E31="X",0,VLOOKUP(E31,'29'!$K$3:$L$16,2,FALSE)))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IF(D32="X",0,IF(E32="X",0,VLOOKUP(E32,'29'!$K$3:$L$16,2,FALSE)))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IF(D33="X",0,IF(E33="X",0,VLOOKUP(E33,'29'!$K$3:$L$16,2,FALSE)))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IF(D34="X",0,IF(E34="X",0,VLOOKUP(E34,'29'!$K$3:$L$16,2,FALSE)))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IF(D35="X",0,IF(E35="X",0,VLOOKUP(E35,'29'!$K$3:$L$16,2,FALSE)))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IF(D36="X",0,IF(E36="X",0,VLOOKUP(E36,'29'!$K$3:$L$16,2,FALSE)))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IF(D37="X",0,IF(E37="X",0,VLOOKUP(E37,'29'!$K$3:$L$16,2,FALSE)))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IF(D38="X",0,IF(E38="X",0,VLOOKUP(E38,'29'!$K$3:$L$16,2,FALSE)))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IF(D39="X",0,IF(E39="X",0,VLOOKUP(E39,'29'!$K$3:$L$16,2,FALSE)))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IF(D40="X",0,IF(E40="X",0,VLOOKUP(E40,'29'!$K$3:$L$16,2,FALSE)))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IF(D41="X",0,IF(E41="X",0,VLOOKUP(E41,'29'!$K$3:$L$16,2,FALSE)))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IF(D42="X",0,IF(E42="X",0,VLOOKUP(E42,'29'!$K$3:$L$16,2,FALSE)))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IF(D43="X",0,IF(E43="X",0,VLOOKUP(E43,'29'!$K$3:$L$16,2,FALSE)))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IF(D44="X",0,IF(E44="X",0,VLOOKUP(E44,'29'!$K$3:$L$16,2,FALSE)))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IF(D45="X",0,IF(E45="X",0,VLOOKUP(E45,'29'!$K$3:$L$16,2,FALSE)))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IF(D46="X",0,IF(E46="X",0,VLOOKUP(E46,'29'!$K$3:$L$16,2,FALSE)))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IF(D47="X",0,IF(E47="X",0,VLOOKUP(E47,'29'!$K$3:$L$16,2,FALSE)))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IF(D48="X",0,IF(E48="X",0,VLOOKUP(E48,'29'!$K$3:$L$16,2,FALSE)))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IF(D49="X",0,IF(E49="X",0,VLOOKUP(E49,'29'!$K$3:$L$16,2,FALSE)))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IF(D50="X",0,IF(E50="X",0,VLOOKUP(E50,'29'!$K$3:$L$16,2,FALSE)))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IF(D51="X",0,IF(E51="X",0,VLOOKUP(E51,'29'!$K$3:$L$16,2,FALSE)))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IF(D52="X",0,IF(E52="X",0,VLOOKUP(E52,'29'!$K$3:$L$16,2,FALSE)))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IF(D53="X",0,IF(E53="X",0,VLOOKUP(E53,'29'!$K$3:$L$16,2,FALSE)))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IF(D54="X",0,IF(E54="X",0,VLOOKUP(E54,'29'!$K$3:$L$16,2,FALSE)))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IF(D55="X",0,IF(E55="X",0,VLOOKUP(E55,'29'!$K$3:$L$16,2,FALSE)))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IF(D56="X",0,IF(E56="X",0,VLOOKUP(E56,'29'!$K$3:$L$16,2,FALSE)))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IF(D57="X",0,IF(E57="X",0,VLOOKUP(E57,'29'!$K$3:$L$16,2,FALSE)))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IF(D58="X",0,IF(E58="X",0,VLOOKUP(E58,'29'!$K$3:$L$16,2,FALSE)))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IF(D59="X",0,IF(E59="X",0,VLOOKUP(E59,'29'!$K$3:$L$16,2,FALSE)))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IF(D60="X",0,IF(E60="X",0,VLOOKUP(E60,'29'!$K$3:$L$16,2,FALSE)))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IF(D61="X",0,IF(E61="X",0,VLOOKUP(E61,'29'!$K$3:$L$16,2,FALSE)))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IF(D62="X",0,IF(E62="X",0,VLOOKUP(E62,'29'!$K$3:$L$16,2,FALSE)))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IF(D63="X",0,IF(E63="X",0,VLOOKUP(E63,'29'!$K$3:$L$16,2,FALSE)))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IF(D64="X",0,IF(E64="X",0,VLOOKUP(E64,'29'!$K$3:$L$16,2,FALSE)))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IF(D65="X",0,IF(E65="X",0,VLOOKUP(E65,'29'!$K$3:$L$16,2,FALSE)))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IF(D66="X",0,IF(E66="X",0,VLOOKUP(E66,'29'!$K$3:$L$16,2,FALSE)))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IF(D67="X",0,IF(E67="X",0,VLOOKUP(E67,'29'!$K$3:$L$16,2,FALSE)))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IF(D68="X",0,IF(E68="X",0,VLOOKUP(E68,'29'!$K$3:$L$16,2,FALSE)))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IF(D69="X",0,IF(E69="X",0,VLOOKUP(E69,'29'!$K$3:$L$16,2,FALSE)))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IF(D70="X",0,IF(E70="X",0,VLOOKUP(E70,'29'!$K$3:$L$16,2,FALSE)))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IF(D71="X",0,IF(E71="X",0,VLOOKUP(E71,'29'!$K$3:$L$16,2,FALSE)))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IF(D72="X",0,IF(E72="X",0,VLOOKUP(E72,'29'!$K$3:$L$16,2,FALSE)))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IF(D73="X",0,IF(E73="X",0,VLOOKUP(E73,'29'!$K$3:$L$16,2,FALSE)))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IF(D74="X",0,IF(E74="X",0,VLOOKUP(E74,'29'!$K$3:$L$16,2,FALSE)))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IF(D75="X",0,IF(E75="X",0,VLOOKUP(E75,'29'!$K$3:$L$16,2,FALSE)))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IF(D76="X",0,IF(E76="X",0,VLOOKUP(E76,'29'!$K$3:$L$16,2,FALSE)))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IF(D77="X",0,IF(E77="X",0,VLOOKUP(E77,'29'!$K$3:$L$16,2,FALSE)))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IF(D78="X",0,IF(E78="X",0,VLOOKUP(E78,'29'!$K$3:$L$16,2,FALSE)))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IF(D79="X",0,IF(E79="X",0,VLOOKUP(E79,'29'!$K$3:$L$16,2,FALSE)))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IF(D80="X",0,IF(E80="X",0,VLOOKUP(E80,'29'!$K$3:$L$16,2,FALSE)))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IF(D81="X",0,IF(E81="X",0,VLOOKUP(E81,'29'!$K$3:$L$16,2,FALSE)))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IF(D82="X",0,IF(E82="X",0,VLOOKUP(E82,'29'!$K$3:$L$16,2,FALSE)))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IF(D83="X",0,IF(E83="X",0,VLOOKUP(E83,'29'!$K$3:$L$16,2,FALSE)))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IF(D84="X",0,IF(E84="X",0,VLOOKUP(E84,'29'!$K$3:$L$16,2,FALSE)))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IF(D85="X",0,IF(E85="X",0,VLOOKUP(E85,'29'!$K$3:$L$16,2,FALSE)))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IF(D86="X",0,IF(E86="X",0,VLOOKUP(E86,'29'!$K$3:$L$16,2,FALSE)))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IF(D87="X",0,IF(E87="X",0,VLOOKUP(E87,'29'!$K$3:$L$16,2,FALSE)))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IF(D88="X",0,IF(E88="X",0,VLOOKUP(E88,'29'!$K$3:$L$16,2,FALSE)))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IF(D89="X",0,IF(E89="X",0,VLOOKUP(E89,'29'!$K$3:$L$16,2,FALSE)))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IF(D90="X",0,IF(E90="X",0,VLOOKUP(E90,'29'!$K$3:$L$16,2,FALSE)))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IF(D91="X",0,IF(E91="X",0,VLOOKUP(E91,'29'!$K$3:$L$16,2,FALSE)))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IF(D92="X",0,IF(E92="X",0,VLOOKUP(E92,'29'!$K$3:$L$16,2,FALSE)))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IF(D93="X",0,IF(E93="X",0,VLOOKUP(E93,'29'!$K$3:$L$16,2,FALSE)))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IF(D94="X",0,IF(E94="X",0,VLOOKUP(E94,'29'!$K$3:$L$16,2,FALSE)))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IF(D95="X",0,IF(E95="X",0,VLOOKUP(E95,'29'!$K$3:$L$16,2,FALSE)))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IF(D96="X",0,IF(E96="X",0,VLOOKUP(E96,'29'!$K$3:$L$16,2,FALSE)))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IF(D97="X",0,IF(E97="X",0,VLOOKUP(E97,'29'!$K$3:$L$16,2,FALSE)))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IF(D98="X",0,IF(E98="X",0,VLOOKUP(E98,'29'!$K$3:$L$16,2,FALSE)))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IF(D99="X",0,IF(E99="X",0,VLOOKUP(E99,'29'!$K$3:$L$16,2,FALSE)))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IF(D100="X",0,IF(E100="X",0,VLOOKUP(E100,'29'!$K$3:$L$16,2,FALSE)))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IF(D101="X",0,IF(E101="X",0,VLOOKUP(E101,'29'!$K$3:$L$16,2,FALSE)))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IF(D102="X",0,IF(E102="X",0,VLOOKUP(E102,'29'!$K$3:$L$16,2,FALSE)))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IF(D103="X",0,IF(E103="X",0,VLOOKUP(E103,'29'!$K$3:$L$16,2,FALSE)))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IF(D104="X",0,IF(E104="X",0,VLOOKUP(E104,'29'!$K$3:$L$16,2,FALSE)))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IF(D105="X",0,IF(E105="X",0,VLOOKUP(E105,'29'!$K$3:$L$16,2,FALSE)))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IF(D106="X",0,IF(E106="X",0,VLOOKUP(E106,'29'!$K$3:$L$16,2,FALSE)))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IF(D107="X",0,IF(E107="X",0,VLOOKUP(E107,'29'!$K$3:$L$16,2,FALSE)))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IF(D108="X",0,IF(E108="X",0,VLOOKUP(E108,'29'!$K$3:$L$16,2,FALSE)))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IF(D109="X",0,IF(E109="X",0,VLOOKUP(E109,'29'!$K$3:$L$16,2,FALSE)))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IF(D110="X",0,IF(E110="X",0,VLOOKUP(E110,'29'!$K$3:$L$16,2,FALSE)))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IF(D111="X",0,IF(E111="X",0,VLOOKUP(E111,'29'!$K$3:$L$16,2,FALSE)))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IF(D112="X",0,IF(E112="X",0,VLOOKUP(E112,'29'!$K$3:$L$16,2,FALSE)))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IF(D113="X",0,IF(E113="X",0,VLOOKUP(E113,'29'!$K$3:$L$16,2,FALSE)))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IF(D114="X",0,IF(E114="X",0,VLOOKUP(E114,'29'!$K$3:$L$16,2,FALSE)))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IF(D115="X",0,IF(E115="X",0,VLOOKUP(E115,'29'!$K$3:$L$16,2,FALSE)))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IF(D116="X",0,IF(E116="X",0,VLOOKUP(E116,'29'!$K$3:$L$16,2,FALSE)))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IF(D117="X",0,IF(E117="X",0,VLOOKUP(E117,'29'!$K$3:$L$16,2,FALSE)))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IF(D118="X",0,IF(E118="X",0,VLOOKUP(E118,'29'!$K$3:$L$16,2,FALSE)))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IF(D119="X",0,IF(E119="X",0,VLOOKUP(E119,'29'!$K$3:$L$16,2,FALSE)))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IF(D120="X",0,IF(E120="X",0,VLOOKUP(E120,'29'!$K$3:$L$16,2,FALSE)))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IF(D121="X",0,IF(E121="X",0,VLOOKUP(E121,'29'!$K$3:$L$16,2,FALSE)))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IF(D122="X",0,IF(E122="X",0,VLOOKUP(E122,'29'!$K$3:$L$16,2,FALSE)))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IF(D123="X",0,IF(E123="X",0,VLOOKUP(E123,'29'!$K$3:$L$16,2,FALSE)))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IF(D124="X",0,IF(E124="X",0,VLOOKUP(E124,'29'!$K$3:$L$16,2,FALSE)))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IF(D125="X",0,IF(E125="X",0,VLOOKUP(E125,'29'!$K$3:$L$16,2,FALSE)))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IF(D126="X",0,IF(E126="X",0,VLOOKUP(E126,'29'!$K$3:$L$16,2,FALSE)))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IF(D127="X",0,IF(E127="X",0,VLOOKUP(E127,'29'!$K$3:$L$16,2,FALSE)))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IF(D128="X",0,IF(E128="X",0,VLOOKUP(E128,'29'!$K$3:$L$16,2,FALSE)))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IF(D129="X",0,IF(E129="X",0,VLOOKUP(E129,'29'!$K$3:$L$16,2,FALSE)))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IF(D130="X",0,IF(E130="X",0,VLOOKUP(E130,'29'!$K$3:$L$16,2,FALSE)))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IF(D131="X",0,IF(E131="X",0,VLOOKUP(E131,'29'!$K$3:$L$16,2,FALSE)))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IF(D132="X",0,IF(E132="X",0,VLOOKUP(E132,'29'!$K$3:$L$16,2,FALSE)))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IF(D133="X",0,IF(E133="X",0,VLOOKUP(E133,'29'!$K$3:$L$16,2,FALSE)))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IF(D134="X",0,IF(E134="X",0,VLOOKUP(E134,'29'!$K$3:$L$16,2,FALSE)))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IF(D135="X",0,IF(E135="X",0,VLOOKUP(E135,'29'!$K$3:$L$16,2,FALSE)))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IF(D136="X",0,IF(E136="X",0,VLOOKUP(E136,'29'!$K$3:$L$16,2,FALSE)))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IF(D137="X",0,IF(E137="X",0,VLOOKUP(E137,'29'!$K$3:$L$16,2,FALSE)))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IF(D138="X",0,IF(E138="X",0,VLOOKUP(E138,'29'!$K$3:$L$16,2,FALSE)))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IF(D139="X",0,IF(E139="X",0,VLOOKUP(E139,'29'!$K$3:$L$16,2,FALSE)))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IF(D140="X",0,IF(E140="X",0,VLOOKUP(E140,'29'!$K$3:$L$16,2,FALSE)))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IF(D141="X",0,IF(E141="X",0,VLOOKUP(E141,'29'!$K$3:$L$16,2,FALSE)))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IF(D142="X",0,IF(E142="X",0,VLOOKUP(E142,'29'!$K$3:$L$16,2,FALSE)))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IF(D143="X",0,IF(E143="X",0,VLOOKUP(E143,'29'!$K$3:$L$16,2,FALSE)))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IF(D144="X",0,IF(E144="X",0,VLOOKUP(E144,'29'!$K$3:$L$16,2,FALSE)))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IF(D145="X",0,IF(E145="X",0,VLOOKUP(E145,'29'!$K$3:$L$16,2,FALSE)))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IF(D146="X",0,IF(E146="X",0,VLOOKUP(E146,'29'!$K$3:$L$16,2,FALSE)))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IF(D147="X",0,IF(E147="X",0,VLOOKUP(E147,'29'!$K$3:$L$16,2,FALSE)))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IF(D148="X",0,IF(E148="X",0,VLOOKUP(E148,'29'!$K$3:$L$16,2,FALSE)))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IF(D149="X",0,IF(E149="X",0,VLOOKUP(E149,'29'!$K$3:$L$16,2,FALSE)))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IF(D150="X",0,IF(E150="X",0,VLOOKUP(E150,'29'!$K$3:$L$16,2,FALSE)))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IF(D151="X",0,IF(E151="X",0,VLOOKUP(E151,'29'!$K$3:$L$16,2,FALSE)))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IF(D152="X",0,IF(E152="X",0,VLOOKUP(E152,'29'!$K$3:$L$16,2,FALSE)))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IF(D153="X",0,IF(E153="X",0,VLOOKUP(E153,'29'!$K$3:$L$16,2,FALSE)))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IF(D154="X",0,IF(E154="X",0,VLOOKUP(E154,'29'!$K$3:$L$16,2,FALSE)))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IF(D155="X",0,IF(E155="X",0,VLOOKUP(E155,'29'!$K$3:$L$16,2,FALSE)))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IF(D156="X",0,IF(E156="X",0,VLOOKUP(E156,'29'!$K$3:$L$16,2,FALSE)))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IF(D157="X",0,IF(E157="X",0,VLOOKUP(E157,'29'!$K$3:$L$16,2,FALSE)))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IF(D158="X",0,IF(E158="X",0,VLOOKUP(E158,'29'!$K$3:$L$16,2,FALSE)))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IF(D159="X",0,IF(E159="X",0,VLOOKUP(E159,'29'!$K$3:$L$16,2,FALSE)))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IF(D160="X",0,IF(E160="X",0,VLOOKUP(E160,'29'!$K$3:$L$16,2,FALSE)))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IF(D161="X",0,IF(E161="X",0,VLOOKUP(E161,'29'!$K$3:$L$16,2,FALSE)))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IF(D162="X",0,IF(E162="X",0,VLOOKUP(E162,'29'!$K$3:$L$16,2,FALSE)))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IF(D163="X",0,IF(E163="X",0,VLOOKUP(E163,'29'!$K$3:$L$16,2,FALSE)))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IF(D164="X",0,IF(E164="X",0,VLOOKUP(E164,'29'!$K$3:$L$16,2,FALSE)))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IF(D165="X",0,IF(E165="X",0,VLOOKUP(E165,'29'!$K$3:$L$16,2,FALSE)))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IF(D166="X",0,IF(E166="X",0,VLOOKUP(E166,'29'!$K$3:$L$16,2,FALSE)))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IF(D167="X",0,IF(E167="X",0,VLOOKUP(E167,'29'!$K$3:$L$16,2,FALSE)))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IF(D168="X",0,IF(E168="X",0,VLOOKUP(E168,'29'!$K$3:$L$16,2,FALSE)))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IF(D169="X",0,IF(E169="X",0,VLOOKUP(E169,'29'!$K$3:$L$16,2,FALSE)))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IF(D170="X",0,IF(E170="X",0,VLOOKUP(E170,'29'!$K$3:$L$16,2,FALSE)))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IF(D171="X",0,IF(E171="X",0,VLOOKUP(E171,'29'!$K$3:$L$16,2,FALSE)))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IF(D172="X",0,IF(E172="X",0,VLOOKUP(E172,'29'!$K$3:$L$16,2,FALSE)))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IF(D173="X",0,IF(E173="X",0,VLOOKUP(E173,'29'!$K$3:$L$16,2,FALSE)))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IF(D174="X",0,IF(E174="X",0,VLOOKUP(E174,'29'!$K$3:$L$16,2,FALSE)))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IF(D175="X",0,IF(E175="X",0,VLOOKUP(E175,'29'!$K$3:$L$16,2,FALSE)))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IF(D176="X",0,IF(E176="X",0,VLOOKUP(E176,'29'!$K$3:$L$16,2,FALSE)))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IF(D177="X",0,IF(E177="X",0,VLOOKUP(E177,'29'!$K$3:$L$16,2,FALSE)))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IF(D178="X",0,IF(E178="X",0,VLOOKUP(E178,'29'!$K$3:$L$16,2,FALSE)))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IF(D179="X",0,IF(E179="X",0,VLOOKUP(E179,'29'!$K$3:$L$16,2,FALSE)))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IF(D180="X",0,IF(E180="X",0,VLOOKUP(E180,'29'!$K$3:$L$16,2,FALSE)))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IF(D181="X",0,IF(E181="X",0,VLOOKUP(E181,'29'!$K$3:$L$16,2,FALSE)))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IF(D182="X",0,IF(E182="X",0,VLOOKUP(E182,'29'!$K$3:$L$16,2,FALSE)))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IF(D183="X",0,IF(E183="X",0,VLOOKUP(E183,'29'!$K$3:$L$16,2,FALSE)))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IF(D184="X",0,IF(E184="X",0,VLOOKUP(E184,'29'!$K$3:$L$16,2,FALSE)))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IF(D185="X",0,IF(E185="X",0,VLOOKUP(E185,'29'!$K$3:$L$16,2,FALSE)))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IF(D186="X",0,IF(E186="X",0,VLOOKUP(E186,'29'!$K$3:$L$16,2,FALSE)))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IF(D187="X",0,IF(E187="X",0,VLOOKUP(E187,'29'!$K$3:$L$16,2,FALSE)))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IF(D188="X",0,IF(E188="X",0,VLOOKUP(E188,'29'!$K$3:$L$16,2,FALSE)))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IF(D189="X",0,IF(E189="X",0,VLOOKUP(E189,'29'!$K$3:$L$16,2,FALSE)))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IF(D190="X",0,IF(E190="X",0,VLOOKUP(E190,'29'!$K$3:$L$16,2,FALSE)))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IF(D191="X",0,IF(E191="X",0,VLOOKUP(E191,'29'!$K$3:$L$16,2,FALSE)))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IF(D192="X",0,IF(E192="X",0,VLOOKUP(E192,'29'!$K$3:$L$16,2,FALSE)))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IF(D193="X",0,IF(E193="X",0,VLOOKUP(E193,'29'!$K$3:$L$16,2,FALSE)))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IF(D194="X",0,IF(E194="X",0,VLOOKUP(E194,'29'!$K$3:$L$16,2,FALSE)))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IF(D195="X",0,IF(E195="X",0,VLOOKUP(E195,'29'!$K$3:$L$16,2,FALSE)))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IF(D196="X",0,IF(E196="X",0,VLOOKUP(E196,'29'!$K$3:$L$16,2,FALSE)))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IF(D197="X",0,IF(E197="X",0,VLOOKUP(E197,'29'!$K$3:$L$16,2,FALSE)))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IF(D198="X",0,IF(E198="X",0,VLOOKUP(E198,'29'!$K$3:$L$16,2,FALSE)))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IF(D199="X",0,IF(E199="X",0,VLOOKUP(E199,'29'!$K$3:$L$16,2,FALSE)))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IF(D200="X",0,IF(E200="X",0,VLOOKUP(E200,'29'!$K$3:$L$16,2,FALSE)))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IF(D201="X",0,IF(E201="X",0,VLOOKUP(E201,'29'!$K$3:$L$16,2,FALSE)))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IF(D202="X",0,IF(E202="X",0,VLOOKUP(E202,'29'!$K$3:$L$16,2,FALSE)))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IF(D203="X",0,IF(E203="X",0,VLOOKUP(E203,'29'!$K$3:$L$16,2,FALSE)))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IF(D204="X",0,IF(E204="X",0,VLOOKUP(E204,'29'!$K$3:$L$16,2,FALSE)))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IF(D205="X",0,IF(E205="X",0,VLOOKUP(E205,'29'!$K$3:$L$16,2,FALSE)))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IF(D206="X",0,IF(E206="X",0,VLOOKUP(E206,'29'!$K$3:$L$16,2,FALSE)))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IF(D207="X",0,IF(E207="X",0,VLOOKUP(E207,'29'!$K$3:$L$16,2,FALSE)))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IF(D208="X",0,IF(E208="X",0,VLOOKUP(E208,'29'!$K$3:$L$16,2,FALSE)))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IF(D209="X",0,IF(E209="X",0,VLOOKUP(E209,'29'!$K$3:$L$16,2,FALSE)))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IF(D210="X",0,IF(E210="X",0,VLOOKUP(E210,'29'!$K$3:$L$16,2,FALSE)))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IF(D211="X",0,IF(E211="X",0,VLOOKUP(E211,'29'!$K$3:$L$16,2,FALSE)))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IF(D212="X",0,IF(E212="X",0,VLOOKUP(E212,'29'!$K$3:$L$16,2,FALSE)))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IF(D213="X",0,IF(E213="X",0,VLOOKUP(E213,'29'!$K$3:$L$16,2,FALSE)))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IF(D214="X",0,IF(E214="X",0,VLOOKUP(E214,'29'!$K$3:$L$16,2,FALSE)))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IF(D215="X",0,IF(E215="X",0,VLOOKUP(E215,'29'!$K$3:$L$16,2,FALSE)))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IF(D216="X",0,IF(E216="X",0,VLOOKUP(E216,'29'!$K$3:$L$16,2,FALSE)))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IF(D217="X",0,IF(E217="X",0,VLOOKUP(E217,'29'!$K$3:$L$16,2,FALSE)))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IF(D218="X",0,IF(E218="X",0,VLOOKUP(E218,'29'!$K$3:$L$16,2,FALSE)))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IF(D219="X",0,IF(E219="X",0,VLOOKUP(E219,'29'!$K$3:$L$16,2,FALSE)))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IF(D220="X",0,IF(E220="X",0,VLOOKUP(E220,'29'!$K$3:$L$16,2,FALSE)))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IF(D221="X",0,IF(E221="X",0,VLOOKUP(E221,'29'!$K$3:$L$16,2,FALSE)))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IF(D222="X",0,IF(E222="X",0,VLOOKUP(E222,'29'!$K$3:$L$16,2,FALSE)))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IF(D223="X",0,IF(E223="X",0,VLOOKUP(E223,'29'!$K$3:$L$16,2,FALSE)))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IF(D224="X",0,IF(E224="X",0,VLOOKUP(E224,'29'!$K$3:$L$16,2,FALSE)))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IF(D225="X",0,IF(E225="X",0,VLOOKUP(E225,'29'!$K$3:$L$16,2,FALSE)))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IF(D226="X",0,IF(E226="X",0,VLOOKUP(E226,'29'!$K$3:$L$16,2,FALSE)))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IF(D227="X",0,IF(E227="X",0,VLOOKUP(E227,'29'!$K$3:$L$16,2,FALSE)))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IF(D228="X",0,IF(E228="X",0,VLOOKUP(E228,'29'!$K$3:$L$16,2,FALSE)))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IF(D229="X",0,IF(E229="X",0,VLOOKUP(E229,'29'!$K$3:$L$16,2,FALSE)))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IF(D230="X",0,IF(E230="X",0,VLOOKUP(E230,'29'!$K$3:$L$16,2,FALSE)))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IF(D231="X",0,IF(E231="X",0,VLOOKUP(E231,'29'!$K$3:$L$16,2,FALSE)))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IF(D232="X",0,IF(E232="X",0,VLOOKUP(E232,'29'!$K$3:$L$16,2,FALSE)))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IF(D233="X",0,IF(E233="X",0,VLOOKUP(E233,'29'!$K$3:$L$16,2,FALSE)))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IF(D234="X",0,IF(E234="X",0,VLOOKUP(E234,'29'!$K$3:$L$16,2,FALSE)))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IF(D235="X",0,IF(E235="X",0,VLOOKUP(E235,'29'!$K$3:$L$16,2,FALSE)))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IF(D236="X",0,IF(E236="X",0,VLOOKUP(E236,'29'!$K$3:$L$16,2,FALSE)))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IF(D237="X",0,IF(E237="X",0,VLOOKUP(E237,'29'!$K$3:$L$16,2,FALSE)))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IF(D238="X",0,IF(E238="X",0,VLOOKUP(E238,'29'!$K$3:$L$16,2,FALSE)))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IF(D239="X",0,IF(E239="X",0,VLOOKUP(E239,'29'!$K$3:$L$16,2,FALSE)))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IF(D240="X",0,IF(E240="X",0,VLOOKUP(E240,'29'!$K$3:$L$16,2,FALSE)))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IF(D241="X",0,IF(E241="X",0,VLOOKUP(E241,'29'!$K$3:$L$16,2,FALSE)))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IF(D242="X",0,IF(E242="X",0,VLOOKUP(E242,'29'!$K$3:$L$16,2,FALSE)))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IF(D243="X",0,IF(E243="X",0,VLOOKUP(E243,'29'!$K$3:$L$16,2,FALSE)))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IF(D244="X",0,IF(E244="X",0,VLOOKUP(E244,'29'!$K$3:$L$16,2,FALSE)))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IF(D245="X",0,IF(E245="X",0,VLOOKUP(E245,'29'!$K$3:$L$16,2,FALSE)))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IF(D246="X",0,IF(E246="X",0,VLOOKUP(E246,'29'!$K$3:$L$16,2,FALSE)))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IF(D247="X",0,IF(E247="X",0,VLOOKUP(E247,'29'!$K$3:$L$16,2,FALSE)))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IF(D248="X",0,IF(E248="X",0,VLOOKUP(E248,'29'!$K$3:$L$16,2,FALSE)))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IF(D249="X",0,IF(E249="X",0,VLOOKUP(E249,'29'!$K$3:$L$16,2,FALSE)))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IF(D250="X",0,IF(E250="X",0,VLOOKUP(E250,'29'!$K$3:$L$16,2,FALSE)))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IF(D251="X",0,IF(E251="X",0,VLOOKUP(E251,'29'!$K$3:$L$16,2,FALSE)))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IF(D252="X",0,IF(E252="X",0,VLOOKUP(E252,'29'!$K$3:$L$16,2,FALSE)))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IF(D253="X",0,IF(E253="X",0,VLOOKUP(E253,'29'!$K$3:$L$16,2,FALSE)))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IF(D254="X",0,IF(E254="X",0,VLOOKUP(E254,'29'!$K$3:$L$16,2,FALSE)))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IF(D255="X",0,IF(E255="X",0,VLOOKUP(E255,'29'!$K$3:$L$16,2,FALSE)))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IF(D256="X",0,IF(E256="X",0,VLOOKUP(E256,'29'!$K$3:$L$16,2,FALSE)))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IF(D257="X",0,IF(E257="X",0,VLOOKUP(E257,'29'!$K$3:$L$16,2,FALSE)))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IF(D258="X",0,IF(E258="X",0,VLOOKUP(E258,'29'!$K$3:$L$16,2,FALSE)))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IF(D259="X",0,IF(E259="X",0,VLOOKUP(E259,'29'!$K$3:$L$16,2,FALSE)))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IF(D260="X",0,IF(E260="X",0,VLOOKUP(E260,'29'!$K$3:$L$16,2,FALSE)))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IF(D261="X",0,IF(E261="X",0,VLOOKUP(E261,'29'!$K$3:$L$16,2,FALSE)))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IF(D262="X",0,IF(E262="X",0,VLOOKUP(E262,'29'!$K$3:$L$16,2,FALSE)))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IF(D263="X",0,IF(E263="X",0,VLOOKUP(E263,'29'!$K$3:$L$16,2,FALSE)))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IF(D264="X",0,IF(E264="X",0,VLOOKUP(E264,'29'!$K$3:$L$16,2,FALSE)))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IF(D265="X",0,IF(E265="X",0,VLOOKUP(E265,'29'!$K$3:$L$16,2,FALSE)))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IF(D266="X",0,IF(E266="X",0,VLOOKUP(E266,'29'!$K$3:$L$16,2,FALSE)))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IF(D267="X",0,IF(E267="X",0,VLOOKUP(E267,'29'!$K$3:$L$16,2,FALSE)))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IF(D268="X",0,IF(E268="X",0,VLOOKUP(E268,'29'!$K$3:$L$16,2,FALSE)))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IF(D269="X",0,IF(E269="X",0,VLOOKUP(E269,'29'!$K$3:$L$16,2,FALSE)))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IF(D270="X",0,IF(E270="X",0,VLOOKUP(E270,'29'!$K$3:$L$16,2,FALSE)))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IF(D271="X",0,IF(E271="X",0,VLOOKUP(E271,'29'!$K$3:$L$16,2,FALSE)))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IF(D272="X",0,IF(E272="X",0,VLOOKUP(E272,'29'!$K$3:$L$16,2,FALSE)))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IF(D273="X",0,IF(E273="X",0,VLOOKUP(E273,'29'!$K$3:$L$16,2,FALSE)))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IF(D274="X",0,IF(E274="X",0,VLOOKUP(E274,'29'!$K$3:$L$16,2,FALSE)))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IF(D275="X",0,IF(E275="X",0,VLOOKUP(E275,'29'!$K$3:$L$16,2,FALSE)))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IF(D276="X",0,IF(E276="X",0,VLOOKUP(E276,'29'!$K$3:$L$16,2,FALSE)))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IF(D277="X",0,IF(E277="X",0,VLOOKUP(E277,'29'!$K$3:$L$16,2,FALSE)))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IF(D278="X",0,IF(E278="X",0,VLOOKUP(E278,'29'!$K$3:$L$16,2,FALSE)))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IF(D279="X",0,IF(E279="X",0,VLOOKUP(E279,'29'!$K$3:$L$16,2,FALSE)))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IF(D280="X",0,IF(E280="X",0,VLOOKUP(E280,'29'!$K$3:$L$16,2,FALSE)))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IF(D281="X",0,IF(E281="X",0,VLOOKUP(E281,'29'!$K$3:$L$16,2,FALSE)))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IF(D282="X",0,IF(E282="X",0,VLOOKUP(E282,'29'!$K$3:$L$16,2,FALSE)))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IF(D283="X",0,IF(E283="X",0,VLOOKUP(E283,'29'!$K$3:$L$16,2,FALSE)))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IF(D284="X",0,IF(E284="X",0,VLOOKUP(E284,'29'!$K$3:$L$16,2,FALSE)))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IF(D285="X",0,IF(E285="X",0,VLOOKUP(E285,'29'!$K$3:$L$16,2,FALSE)))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IF(D286="X",0,IF(E286="X",0,VLOOKUP(E286,'29'!$K$3:$L$16,2,FALSE)))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IF(D287="X",0,IF(E287="X",0,VLOOKUP(E287,'29'!$K$3:$L$16,2,FALSE)))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IF(D288="X",0,IF(E288="X",0,VLOOKUP(E288,'29'!$K$3:$L$16,2,FALSE)))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IF(D289="X",0,IF(E289="X",0,VLOOKUP(E289,'29'!$K$3:$L$16,2,FALSE)))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IF(D290="X",0,IF(E290="X",0,VLOOKUP(E290,'29'!$K$3:$L$16,2,FALSE)))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IF(D291="X",0,IF(E291="X",0,VLOOKUP(E291,'29'!$K$3:$L$16,2,FALSE)))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IF(D292="X",0,IF(E292="X",0,VLOOKUP(E292,'29'!$K$3:$L$16,2,FALSE)))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IF(D293="X",0,IF(E293="X",0,VLOOKUP(E293,'29'!$K$3:$L$16,2,FALSE)))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IF(D294="X",0,IF(E294="X",0,VLOOKUP(E294,'29'!$K$3:$L$16,2,FALSE)))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IF(D295="X",0,IF(E295="X",0,VLOOKUP(E295,'29'!$K$3:$L$16,2,FALSE)))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IF(D296="X",0,IF(E296="X",0,VLOOKUP(E296,'29'!$K$3:$L$16,2,FALSE)))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IF(D297="X",0,IF(E297="X",0,VLOOKUP(E297,'29'!$K$3:$L$16,2,FALSE)))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IF(D298="X",0,IF(E298="X",0,VLOOKUP(E298,'29'!$K$3:$L$16,2,FALSE)))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IF(D299="X",0,IF(E299="X",0,VLOOKUP(E299,'29'!$K$3:$L$16,2,FALSE)))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IF(D300="X",0,IF(E300="X",0,VLOOKUP(E300,'29'!$K$3:$L$16,2,FALSE)))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IF(D301="X",0,IF(E301="X",0,VLOOKUP(E301,'29'!$K$3:$L$16,2,FALSE)))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IF(D302="X",0,IF(E302="X",0,VLOOKUP(E302,'29'!$K$3:$L$16,2,FALSE)))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IF(D303="X",0,IF(E303="X",0,VLOOKUP(E303,'29'!$K$3:$L$16,2,FALSE)))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IF(D304="X",0,IF(E304="X",0,VLOOKUP(E304,'29'!$K$3:$L$16,2,FALSE)))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IF(D305="X",0,IF(E305="X",0,VLOOKUP(E305,'29'!$K$3:$L$16,2,FALSE)))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IF(D306="X",0,IF(E306="X",0,VLOOKUP(E306,'29'!$K$3:$L$16,2,FALSE)))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IF(D307="X",0,IF(E307="X",0,VLOOKUP(E307,'29'!$K$3:$L$16,2,FALSE)))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IF(D308="X",0,IF(E308="X",0,VLOOKUP(E308,'29'!$K$3:$L$16,2,FALSE)))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IF(D309="X",0,IF(E309="X",0,VLOOKUP(E309,'29'!$K$3:$L$16,2,FALSE)))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IF(D310="X",0,IF(E310="X",0,VLOOKUP(E310,'29'!$K$3:$L$16,2,FALSE)))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IF(D311="X",0,IF(E311="X",0,VLOOKUP(E311,'29'!$K$3:$L$16,2,FALSE)))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IF(D312="X",0,IF(E312="X",0,VLOOKUP(E312,'29'!$K$3:$L$16,2,FALSE)))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IF(D313="X",0,IF(E313="X",0,VLOOKUP(E313,'29'!$K$3:$L$16,2,FALSE)))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IF(D314="X",0,IF(E314="X",0,VLOOKUP(E314,'29'!$K$3:$L$16,2,FALSE)))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IF(D315="X",0,IF(E315="X",0,VLOOKUP(E315,'29'!$K$3:$L$16,2,FALSE)))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IF(D316="X",0,IF(E316="X",0,VLOOKUP(E316,'29'!$K$3:$L$16,2,FALSE)))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IF(D317="X",0,IF(E317="X",0,VLOOKUP(E317,'29'!$K$3:$L$16,2,FALSE)))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IF(D318="X",0,IF(E318="X",0,VLOOKUP(E318,'29'!$K$3:$L$16,2,FALSE)))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IF(D319="X",0,IF(E319="X",0,VLOOKUP(E319,'29'!$K$3:$L$16,2,FALSE)))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IF(D320="X",0,IF(E320="X",0,VLOOKUP(E320,'29'!$K$3:$L$16,2,FALSE)))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IF(D321="X",0,IF(E321="X",0,VLOOKUP(E321,'29'!$K$3:$L$16,2,FALSE)))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IF(D322="X",0,IF(E322="X",0,VLOOKUP(E322,'29'!$K$3:$L$16,2,FALSE)))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IF(D323="X",0,IF(E323="X",0,VLOOKUP(E323,'29'!$K$3:$L$16,2,FALSE)))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IF(D324="X",0,IF(E324="X",0,VLOOKUP(E324,'29'!$K$3:$L$16,2,FALSE)))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IF(D325="X",0,IF(E325="X",0,VLOOKUP(E325,'29'!$K$3:$L$16,2,FALSE)))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IF(D326="X",0,IF(E326="X",0,VLOOKUP(E326,'29'!$K$3:$L$16,2,FALSE)))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IF(D327="X",0,IF(E327="X",0,VLOOKUP(E327,'29'!$K$3:$L$16,2,FALSE)))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IF(D328="X",0,IF(E328="X",0,VLOOKUP(E328,'29'!$K$3:$L$16,2,FALSE)))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IF(D329="X",0,IF(E329="X",0,VLOOKUP(E329,'29'!$K$3:$L$16,2,FALSE)))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IF(D330="X",0,IF(E330="X",0,VLOOKUP(E330,'29'!$K$3:$L$16,2,FALSE)))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IF(D331="X",0,IF(E331="X",0,VLOOKUP(E331,'29'!$K$3:$L$16,2,FALSE)))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IF(D332="X",0,IF(E332="X",0,VLOOKUP(E332,'29'!$K$3:$L$16,2,FALSE)))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IF(D333="X",0,IF(E333="X",0,VLOOKUP(E333,'29'!$K$3:$L$16,2,FALSE)))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IF(D334="X",0,IF(E334="X",0,VLOOKUP(E334,'29'!$K$3:$L$16,2,FALSE)))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IF(D335="X",0,IF(E335="X",0,VLOOKUP(E335,'29'!$K$3:$L$16,2,FALSE)))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IF(D336="X",0,IF(E336="X",0,VLOOKUP(E336,'29'!$K$3:$L$16,2,FALSE)))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IF(D337="X",0,IF(E337="X",0,VLOOKUP(E337,'29'!$K$3:$L$16,2,FALSE)))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IF(D338="X",0,IF(E338="X",0,VLOOKUP(E338,'29'!$K$3:$L$16,2,FALSE)))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IF(D339="X",0,IF(E339="X",0,VLOOKUP(E339,'29'!$K$3:$L$16,2,FALSE)))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IF(D340="X",0,IF(E340="X",0,VLOOKUP(E340,'29'!$K$3:$L$16,2,FALSE)))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IF(D341="X",0,IF(E341="X",0,VLOOKUP(E341,'29'!$K$3:$L$16,2,FALSE)))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IF(D342="X",0,IF(E342="X",0,VLOOKUP(E342,'29'!$K$3:$L$16,2,FALSE)))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IF(D343="X",0,IF(E343="X",0,VLOOKUP(E343,'29'!$K$3:$L$16,2,FALSE)))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IF(D344="X",0,IF(E344="X",0,VLOOKUP(E344,'29'!$K$3:$L$16,2,FALSE)))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IF(D345="X",0,IF(E345="X",0,VLOOKUP(E345,'29'!$K$3:$L$16,2,FALSE)))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IF(D346="X",0,IF(E346="X",0,VLOOKUP(E346,'29'!$K$3:$L$16,2,FALSE)))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IF(D347="X",0,IF(E347="X",0,VLOOKUP(E347,'29'!$K$3:$L$16,2,FALSE)))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IF(D348="X",0,IF(E348="X",0,VLOOKUP(E348,'29'!$K$3:$L$16,2,FALSE)))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IF(D349="X",0,IF(E349="X",0,VLOOKUP(E349,'29'!$K$3:$L$16,2,FALSE)))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IF(D350="X",0,IF(E350="X",0,VLOOKUP(E350,'29'!$K$3:$L$16,2,FALSE)))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IF(D351="X",0,IF(E351="X",0,VLOOKUP(E351,'29'!$K$3:$L$16,2,FALSE)))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IF(D352="X",0,IF(E352="X",0,VLOOKUP(E352,'29'!$K$3:$L$16,2,FALSE)))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IF(D353="X",0,IF(E353="X",0,VLOOKUP(E353,'29'!$K$3:$L$16,2,FALSE)))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IF(D354="X",0,IF(E354="X",0,VLOOKUP(E354,'29'!$K$3:$L$16,2,FALSE)))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IF(D355="X",0,IF(E355="X",0,VLOOKUP(E355,'29'!$K$3:$L$16,2,FALSE)))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IF(D356="X",0,IF(E356="X",0,VLOOKUP(E356,'29'!$K$3:$L$16,2,FALSE)))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IF(D357="X",0,IF(E357="X",0,VLOOKUP(E357,'29'!$K$3:$L$16,2,FALSE)))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IF(D358="X",0,IF(E358="X",0,VLOOKUP(E358,'29'!$K$3:$L$16,2,FALSE)))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IF(D359="X",0,IF(E359="X",0,VLOOKUP(E359,'29'!$K$3:$L$16,2,FALSE)))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IF(D360="X",0,IF(E360="X",0,VLOOKUP(E360,'29'!$K$3:$L$16,2,FALSE)))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IF(D361="X",0,IF(E361="X",0,VLOOKUP(E361,'29'!$K$3:$L$16,2,FALSE)))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IF(D362="X",0,IF(E362="X",0,VLOOKUP(E362,'29'!$K$3:$L$16,2,FALSE)))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IF(D363="X",0,IF(E363="X",0,VLOOKUP(E363,'29'!$K$3:$L$16,2,FALSE)))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IF(D364="X",0,IF(E364="X",0,VLOOKUP(E364,'29'!$K$3:$L$16,2,FALSE)))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IF(D365="X",0,IF(E365="X",0,VLOOKUP(E365,'29'!$K$3:$L$16,2,FALSE)))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IF(D366="X",0,IF(E366="X",0,VLOOKUP(E366,'29'!$K$3:$L$16,2,FALSE)))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IF(D367="X",0,IF(E367="X",0,VLOOKUP(E367,'29'!$K$3:$L$16,2,FALSE)))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IF(D368="X",0,IF(E368="X",0,VLOOKUP(E368,'29'!$K$3:$L$16,2,FALSE)))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IF(D369="X",0,IF(E369="X",0,VLOOKUP(E369,'29'!$K$3:$L$16,2,FALSE)))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IF(D370="X",0,IF(E370="X",0,VLOOKUP(E370,'29'!$K$3:$L$16,2,FALSE)))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IF(D371="X",0,IF(E371="X",0,VLOOKUP(E371,'29'!$K$3:$L$16,2,FALSE)))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IF(D372="X",0,IF(E372="X",0,VLOOKUP(E372,'29'!$K$3:$L$16,2,FALSE)))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IF(D373="X",0,IF(E373="X",0,VLOOKUP(E373,'29'!$K$3:$L$16,2,FALSE)))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IF(D374="X",0,IF(E374="X",0,VLOOKUP(E374,'29'!$K$3:$L$16,2,FALSE)))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IF(D375="X",0,IF(E375="X",0,VLOOKUP(E375,'29'!$K$3:$L$16,2,FALSE)))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IF(D376="X",0,IF(E376="X",0,VLOOKUP(E376,'29'!$K$3:$L$16,2,FALSE)))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IF(D377="X",0,IF(E377="X",0,VLOOKUP(E377,'29'!$K$3:$L$16,2,FALSE)))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IF(D378="X",0,IF(E378="X",0,VLOOKUP(E378,'29'!$K$3:$L$16,2,FALSE)))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IF(D379="X",0,IF(E379="X",0,VLOOKUP(E379,'29'!$K$3:$L$16,2,FALSE)))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IF(D380="X",0,IF(E380="X",0,VLOOKUP(E380,'29'!$K$3:$L$16,2,FALSE)))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IF(D381="X",0,IF(E381="X",0,VLOOKUP(E381,'29'!$K$3:$L$16,2,FALSE)))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IF(D382="X",0,IF(E382="X",0,VLOOKUP(E382,'29'!$K$3:$L$16,2,FALSE)))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IF(D383="X",0,IF(E383="X",0,VLOOKUP(E383,'29'!$K$3:$L$16,2,FALSE)))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IF(D384="X",0,IF(E384="X",0,VLOOKUP(E384,'29'!$K$3:$L$16,2,FALSE)))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IF(D385="X",0,IF(E385="X",0,VLOOKUP(E385,'29'!$K$3:$L$16,2,FALSE)))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IF(D386="X",0,IF(E386="X",0,VLOOKUP(E386,'29'!$K$3:$L$16,2,FALSE)))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IF(D387="X",0,IF(E387="X",0,VLOOKUP(E387,'29'!$K$3:$L$16,2,FALSE)))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IF(D388="X",0,IF(E388="X",0,VLOOKUP(E388,'29'!$K$3:$L$16,2,FALSE)))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IF(D389="X",0,IF(E389="X",0,VLOOKUP(E389,'29'!$K$3:$L$16,2,FALSE)))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IF(D390="X",0,IF(E390="X",0,VLOOKUP(E390,'29'!$K$3:$L$16,2,FALSE)))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IF(D391="X",0,IF(E391="X",0,VLOOKUP(E391,'29'!$K$3:$L$16,2,FALSE)))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IF(D392="X",0,IF(E392="X",0,VLOOKUP(E392,'29'!$K$3:$L$16,2,FALSE)))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IF(D393="X",0,IF(E393="X",0,VLOOKUP(E393,'29'!$K$3:$L$16,2,FALSE)))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IF(D394="X",0,IF(E394="X",0,VLOOKUP(E394,'29'!$K$3:$L$16,2,FALSE)))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IF(D395="X",0,IF(E395="X",0,VLOOKUP(E395,'29'!$K$3:$L$16,2,FALSE)))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IF(D396="X",0,IF(E396="X",0,VLOOKUP(E396,'29'!$K$3:$L$16,2,FALSE)))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IF(D397="X",0,IF(E397="X",0,VLOOKUP(E397,'29'!$K$3:$L$16,2,FALSE)))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IF(D398="X",0,IF(E398="X",0,VLOOKUP(E398,'29'!$K$3:$L$16,2,FALSE)))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IF(D399="X",0,IF(E399="X",0,VLOOKUP(E399,'29'!$K$3:$L$16,2,FALSE)))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IF(D400="X",0,IF(E400="X",0,VLOOKUP(E400,'29'!$K$3:$L$16,2,FALSE)))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IF(D401="X",0,IF(E401="X",0,VLOOKUP(E401,'29'!$K$3:$L$16,2,FALSE)))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IF(D402="X",0,IF(E402="X",0,VLOOKUP(E402,'29'!$K$3:$L$16,2,FALSE)))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IF(D403="X",0,IF(E403="X",0,VLOOKUP(E403,'29'!$K$3:$L$16,2,FALSE)))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IF(D404="X",0,IF(E404="X",0,VLOOKUP(E404,'29'!$K$3:$L$16,2,FALSE)))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IF(D405="X",0,IF(E405="X",0,VLOOKUP(E405,'29'!$K$3:$L$16,2,FALSE)))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IF(D406="X",0,IF(E406="X",0,VLOOKUP(E406,'29'!$K$3:$L$16,2,FALSE)))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IF(D407="X",0,IF(E407="X",0,VLOOKUP(E407,'29'!$K$3:$L$16,2,FALSE)))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IF(D408="X",0,IF(E408="X",0,VLOOKUP(E408,'29'!$K$3:$L$16,2,FALSE)))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IF(D409="X",0,IF(E409="X",0,VLOOKUP(E409,'29'!$K$3:$L$16,2,FALSE)))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IF(D410="X",0,IF(E410="X",0,VLOOKUP(E410,'29'!$K$3:$L$16,2,FALSE)))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IF(D411="X",0,IF(E411="X",0,VLOOKUP(E411,'29'!$K$3:$L$16,2,FALSE)))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IF(D412="X",0,IF(E412="X",0,VLOOKUP(E412,'29'!$K$3:$L$16,2,FALSE)))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IF(D413="X",0,IF(E413="X",0,VLOOKUP(E413,'29'!$K$3:$L$16,2,FALSE)))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IF(D414="X",0,IF(E414="X",0,VLOOKUP(E414,'29'!$K$3:$L$16,2,FALSE)))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IF(D415="X",0,IF(E415="X",0,VLOOKUP(E415,'29'!$K$3:$L$16,2,FALSE)))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IF(D416="X",0,IF(E416="X",0,VLOOKUP(E416,'29'!$K$3:$L$16,2,FALSE)))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IF(D417="X",0,IF(E417="X",0,VLOOKUP(E417,'29'!$K$3:$L$16,2,FALSE)))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IF(D418="X",0,IF(E418="X",0,VLOOKUP(E418,'29'!$K$3:$L$16,2,FALSE)))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IF(D419="X",0,IF(E419="X",0,VLOOKUP(E419,'29'!$K$3:$L$16,2,FALSE)))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IF(D420="X",0,IF(E420="X",0,VLOOKUP(E420,'29'!$K$3:$L$16,2,FALSE)))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IF(D421="X",0,IF(E421="X",0,VLOOKUP(E421,'29'!$K$3:$L$16,2,FALSE)))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IF(D422="X",0,IF(E422="X",0,VLOOKUP(E422,'29'!$K$3:$L$16,2,FALSE)))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IF(D423="X",0,IF(E423="X",0,VLOOKUP(E423,'29'!$K$3:$L$16,2,FALSE)))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IF(D424="X",0,IF(E424="X",0,VLOOKUP(E424,'29'!$K$3:$L$16,2,FALSE)))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IF(D425="X",0,IF(E425="X",0,VLOOKUP(E425,'29'!$K$3:$L$16,2,FALSE)))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IF(D426="X",0,IF(E426="X",0,VLOOKUP(E426,'29'!$K$3:$L$16,2,FALSE)))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IF(D427="X",0,IF(E427="X",0,VLOOKUP(E427,'29'!$K$3:$L$16,2,FALSE)))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IF(D428="X",0,IF(E428="X",0,VLOOKUP(E428,'29'!$K$3:$L$16,2,FALSE)))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IF(D429="X",0,IF(E429="X",0,VLOOKUP(E429,'29'!$K$3:$L$16,2,FALSE)))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IF(D430="X",0,IF(E430="X",0,VLOOKUP(E430,'29'!$K$3:$L$16,2,FALSE)))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IF(D431="X",0,IF(E431="X",0,VLOOKUP(E431,'29'!$K$3:$L$16,2,FALSE)))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IF(D432="X",0,IF(E432="X",0,VLOOKUP(E432,'29'!$K$3:$L$16,2,FALSE)))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IF(D433="X",0,IF(E433="X",0,VLOOKUP(E433,'29'!$K$3:$L$16,2,FALSE)))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IF(D434="X",0,IF(E434="X",0,VLOOKUP(E434,'29'!$K$3:$L$16,2,FALSE)))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IF(D435="X",0,IF(E435="X",0,VLOOKUP(E435,'29'!$K$3:$L$16,2,FALSE)))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IF(D436="X",0,IF(E436="X",0,VLOOKUP(E436,'29'!$K$3:$L$16,2,FALSE)))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IF(D437="X",0,IF(E437="X",0,VLOOKUP(E437,'29'!$K$3:$L$16,2,FALSE)))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IF(D438="X",0,IF(E438="X",0,VLOOKUP(E438,'29'!$K$3:$L$16,2,FALSE)))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IF(D439="X",0,IF(E439="X",0,VLOOKUP(E439,'29'!$K$3:$L$16,2,FALSE)))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IF(D440="X",0,IF(E440="X",0,VLOOKUP(E440,'29'!$K$3:$L$16,2,FALSE)))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IF(D441="X",0,IF(E441="X",0,VLOOKUP(E441,'29'!$K$3:$L$16,2,FALSE)))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IF(D442="X",0,IF(E442="X",0,VLOOKUP(E442,'29'!$K$3:$L$16,2,FALSE)))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IF(D443="X",0,IF(E443="X",0,VLOOKUP(E443,'29'!$K$3:$L$16,2,FALSE)))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IF(D444="X",0,IF(E444="X",0,VLOOKUP(E444,'29'!$K$3:$L$16,2,FALSE)))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IF(D445="X",0,IF(E445="X",0,VLOOKUP(E445,'29'!$K$3:$L$16,2,FALSE)))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IF(D446="X",0,IF(E446="X",0,VLOOKUP(E446,'29'!$K$3:$L$16,2,FALSE)))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IF(D447="X",0,IF(E447="X",0,VLOOKUP(E447,'29'!$K$3:$L$16,2,FALSE)))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IF(D448="X",0,IF(E448="X",0,VLOOKUP(E448,'29'!$K$3:$L$16,2,FALSE)))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IF(D449="X",0,IF(E449="X",0,VLOOKUP(E449,'29'!$K$3:$L$16,2,FALSE)))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IF(D450="X",0,IF(E450="X",0,VLOOKUP(E450,'29'!$K$3:$L$16,2,FALSE)))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IF(D451="X",0,IF(E451="X",0,VLOOKUP(E451,'29'!$K$3:$L$16,2,FALSE)))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IF(D452="X",0,IF(E452="X",0,VLOOKUP(E452,'29'!$K$3:$L$16,2,FALSE)))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IF(D453="X",0,IF(E453="X",0,VLOOKUP(E453,'29'!$K$3:$L$16,2,FALSE)))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IF(D454="X",0,IF(E454="X",0,VLOOKUP(E454,'29'!$K$3:$L$16,2,FALSE)))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IF(D455="X",0,IF(E455="X",0,VLOOKUP(E455,'29'!$K$3:$L$16,2,FALSE)))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IF(D456="X",0,IF(E456="X",0,VLOOKUP(E456,'29'!$K$3:$L$16,2,FALSE)))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IF(D457="X",0,IF(E457="X",0,VLOOKUP(E457,'29'!$K$3:$L$16,2,FALSE)))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IF(D458="X",0,IF(E458="X",0,VLOOKUP(E458,'29'!$K$3:$L$16,2,FALSE)))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IF(D459="X",0,IF(E459="X",0,VLOOKUP(E459,'29'!$K$3:$L$16,2,FALSE)))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IF(D460="X",0,IF(E460="X",0,VLOOKUP(E460,'29'!$K$3:$L$16,2,FALSE)))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IF(D461="X",0,IF(E461="X",0,VLOOKUP(E461,'29'!$K$3:$L$16,2,FALSE)))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IF(D462="X",0,IF(E462="X",0,VLOOKUP(E462,'29'!$K$3:$L$16,2,FALSE)))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IF(D463="X",0,IF(E463="X",0,VLOOKUP(E463,'29'!$K$3:$L$16,2,FALSE)))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IF(D464="X",0,IF(E464="X",0,VLOOKUP(E464,'29'!$K$3:$L$16,2,FALSE)))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IF(D465="X",0,IF(E465="X",0,VLOOKUP(E465,'29'!$K$3:$L$16,2,FALSE)))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IF(D466="X",0,IF(E466="X",0,VLOOKUP(E466,'29'!$K$3:$L$16,2,FALSE)))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IF(D467="X",0,IF(E467="X",0,VLOOKUP(E467,'29'!$K$3:$L$16,2,FALSE)))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IF(D468="X",0,IF(E468="X",0,VLOOKUP(E468,'29'!$K$3:$L$16,2,FALSE)))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IF(D469="X",0,IF(E469="X",0,VLOOKUP(E469,'29'!$K$3:$L$16,2,FALSE)))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IF(D470="X",0,IF(E470="X",0,VLOOKUP(E470,'29'!$K$3:$L$16,2,FALSE)))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IF(D471="X",0,IF(E471="X",0,VLOOKUP(E471,'29'!$K$3:$L$16,2,FALSE)))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IF(D472="X",0,IF(E472="X",0,VLOOKUP(E472,'29'!$K$3:$L$16,2,FALSE)))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IF(D473="X",0,IF(E473="X",0,VLOOKUP(E473,'29'!$K$3:$L$16,2,FALSE)))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IF(D474="X",0,IF(E474="X",0,VLOOKUP(E474,'29'!$K$3:$L$16,2,FALSE)))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IF(D475="X",0,IF(E475="X",0,VLOOKUP(E475,'29'!$K$3:$L$16,2,FALSE)))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IF(D476="X",0,IF(E476="X",0,VLOOKUP(E476,'29'!$K$3:$L$16,2,FALSE)))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IF(D477="X",0,IF(E477="X",0,VLOOKUP(E477,'29'!$K$3:$L$16,2,FALSE)))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IF(D478="X",0,IF(E478="X",0,VLOOKUP(E478,'29'!$K$3:$L$16,2,FALSE)))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IF(D479="X",0,IF(E479="X",0,VLOOKUP(E479,'29'!$K$3:$L$16,2,FALSE)))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IF(D480="X",0,IF(E480="X",0,VLOOKUP(E480,'29'!$K$3:$L$16,2,FALSE)))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IF(D481="X",0,IF(E481="X",0,VLOOKUP(E481,'29'!$K$3:$L$16,2,FALSE)))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IF(D482="X",0,IF(E482="X",0,VLOOKUP(E482,'29'!$K$3:$L$16,2,FALSE)))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IF(D483="X",0,IF(E483="X",0,VLOOKUP(E483,'29'!$K$3:$L$16,2,FALSE)))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IF(D484="X",0,IF(E484="X",0,VLOOKUP(E484,'29'!$K$3:$L$16,2,FALSE)))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IF(D485="X",0,IF(E485="X",0,VLOOKUP(E485,'29'!$K$3:$L$16,2,FALSE)))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IF(D486="X",0,IF(E486="X",0,VLOOKUP(E486,'29'!$K$3:$L$16,2,FALSE)))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IF(D487="X",0,IF(E487="X",0,VLOOKUP(E487,'29'!$K$3:$L$16,2,FALSE)))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IF(D488="X",0,IF(E488="X",0,VLOOKUP(E488,'29'!$K$3:$L$16,2,FALSE)))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IF(D489="X",0,IF(E489="X",0,VLOOKUP(E489,'29'!$K$3:$L$16,2,FALSE)))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IF(D490="X",0,IF(E490="X",0,VLOOKUP(E490,'29'!$K$3:$L$16,2,FALSE)))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IF(D491="X",0,IF(E491="X",0,VLOOKUP(E491,'29'!$K$3:$L$16,2,FALSE)))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IF(D492="X",0,IF(E492="X",0,VLOOKUP(E492,'29'!$K$3:$L$16,2,FALSE)))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IF(D493="X",0,IF(E493="X",0,VLOOKUP(E493,'29'!$K$3:$L$16,2,FALSE)))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IF(D494="X",0,IF(E494="X",0,VLOOKUP(E494,'29'!$K$3:$L$16,2,FALSE)))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IF('29'!K3="", "Vrije categorie",'29'!K3)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IF('29'!K4="", "Vrije categorie",'29'!K4)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IF('29'!K5="", "Vrije categorie",'29'!K5)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IF('29'!K6="", "Vrije categorie",'29'!K6)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IF('29'!K7="", "Vrije categorie",'29'!K7)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IF('29'!K8="", "Vrije categorie",'29'!K8)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IF('29'!K9="", "Vrije categorie",'29'!K9)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IF('29'!K10="", "Vrije categorie",'29'!K10)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IF('29'!K11="", "Vrije categorie",'29'!K11)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IF('29'!K12="", "Vrije categorie",'29'!K12)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IF('29'!K13="", "Vrije categorie",'29'!K13)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IF('29'!K14="", "Vrije categorie",'29'!K14)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IF('29'!K15="", "Vrije categorie",'29'!K15)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OfdFkbr/yumEqshtTDjy6NdDZViAtCrj5rW/ojsXUukQ5bYItHbtKvnc/Hh7uBsYzM9RJqQ8vbdvaW/5/6QTLQ==" saltValue="4UGucK8OEoCO2yZsuotUs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30,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'30a'!P499/M3</f>
        <v>#N/A</v>
      </c>
    </row>
    <row r="4" spans="1:14">
      <c r="A4" s="26" t="s">
        <v>80</v>
      </c>
      <c r="B4" s="217" t="str">
        <f>VLOOKUP(H5,Kwaliteitsinspecties!A5:E54,3)</f>
        <v>Complex 30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'30a'!P500/M4</f>
        <v>#N/A</v>
      </c>
    </row>
    <row r="5" spans="1:14">
      <c r="A5" s="27" t="s">
        <v>81</v>
      </c>
      <c r="B5" s="218" t="str">
        <f>VLOOKUP(H5,Kwaliteitsinspecties!A5:E54,4)</f>
        <v>Complex 30</v>
      </c>
      <c r="C5" s="218"/>
      <c r="D5" s="218"/>
      <c r="E5" s="218"/>
      <c r="F5" s="214" t="s">
        <v>83</v>
      </c>
      <c r="G5" s="214"/>
      <c r="H5" s="23">
        <f>Kwaliteitsinspecties!A34</f>
        <v>30</v>
      </c>
      <c r="K5" s="44" t="s">
        <v>56</v>
      </c>
      <c r="L5" s="56"/>
      <c r="M5" s="115"/>
      <c r="N5" s="97" t="e">
        <f>'30a'!P501/M5</f>
        <v>#N/A</v>
      </c>
    </row>
    <row r="6" spans="1:14">
      <c r="A6" s="28" t="s">
        <v>82</v>
      </c>
      <c r="B6" s="219" t="str">
        <f>VLOOKUP(H5,Kwaliteitsinspecties!A5:E54,5)</f>
        <v>Complex 30</v>
      </c>
      <c r="C6" s="219"/>
      <c r="D6" s="219"/>
      <c r="E6" s="219"/>
      <c r="F6" s="215" t="s">
        <v>84</v>
      </c>
      <c r="G6" s="215"/>
      <c r="H6" s="24" t="str">
        <f>CONCATENATE(H5,"a")</f>
        <v>30a</v>
      </c>
      <c r="K6" s="44" t="s">
        <v>57</v>
      </c>
      <c r="L6" s="56"/>
      <c r="M6" s="115"/>
      <c r="N6" s="97" t="e">
        <f>'30a'!P502/M6</f>
        <v>#N/A</v>
      </c>
    </row>
    <row r="7" spans="1:14">
      <c r="K7" s="44" t="s">
        <v>53</v>
      </c>
      <c r="L7" s="56"/>
      <c r="M7" s="115"/>
      <c r="N7" s="97" t="e">
        <f>'30a'!P503/M7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'30a'!P504/M8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'30a'!P505/M9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'30a'!P506/M10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'30a'!P507/M11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'30a'!P508/M12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'30a'!N512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'30a'!P509/M13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'30a'!P512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'30a'!G512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'30a'!F512-E27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'30a'!S495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'30a'!R495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'30a'!T495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'30a'!U495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'30a'!V495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'30a'!W495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'30a'!N505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aNwqqS599hLbU3HkRwXsH2zQijg/BsF5q5Qo0AM9HAykWH6rWbapsJBtHtCCj0mxTPgDUSoAYVXd+AJ+SY7/tw==" saltValue="1A9wYpUx8JuM0AgNritfg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'30'!H5</f>
        <v>30</v>
      </c>
      <c r="B1" s="240" t="s">
        <v>80</v>
      </c>
      <c r="C1" s="241"/>
      <c r="D1" s="242" t="str">
        <f>VLOOKUP(A1,Kwaliteitsinspecties!A5:J54,3)</f>
        <v>Complex 30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30 te Complex 30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IF(D4="X",0,IF(E4="X",0,VLOOKUP(E4,'30'!$K$3:$L$16,2,FALSE)))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IF(D5="X",0,IF(E5="X",0,VLOOKUP(E5,'30'!$K$3:$L$16,2,FALSE)))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IF(D6="X",0,IF(E6="X",0,VLOOKUP(E6,'30'!$K$3:$L$16,2,FALSE)))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IF(D7="X",0,IF(E7="X",0,VLOOKUP(E7,'30'!$K$3:$L$16,2,FALSE)))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IF(D8="X",0,IF(E8="X",0,VLOOKUP(E8,'30'!$K$3:$L$16,2,FALSE)))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IF(D9="X",0,IF(E9="X",0,VLOOKUP(E9,'30'!$K$3:$L$16,2,FALSE)))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IF(D10="X",0,IF(E10="X",0,VLOOKUP(E10,'30'!$K$3:$L$16,2,FALSE)))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IF(D11="X",0,IF(E11="X",0,VLOOKUP(E11,'30'!$K$3:$L$16,2,FALSE)))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IF(D12="X",0,IF(E12="X",0,VLOOKUP(E12,'30'!$K$3:$L$16,2,FALSE)))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IF(D13="X",0,IF(E13="X",0,VLOOKUP(E13,'30'!$K$3:$L$16,2,FALSE)))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IF(D14="X",0,IF(E14="X",0,VLOOKUP(E14,'30'!$K$3:$L$16,2,FALSE)))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IF(D15="X",0,IF(E15="X",0,VLOOKUP(E15,'30'!$K$3:$L$16,2,FALSE)))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IF(D16="X",0,IF(E16="X",0,VLOOKUP(E16,'30'!$K$3:$L$16,2,FALSE)))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IF(D17="X",0,IF(E17="X",0,VLOOKUP(E17,'30'!$K$3:$L$16,2,FALSE)))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IF(D18="X",0,IF(E18="X",0,VLOOKUP(E18,'30'!$K$3:$L$16,2,FALSE)))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IF(D19="X",0,IF(E19="X",0,VLOOKUP(E19,'30'!$K$3:$L$16,2,FALSE)))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IF(D20="X",0,IF(E20="X",0,VLOOKUP(E20,'30'!$K$3:$L$16,2,FALSE)))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IF(D21="X",0,IF(E21="X",0,VLOOKUP(E21,'30'!$K$3:$L$16,2,FALSE)))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IF(D22="X",0,IF(E22="X",0,VLOOKUP(E22,'30'!$K$3:$L$16,2,FALSE)))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IF(D23="X",0,IF(E23="X",0,VLOOKUP(E23,'30'!$K$3:$L$16,2,FALSE)))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IF(D24="X",0,IF(E24="X",0,VLOOKUP(E24,'30'!$K$3:$L$16,2,FALSE)))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IF(D25="X",0,IF(E25="X",0,VLOOKUP(E25,'30'!$K$3:$L$16,2,FALSE)))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IF(D26="X",0,IF(E26="X",0,VLOOKUP(E26,'30'!$K$3:$L$16,2,FALSE)))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IF(D27="X",0,IF(E27="X",0,VLOOKUP(E27,'30'!$K$3:$L$16,2,FALSE)))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IF(D28="X",0,IF(E28="X",0,VLOOKUP(E28,'30'!$K$3:$L$16,2,FALSE)))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IF(D29="X",0,IF(E29="X",0,VLOOKUP(E29,'30'!$K$3:$L$16,2,FALSE)))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IF(D30="X",0,IF(E30="X",0,VLOOKUP(E30,'30'!$K$3:$L$16,2,FALSE)))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IF(D31="X",0,IF(E31="X",0,VLOOKUP(E31,'30'!$K$3:$L$16,2,FALSE)))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IF(D32="X",0,IF(E32="X",0,VLOOKUP(E32,'30'!$K$3:$L$16,2,FALSE)))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IF(D33="X",0,IF(E33="X",0,VLOOKUP(E33,'30'!$K$3:$L$16,2,FALSE)))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IF(D34="X",0,IF(E34="X",0,VLOOKUP(E34,'30'!$K$3:$L$16,2,FALSE)))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IF(D35="X",0,IF(E35="X",0,VLOOKUP(E35,'30'!$K$3:$L$16,2,FALSE)))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IF(D36="X",0,IF(E36="X",0,VLOOKUP(E36,'30'!$K$3:$L$16,2,FALSE)))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IF(D37="X",0,IF(E37="X",0,VLOOKUP(E37,'30'!$K$3:$L$16,2,FALSE)))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IF(D38="X",0,IF(E38="X",0,VLOOKUP(E38,'30'!$K$3:$L$16,2,FALSE)))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IF(D39="X",0,IF(E39="X",0,VLOOKUP(E39,'30'!$K$3:$L$16,2,FALSE)))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IF(D40="X",0,IF(E40="X",0,VLOOKUP(E40,'30'!$K$3:$L$16,2,FALSE)))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IF(D41="X",0,IF(E41="X",0,VLOOKUP(E41,'30'!$K$3:$L$16,2,FALSE)))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IF(D42="X",0,IF(E42="X",0,VLOOKUP(E42,'30'!$K$3:$L$16,2,FALSE)))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IF(D43="X",0,IF(E43="X",0,VLOOKUP(E43,'30'!$K$3:$L$16,2,FALSE)))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IF(D44="X",0,IF(E44="X",0,VLOOKUP(E44,'30'!$K$3:$L$16,2,FALSE)))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IF(D45="X",0,IF(E45="X",0,VLOOKUP(E45,'30'!$K$3:$L$16,2,FALSE)))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IF(D46="X",0,IF(E46="X",0,VLOOKUP(E46,'30'!$K$3:$L$16,2,FALSE)))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IF(D47="X",0,IF(E47="X",0,VLOOKUP(E47,'30'!$K$3:$L$16,2,FALSE)))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IF(D48="X",0,IF(E48="X",0,VLOOKUP(E48,'30'!$K$3:$L$16,2,FALSE)))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IF(D49="X",0,IF(E49="X",0,VLOOKUP(E49,'30'!$K$3:$L$16,2,FALSE)))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IF(D50="X",0,IF(E50="X",0,VLOOKUP(E50,'30'!$K$3:$L$16,2,FALSE)))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IF(D51="X",0,IF(E51="X",0,VLOOKUP(E51,'30'!$K$3:$L$16,2,FALSE)))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IF(D52="X",0,IF(E52="X",0,VLOOKUP(E52,'30'!$K$3:$L$16,2,FALSE)))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IF(D53="X",0,IF(E53="X",0,VLOOKUP(E53,'30'!$K$3:$L$16,2,FALSE)))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IF(D54="X",0,IF(E54="X",0,VLOOKUP(E54,'30'!$K$3:$L$16,2,FALSE)))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IF(D55="X",0,IF(E55="X",0,VLOOKUP(E55,'30'!$K$3:$L$16,2,FALSE)))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IF(D56="X",0,IF(E56="X",0,VLOOKUP(E56,'30'!$K$3:$L$16,2,FALSE)))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IF(D57="X",0,IF(E57="X",0,VLOOKUP(E57,'30'!$K$3:$L$16,2,FALSE)))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IF(D58="X",0,IF(E58="X",0,VLOOKUP(E58,'30'!$K$3:$L$16,2,FALSE)))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IF(D59="X",0,IF(E59="X",0,VLOOKUP(E59,'30'!$K$3:$L$16,2,FALSE)))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IF(D60="X",0,IF(E60="X",0,VLOOKUP(E60,'30'!$K$3:$L$16,2,FALSE)))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IF(D61="X",0,IF(E61="X",0,VLOOKUP(E61,'30'!$K$3:$L$16,2,FALSE)))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IF(D62="X",0,IF(E62="X",0,VLOOKUP(E62,'30'!$K$3:$L$16,2,FALSE)))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IF(D63="X",0,IF(E63="X",0,VLOOKUP(E63,'30'!$K$3:$L$16,2,FALSE)))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IF(D64="X",0,IF(E64="X",0,VLOOKUP(E64,'30'!$K$3:$L$16,2,FALSE)))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IF(D65="X",0,IF(E65="X",0,VLOOKUP(E65,'30'!$K$3:$L$16,2,FALSE)))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IF(D66="X",0,IF(E66="X",0,VLOOKUP(E66,'30'!$K$3:$L$16,2,FALSE)))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IF(D67="X",0,IF(E67="X",0,VLOOKUP(E67,'30'!$K$3:$L$16,2,FALSE)))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IF(D68="X",0,IF(E68="X",0,VLOOKUP(E68,'30'!$K$3:$L$16,2,FALSE)))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IF(D69="X",0,IF(E69="X",0,VLOOKUP(E69,'30'!$K$3:$L$16,2,FALSE)))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IF(D70="X",0,IF(E70="X",0,VLOOKUP(E70,'30'!$K$3:$L$16,2,FALSE)))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IF(D71="X",0,IF(E71="X",0,VLOOKUP(E71,'30'!$K$3:$L$16,2,FALSE)))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IF(D72="X",0,IF(E72="X",0,VLOOKUP(E72,'30'!$K$3:$L$16,2,FALSE)))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IF(D73="X",0,IF(E73="X",0,VLOOKUP(E73,'30'!$K$3:$L$16,2,FALSE)))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IF(D74="X",0,IF(E74="X",0,VLOOKUP(E74,'30'!$K$3:$L$16,2,FALSE)))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IF(D75="X",0,IF(E75="X",0,VLOOKUP(E75,'30'!$K$3:$L$16,2,FALSE)))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IF(D76="X",0,IF(E76="X",0,VLOOKUP(E76,'30'!$K$3:$L$16,2,FALSE)))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IF(D77="X",0,IF(E77="X",0,VLOOKUP(E77,'30'!$K$3:$L$16,2,FALSE)))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IF(D78="X",0,IF(E78="X",0,VLOOKUP(E78,'30'!$K$3:$L$16,2,FALSE)))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IF(D79="X",0,IF(E79="X",0,VLOOKUP(E79,'30'!$K$3:$L$16,2,FALSE)))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IF(D80="X",0,IF(E80="X",0,VLOOKUP(E80,'30'!$K$3:$L$16,2,FALSE)))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IF(D81="X",0,IF(E81="X",0,VLOOKUP(E81,'30'!$K$3:$L$16,2,FALSE)))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IF(D82="X",0,IF(E82="X",0,VLOOKUP(E82,'30'!$K$3:$L$16,2,FALSE)))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IF(D83="X",0,IF(E83="X",0,VLOOKUP(E83,'30'!$K$3:$L$16,2,FALSE)))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IF(D84="X",0,IF(E84="X",0,VLOOKUP(E84,'30'!$K$3:$L$16,2,FALSE)))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IF(D85="X",0,IF(E85="X",0,VLOOKUP(E85,'30'!$K$3:$L$16,2,FALSE)))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IF(D86="X",0,IF(E86="X",0,VLOOKUP(E86,'30'!$K$3:$L$16,2,FALSE)))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IF(D87="X",0,IF(E87="X",0,VLOOKUP(E87,'30'!$K$3:$L$16,2,FALSE)))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IF(D88="X",0,IF(E88="X",0,VLOOKUP(E88,'30'!$K$3:$L$16,2,FALSE)))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IF(D89="X",0,IF(E89="X",0,VLOOKUP(E89,'30'!$K$3:$L$16,2,FALSE)))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IF(D90="X",0,IF(E90="X",0,VLOOKUP(E90,'30'!$K$3:$L$16,2,FALSE)))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IF(D91="X",0,IF(E91="X",0,VLOOKUP(E91,'30'!$K$3:$L$16,2,FALSE)))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IF(D92="X",0,IF(E92="X",0,VLOOKUP(E92,'30'!$K$3:$L$16,2,FALSE)))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IF(D93="X",0,IF(E93="X",0,VLOOKUP(E93,'30'!$K$3:$L$16,2,FALSE)))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IF(D94="X",0,IF(E94="X",0,VLOOKUP(E94,'30'!$K$3:$L$16,2,FALSE)))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IF(D95="X",0,IF(E95="X",0,VLOOKUP(E95,'30'!$K$3:$L$16,2,FALSE)))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IF(D96="X",0,IF(E96="X",0,VLOOKUP(E96,'30'!$K$3:$L$16,2,FALSE)))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IF(D97="X",0,IF(E97="X",0,VLOOKUP(E97,'30'!$K$3:$L$16,2,FALSE)))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IF(D98="X",0,IF(E98="X",0,VLOOKUP(E98,'30'!$K$3:$L$16,2,FALSE)))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IF(D99="X",0,IF(E99="X",0,VLOOKUP(E99,'30'!$K$3:$L$16,2,FALSE)))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IF(D100="X",0,IF(E100="X",0,VLOOKUP(E100,'30'!$K$3:$L$16,2,FALSE)))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IF(D101="X",0,IF(E101="X",0,VLOOKUP(E101,'30'!$K$3:$L$16,2,FALSE)))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IF(D102="X",0,IF(E102="X",0,VLOOKUP(E102,'30'!$K$3:$L$16,2,FALSE)))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IF(D103="X",0,IF(E103="X",0,VLOOKUP(E103,'30'!$K$3:$L$16,2,FALSE)))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IF(D104="X",0,IF(E104="X",0,VLOOKUP(E104,'30'!$K$3:$L$16,2,FALSE)))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IF(D105="X",0,IF(E105="X",0,VLOOKUP(E105,'30'!$K$3:$L$16,2,FALSE)))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IF(D106="X",0,IF(E106="X",0,VLOOKUP(E106,'30'!$K$3:$L$16,2,FALSE)))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IF(D107="X",0,IF(E107="X",0,VLOOKUP(E107,'30'!$K$3:$L$16,2,FALSE)))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IF(D108="X",0,IF(E108="X",0,VLOOKUP(E108,'30'!$K$3:$L$16,2,FALSE)))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IF(D109="X",0,IF(E109="X",0,VLOOKUP(E109,'30'!$K$3:$L$16,2,FALSE)))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IF(D110="X",0,IF(E110="X",0,VLOOKUP(E110,'30'!$K$3:$L$16,2,FALSE)))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IF(D111="X",0,IF(E111="X",0,VLOOKUP(E111,'30'!$K$3:$L$16,2,FALSE)))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IF(D112="X",0,IF(E112="X",0,VLOOKUP(E112,'30'!$K$3:$L$16,2,FALSE)))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IF(D113="X",0,IF(E113="X",0,VLOOKUP(E113,'30'!$K$3:$L$16,2,FALSE)))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IF(D114="X",0,IF(E114="X",0,VLOOKUP(E114,'30'!$K$3:$L$16,2,FALSE)))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IF(D115="X",0,IF(E115="X",0,VLOOKUP(E115,'30'!$K$3:$L$16,2,FALSE)))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IF(D116="X",0,IF(E116="X",0,VLOOKUP(E116,'30'!$K$3:$L$16,2,FALSE)))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IF(D117="X",0,IF(E117="X",0,VLOOKUP(E117,'30'!$K$3:$L$16,2,FALSE)))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IF(D118="X",0,IF(E118="X",0,VLOOKUP(E118,'30'!$K$3:$L$16,2,FALSE)))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IF(D119="X",0,IF(E119="X",0,VLOOKUP(E119,'30'!$K$3:$L$16,2,FALSE)))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IF(D120="X",0,IF(E120="X",0,VLOOKUP(E120,'30'!$K$3:$L$16,2,FALSE)))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IF(D121="X",0,IF(E121="X",0,VLOOKUP(E121,'30'!$K$3:$L$16,2,FALSE)))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IF(D122="X",0,IF(E122="X",0,VLOOKUP(E122,'30'!$K$3:$L$16,2,FALSE)))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IF(D123="X",0,IF(E123="X",0,VLOOKUP(E123,'30'!$K$3:$L$16,2,FALSE)))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IF(D124="X",0,IF(E124="X",0,VLOOKUP(E124,'30'!$K$3:$L$16,2,FALSE)))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IF(D125="X",0,IF(E125="X",0,VLOOKUP(E125,'30'!$K$3:$L$16,2,FALSE)))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IF(D126="X",0,IF(E126="X",0,VLOOKUP(E126,'30'!$K$3:$L$16,2,FALSE)))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IF(D127="X",0,IF(E127="X",0,VLOOKUP(E127,'30'!$K$3:$L$16,2,FALSE)))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IF(D128="X",0,IF(E128="X",0,VLOOKUP(E128,'30'!$K$3:$L$16,2,FALSE)))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IF(D129="X",0,IF(E129="X",0,VLOOKUP(E129,'30'!$K$3:$L$16,2,FALSE)))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IF(D130="X",0,IF(E130="X",0,VLOOKUP(E130,'30'!$K$3:$L$16,2,FALSE)))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IF(D131="X",0,IF(E131="X",0,VLOOKUP(E131,'30'!$K$3:$L$16,2,FALSE)))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IF(D132="X",0,IF(E132="X",0,VLOOKUP(E132,'30'!$K$3:$L$16,2,FALSE)))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IF(D133="X",0,IF(E133="X",0,VLOOKUP(E133,'30'!$K$3:$L$16,2,FALSE)))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IF(D134="X",0,IF(E134="X",0,VLOOKUP(E134,'30'!$K$3:$L$16,2,FALSE)))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IF(D135="X",0,IF(E135="X",0,VLOOKUP(E135,'30'!$K$3:$L$16,2,FALSE)))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IF(D136="X",0,IF(E136="X",0,VLOOKUP(E136,'30'!$K$3:$L$16,2,FALSE)))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IF(D137="X",0,IF(E137="X",0,VLOOKUP(E137,'30'!$K$3:$L$16,2,FALSE)))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IF(D138="X",0,IF(E138="X",0,VLOOKUP(E138,'30'!$K$3:$L$16,2,FALSE)))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IF(D139="X",0,IF(E139="X",0,VLOOKUP(E139,'30'!$K$3:$L$16,2,FALSE)))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IF(D140="X",0,IF(E140="X",0,VLOOKUP(E140,'30'!$K$3:$L$16,2,FALSE)))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IF(D141="X",0,IF(E141="X",0,VLOOKUP(E141,'30'!$K$3:$L$16,2,FALSE)))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IF(D142="X",0,IF(E142="X",0,VLOOKUP(E142,'30'!$K$3:$L$16,2,FALSE)))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IF(D143="X",0,IF(E143="X",0,VLOOKUP(E143,'30'!$K$3:$L$16,2,FALSE)))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IF(D144="X",0,IF(E144="X",0,VLOOKUP(E144,'30'!$K$3:$L$16,2,FALSE)))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IF(D145="X",0,IF(E145="X",0,VLOOKUP(E145,'30'!$K$3:$L$16,2,FALSE)))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IF(D146="X",0,IF(E146="X",0,VLOOKUP(E146,'30'!$K$3:$L$16,2,FALSE)))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IF(D147="X",0,IF(E147="X",0,VLOOKUP(E147,'30'!$K$3:$L$16,2,FALSE)))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IF(D148="X",0,IF(E148="X",0,VLOOKUP(E148,'30'!$K$3:$L$16,2,FALSE)))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IF(D149="X",0,IF(E149="X",0,VLOOKUP(E149,'30'!$K$3:$L$16,2,FALSE)))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IF(D150="X",0,IF(E150="X",0,VLOOKUP(E150,'30'!$K$3:$L$16,2,FALSE)))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IF(D151="X",0,IF(E151="X",0,VLOOKUP(E151,'30'!$K$3:$L$16,2,FALSE)))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IF(D152="X",0,IF(E152="X",0,VLOOKUP(E152,'30'!$K$3:$L$16,2,FALSE)))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IF(D153="X",0,IF(E153="X",0,VLOOKUP(E153,'30'!$K$3:$L$16,2,FALSE)))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IF(D154="X",0,IF(E154="X",0,VLOOKUP(E154,'30'!$K$3:$L$16,2,FALSE)))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IF(D155="X",0,IF(E155="X",0,VLOOKUP(E155,'30'!$K$3:$L$16,2,FALSE)))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IF(D156="X",0,IF(E156="X",0,VLOOKUP(E156,'30'!$K$3:$L$16,2,FALSE)))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IF(D157="X",0,IF(E157="X",0,VLOOKUP(E157,'30'!$K$3:$L$16,2,FALSE)))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IF(D158="X",0,IF(E158="X",0,VLOOKUP(E158,'30'!$K$3:$L$16,2,FALSE)))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IF(D159="X",0,IF(E159="X",0,VLOOKUP(E159,'30'!$K$3:$L$16,2,FALSE)))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IF(D160="X",0,IF(E160="X",0,VLOOKUP(E160,'30'!$K$3:$L$16,2,FALSE)))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IF(D161="X",0,IF(E161="X",0,VLOOKUP(E161,'30'!$K$3:$L$16,2,FALSE)))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IF(D162="X",0,IF(E162="X",0,VLOOKUP(E162,'30'!$K$3:$L$16,2,FALSE)))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IF(D163="X",0,IF(E163="X",0,VLOOKUP(E163,'30'!$K$3:$L$16,2,FALSE)))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IF(D164="X",0,IF(E164="X",0,VLOOKUP(E164,'30'!$K$3:$L$16,2,FALSE)))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IF(D165="X",0,IF(E165="X",0,VLOOKUP(E165,'30'!$K$3:$L$16,2,FALSE)))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IF(D166="X",0,IF(E166="X",0,VLOOKUP(E166,'30'!$K$3:$L$16,2,FALSE)))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IF(D167="X",0,IF(E167="X",0,VLOOKUP(E167,'30'!$K$3:$L$16,2,FALSE)))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IF(D168="X",0,IF(E168="X",0,VLOOKUP(E168,'30'!$K$3:$L$16,2,FALSE)))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IF(D169="X",0,IF(E169="X",0,VLOOKUP(E169,'30'!$K$3:$L$16,2,FALSE)))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IF(D170="X",0,IF(E170="X",0,VLOOKUP(E170,'30'!$K$3:$L$16,2,FALSE)))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IF(D171="X",0,IF(E171="X",0,VLOOKUP(E171,'30'!$K$3:$L$16,2,FALSE)))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IF(D172="X",0,IF(E172="X",0,VLOOKUP(E172,'30'!$K$3:$L$16,2,FALSE)))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IF(D173="X",0,IF(E173="X",0,VLOOKUP(E173,'30'!$K$3:$L$16,2,FALSE)))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IF(D174="X",0,IF(E174="X",0,VLOOKUP(E174,'30'!$K$3:$L$16,2,FALSE)))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IF(D175="X",0,IF(E175="X",0,VLOOKUP(E175,'30'!$K$3:$L$16,2,FALSE)))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IF(D176="X",0,IF(E176="X",0,VLOOKUP(E176,'30'!$K$3:$L$16,2,FALSE)))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IF(D177="X",0,IF(E177="X",0,VLOOKUP(E177,'30'!$K$3:$L$16,2,FALSE)))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IF(D178="X",0,IF(E178="X",0,VLOOKUP(E178,'30'!$K$3:$L$16,2,FALSE)))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IF(D179="X",0,IF(E179="X",0,VLOOKUP(E179,'30'!$K$3:$L$16,2,FALSE)))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IF(D180="X",0,IF(E180="X",0,VLOOKUP(E180,'30'!$K$3:$L$16,2,FALSE)))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IF(D181="X",0,IF(E181="X",0,VLOOKUP(E181,'30'!$K$3:$L$16,2,FALSE)))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IF(D182="X",0,IF(E182="X",0,VLOOKUP(E182,'30'!$K$3:$L$16,2,FALSE)))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IF(D183="X",0,IF(E183="X",0,VLOOKUP(E183,'30'!$K$3:$L$16,2,FALSE)))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IF(D184="X",0,IF(E184="X",0,VLOOKUP(E184,'30'!$K$3:$L$16,2,FALSE)))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IF(D185="X",0,IF(E185="X",0,VLOOKUP(E185,'30'!$K$3:$L$16,2,FALSE)))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IF(D186="X",0,IF(E186="X",0,VLOOKUP(E186,'30'!$K$3:$L$16,2,FALSE)))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IF(D187="X",0,IF(E187="X",0,VLOOKUP(E187,'30'!$K$3:$L$16,2,FALSE)))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IF(D188="X",0,IF(E188="X",0,VLOOKUP(E188,'30'!$K$3:$L$16,2,FALSE)))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IF(D189="X",0,IF(E189="X",0,VLOOKUP(E189,'30'!$K$3:$L$16,2,FALSE)))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IF(D190="X",0,IF(E190="X",0,VLOOKUP(E190,'30'!$K$3:$L$16,2,FALSE)))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IF(D191="X",0,IF(E191="X",0,VLOOKUP(E191,'30'!$K$3:$L$16,2,FALSE)))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IF(D192="X",0,IF(E192="X",0,VLOOKUP(E192,'30'!$K$3:$L$16,2,FALSE)))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IF(D193="X",0,IF(E193="X",0,VLOOKUP(E193,'30'!$K$3:$L$16,2,FALSE)))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IF(D194="X",0,IF(E194="X",0,VLOOKUP(E194,'30'!$K$3:$L$16,2,FALSE)))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IF(D195="X",0,IF(E195="X",0,VLOOKUP(E195,'30'!$K$3:$L$16,2,FALSE)))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IF(D196="X",0,IF(E196="X",0,VLOOKUP(E196,'30'!$K$3:$L$16,2,FALSE)))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IF(D197="X",0,IF(E197="X",0,VLOOKUP(E197,'30'!$K$3:$L$16,2,FALSE)))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IF(D198="X",0,IF(E198="X",0,VLOOKUP(E198,'30'!$K$3:$L$16,2,FALSE)))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IF(D199="X",0,IF(E199="X",0,VLOOKUP(E199,'30'!$K$3:$L$16,2,FALSE)))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IF(D200="X",0,IF(E200="X",0,VLOOKUP(E200,'30'!$K$3:$L$16,2,FALSE)))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IF(D201="X",0,IF(E201="X",0,VLOOKUP(E201,'30'!$K$3:$L$16,2,FALSE)))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IF(D202="X",0,IF(E202="X",0,VLOOKUP(E202,'30'!$K$3:$L$16,2,FALSE)))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IF(D203="X",0,IF(E203="X",0,VLOOKUP(E203,'30'!$K$3:$L$16,2,FALSE)))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IF(D204="X",0,IF(E204="X",0,VLOOKUP(E204,'30'!$K$3:$L$16,2,FALSE)))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IF(D205="X",0,IF(E205="X",0,VLOOKUP(E205,'30'!$K$3:$L$16,2,FALSE)))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IF(D206="X",0,IF(E206="X",0,VLOOKUP(E206,'30'!$K$3:$L$16,2,FALSE)))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IF(D207="X",0,IF(E207="X",0,VLOOKUP(E207,'30'!$K$3:$L$16,2,FALSE)))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IF(D208="X",0,IF(E208="X",0,VLOOKUP(E208,'30'!$K$3:$L$16,2,FALSE)))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IF(D209="X",0,IF(E209="X",0,VLOOKUP(E209,'30'!$K$3:$L$16,2,FALSE)))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IF(D210="X",0,IF(E210="X",0,VLOOKUP(E210,'30'!$K$3:$L$16,2,FALSE)))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IF(D211="X",0,IF(E211="X",0,VLOOKUP(E211,'30'!$K$3:$L$16,2,FALSE)))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IF(D212="X",0,IF(E212="X",0,VLOOKUP(E212,'30'!$K$3:$L$16,2,FALSE)))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IF(D213="X",0,IF(E213="X",0,VLOOKUP(E213,'30'!$K$3:$L$16,2,FALSE)))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IF(D214="X",0,IF(E214="X",0,VLOOKUP(E214,'30'!$K$3:$L$16,2,FALSE)))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IF(D215="X",0,IF(E215="X",0,VLOOKUP(E215,'30'!$K$3:$L$16,2,FALSE)))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IF(D216="X",0,IF(E216="X",0,VLOOKUP(E216,'30'!$K$3:$L$16,2,FALSE)))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IF(D217="X",0,IF(E217="X",0,VLOOKUP(E217,'30'!$K$3:$L$16,2,FALSE)))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IF(D218="X",0,IF(E218="X",0,VLOOKUP(E218,'30'!$K$3:$L$16,2,FALSE)))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IF(D219="X",0,IF(E219="X",0,VLOOKUP(E219,'30'!$K$3:$L$16,2,FALSE)))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IF(D220="X",0,IF(E220="X",0,VLOOKUP(E220,'30'!$K$3:$L$16,2,FALSE)))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IF(D221="X",0,IF(E221="X",0,VLOOKUP(E221,'30'!$K$3:$L$16,2,FALSE)))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IF(D222="X",0,IF(E222="X",0,VLOOKUP(E222,'30'!$K$3:$L$16,2,FALSE)))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IF(D223="X",0,IF(E223="X",0,VLOOKUP(E223,'30'!$K$3:$L$16,2,FALSE)))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IF(D224="X",0,IF(E224="X",0,VLOOKUP(E224,'30'!$K$3:$L$16,2,FALSE)))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IF(D225="X",0,IF(E225="X",0,VLOOKUP(E225,'30'!$K$3:$L$16,2,FALSE)))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IF(D226="X",0,IF(E226="X",0,VLOOKUP(E226,'30'!$K$3:$L$16,2,FALSE)))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IF(D227="X",0,IF(E227="X",0,VLOOKUP(E227,'30'!$K$3:$L$16,2,FALSE)))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IF(D228="X",0,IF(E228="X",0,VLOOKUP(E228,'30'!$K$3:$L$16,2,FALSE)))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IF(D229="X",0,IF(E229="X",0,VLOOKUP(E229,'30'!$K$3:$L$16,2,FALSE)))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IF(D230="X",0,IF(E230="X",0,VLOOKUP(E230,'30'!$K$3:$L$16,2,FALSE)))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IF(D231="X",0,IF(E231="X",0,VLOOKUP(E231,'30'!$K$3:$L$16,2,FALSE)))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IF(D232="X",0,IF(E232="X",0,VLOOKUP(E232,'30'!$K$3:$L$16,2,FALSE)))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IF(D233="X",0,IF(E233="X",0,VLOOKUP(E233,'30'!$K$3:$L$16,2,FALSE)))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IF(D234="X",0,IF(E234="X",0,VLOOKUP(E234,'30'!$K$3:$L$16,2,FALSE)))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IF(D235="X",0,IF(E235="X",0,VLOOKUP(E235,'30'!$K$3:$L$16,2,FALSE)))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IF(D236="X",0,IF(E236="X",0,VLOOKUP(E236,'30'!$K$3:$L$16,2,FALSE)))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IF(D237="X",0,IF(E237="X",0,VLOOKUP(E237,'30'!$K$3:$L$16,2,FALSE)))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IF(D238="X",0,IF(E238="X",0,VLOOKUP(E238,'30'!$K$3:$L$16,2,FALSE)))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IF(D239="X",0,IF(E239="X",0,VLOOKUP(E239,'30'!$K$3:$L$16,2,FALSE)))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IF(D240="X",0,IF(E240="X",0,VLOOKUP(E240,'30'!$K$3:$L$16,2,FALSE)))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IF(D241="X",0,IF(E241="X",0,VLOOKUP(E241,'30'!$K$3:$L$16,2,FALSE)))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IF(D242="X",0,IF(E242="X",0,VLOOKUP(E242,'30'!$K$3:$L$16,2,FALSE)))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IF(D243="X",0,IF(E243="X",0,VLOOKUP(E243,'30'!$K$3:$L$16,2,FALSE)))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IF(D244="X",0,IF(E244="X",0,VLOOKUP(E244,'30'!$K$3:$L$16,2,FALSE)))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IF(D245="X",0,IF(E245="X",0,VLOOKUP(E245,'30'!$K$3:$L$16,2,FALSE)))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IF(D246="X",0,IF(E246="X",0,VLOOKUP(E246,'30'!$K$3:$L$16,2,FALSE)))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IF(D247="X",0,IF(E247="X",0,VLOOKUP(E247,'30'!$K$3:$L$16,2,FALSE)))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IF(D248="X",0,IF(E248="X",0,VLOOKUP(E248,'30'!$K$3:$L$16,2,FALSE)))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IF(D249="X",0,IF(E249="X",0,VLOOKUP(E249,'30'!$K$3:$L$16,2,FALSE)))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IF(D250="X",0,IF(E250="X",0,VLOOKUP(E250,'30'!$K$3:$L$16,2,FALSE)))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IF(D251="X",0,IF(E251="X",0,VLOOKUP(E251,'30'!$K$3:$L$16,2,FALSE)))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IF(D252="X",0,IF(E252="X",0,VLOOKUP(E252,'30'!$K$3:$L$16,2,FALSE)))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IF(D253="X",0,IF(E253="X",0,VLOOKUP(E253,'30'!$K$3:$L$16,2,FALSE)))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IF(D254="X",0,IF(E254="X",0,VLOOKUP(E254,'30'!$K$3:$L$16,2,FALSE)))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IF(D255="X",0,IF(E255="X",0,VLOOKUP(E255,'30'!$K$3:$L$16,2,FALSE)))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IF(D256="X",0,IF(E256="X",0,VLOOKUP(E256,'30'!$K$3:$L$16,2,FALSE)))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IF(D257="X",0,IF(E257="X",0,VLOOKUP(E257,'30'!$K$3:$L$16,2,FALSE)))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IF(D258="X",0,IF(E258="X",0,VLOOKUP(E258,'30'!$K$3:$L$16,2,FALSE)))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IF(D259="X",0,IF(E259="X",0,VLOOKUP(E259,'30'!$K$3:$L$16,2,FALSE)))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IF(D260="X",0,IF(E260="X",0,VLOOKUP(E260,'30'!$K$3:$L$16,2,FALSE)))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IF(D261="X",0,IF(E261="X",0,VLOOKUP(E261,'30'!$K$3:$L$16,2,FALSE)))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IF(D262="X",0,IF(E262="X",0,VLOOKUP(E262,'30'!$K$3:$L$16,2,FALSE)))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IF(D263="X",0,IF(E263="X",0,VLOOKUP(E263,'30'!$K$3:$L$16,2,FALSE)))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IF(D264="X",0,IF(E264="X",0,VLOOKUP(E264,'30'!$K$3:$L$16,2,FALSE)))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IF(D265="X",0,IF(E265="X",0,VLOOKUP(E265,'30'!$K$3:$L$16,2,FALSE)))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IF(D266="X",0,IF(E266="X",0,VLOOKUP(E266,'30'!$K$3:$L$16,2,FALSE)))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IF(D267="X",0,IF(E267="X",0,VLOOKUP(E267,'30'!$K$3:$L$16,2,FALSE)))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IF(D268="X",0,IF(E268="X",0,VLOOKUP(E268,'30'!$K$3:$L$16,2,FALSE)))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IF(D269="X",0,IF(E269="X",0,VLOOKUP(E269,'30'!$K$3:$L$16,2,FALSE)))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IF(D270="X",0,IF(E270="X",0,VLOOKUP(E270,'30'!$K$3:$L$16,2,FALSE)))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IF(D271="X",0,IF(E271="X",0,VLOOKUP(E271,'30'!$K$3:$L$16,2,FALSE)))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IF(D272="X",0,IF(E272="X",0,VLOOKUP(E272,'30'!$K$3:$L$16,2,FALSE)))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IF(D273="X",0,IF(E273="X",0,VLOOKUP(E273,'30'!$K$3:$L$16,2,FALSE)))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IF(D274="X",0,IF(E274="X",0,VLOOKUP(E274,'30'!$K$3:$L$16,2,FALSE)))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IF(D275="X",0,IF(E275="X",0,VLOOKUP(E275,'30'!$K$3:$L$16,2,FALSE)))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IF(D276="X",0,IF(E276="X",0,VLOOKUP(E276,'30'!$K$3:$L$16,2,FALSE)))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IF(D277="X",0,IF(E277="X",0,VLOOKUP(E277,'30'!$K$3:$L$16,2,FALSE)))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IF(D278="X",0,IF(E278="X",0,VLOOKUP(E278,'30'!$K$3:$L$16,2,FALSE)))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IF(D279="X",0,IF(E279="X",0,VLOOKUP(E279,'30'!$K$3:$L$16,2,FALSE)))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IF(D280="X",0,IF(E280="X",0,VLOOKUP(E280,'30'!$K$3:$L$16,2,FALSE)))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IF(D281="X",0,IF(E281="X",0,VLOOKUP(E281,'30'!$K$3:$L$16,2,FALSE)))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IF(D282="X",0,IF(E282="X",0,VLOOKUP(E282,'30'!$K$3:$L$16,2,FALSE)))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IF(D283="X",0,IF(E283="X",0,VLOOKUP(E283,'30'!$K$3:$L$16,2,FALSE)))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IF(D284="X",0,IF(E284="X",0,VLOOKUP(E284,'30'!$K$3:$L$16,2,FALSE)))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IF(D285="X",0,IF(E285="X",0,VLOOKUP(E285,'30'!$K$3:$L$16,2,FALSE)))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IF(D286="X",0,IF(E286="X",0,VLOOKUP(E286,'30'!$K$3:$L$16,2,FALSE)))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IF(D287="X",0,IF(E287="X",0,VLOOKUP(E287,'30'!$K$3:$L$16,2,FALSE)))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IF(D288="X",0,IF(E288="X",0,VLOOKUP(E288,'30'!$K$3:$L$16,2,FALSE)))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IF(D289="X",0,IF(E289="X",0,VLOOKUP(E289,'30'!$K$3:$L$16,2,FALSE)))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IF(D290="X",0,IF(E290="X",0,VLOOKUP(E290,'30'!$K$3:$L$16,2,FALSE)))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IF(D291="X",0,IF(E291="X",0,VLOOKUP(E291,'30'!$K$3:$L$16,2,FALSE)))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IF(D292="X",0,IF(E292="X",0,VLOOKUP(E292,'30'!$K$3:$L$16,2,FALSE)))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IF(D293="X",0,IF(E293="X",0,VLOOKUP(E293,'30'!$K$3:$L$16,2,FALSE)))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IF(D294="X",0,IF(E294="X",0,VLOOKUP(E294,'30'!$K$3:$L$16,2,FALSE)))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IF(D295="X",0,IF(E295="X",0,VLOOKUP(E295,'30'!$K$3:$L$16,2,FALSE)))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IF(D296="X",0,IF(E296="X",0,VLOOKUP(E296,'30'!$K$3:$L$16,2,FALSE)))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IF(D297="X",0,IF(E297="X",0,VLOOKUP(E297,'30'!$K$3:$L$16,2,FALSE)))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IF(D298="X",0,IF(E298="X",0,VLOOKUP(E298,'30'!$K$3:$L$16,2,FALSE)))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IF(D299="X",0,IF(E299="X",0,VLOOKUP(E299,'30'!$K$3:$L$16,2,FALSE)))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IF(D300="X",0,IF(E300="X",0,VLOOKUP(E300,'30'!$K$3:$L$16,2,FALSE)))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IF(D301="X",0,IF(E301="X",0,VLOOKUP(E301,'30'!$K$3:$L$16,2,FALSE)))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IF(D302="X",0,IF(E302="X",0,VLOOKUP(E302,'30'!$K$3:$L$16,2,FALSE)))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IF(D303="X",0,IF(E303="X",0,VLOOKUP(E303,'30'!$K$3:$L$16,2,FALSE)))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IF(D304="X",0,IF(E304="X",0,VLOOKUP(E304,'30'!$K$3:$L$16,2,FALSE)))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IF(D305="X",0,IF(E305="X",0,VLOOKUP(E305,'30'!$K$3:$L$16,2,FALSE)))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IF(D306="X",0,IF(E306="X",0,VLOOKUP(E306,'30'!$K$3:$L$16,2,FALSE)))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IF(D307="X",0,IF(E307="X",0,VLOOKUP(E307,'30'!$K$3:$L$16,2,FALSE)))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IF(D308="X",0,IF(E308="X",0,VLOOKUP(E308,'30'!$K$3:$L$16,2,FALSE)))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IF(D309="X",0,IF(E309="X",0,VLOOKUP(E309,'30'!$K$3:$L$16,2,FALSE)))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IF(D310="X",0,IF(E310="X",0,VLOOKUP(E310,'30'!$K$3:$L$16,2,FALSE)))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IF(D311="X",0,IF(E311="X",0,VLOOKUP(E311,'30'!$K$3:$L$16,2,FALSE)))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IF(D312="X",0,IF(E312="X",0,VLOOKUP(E312,'30'!$K$3:$L$16,2,FALSE)))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IF(D313="X",0,IF(E313="X",0,VLOOKUP(E313,'30'!$K$3:$L$16,2,FALSE)))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IF(D314="X",0,IF(E314="X",0,VLOOKUP(E314,'30'!$K$3:$L$16,2,FALSE)))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IF(D315="X",0,IF(E315="X",0,VLOOKUP(E315,'30'!$K$3:$L$16,2,FALSE)))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IF(D316="X",0,IF(E316="X",0,VLOOKUP(E316,'30'!$K$3:$L$16,2,FALSE)))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IF(D317="X",0,IF(E317="X",0,VLOOKUP(E317,'30'!$K$3:$L$16,2,FALSE)))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IF(D318="X",0,IF(E318="X",0,VLOOKUP(E318,'30'!$K$3:$L$16,2,FALSE)))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IF(D319="X",0,IF(E319="X",0,VLOOKUP(E319,'30'!$K$3:$L$16,2,FALSE)))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IF(D320="X",0,IF(E320="X",0,VLOOKUP(E320,'30'!$K$3:$L$16,2,FALSE)))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IF(D321="X",0,IF(E321="X",0,VLOOKUP(E321,'30'!$K$3:$L$16,2,FALSE)))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IF(D322="X",0,IF(E322="X",0,VLOOKUP(E322,'30'!$K$3:$L$16,2,FALSE)))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IF(D323="X",0,IF(E323="X",0,VLOOKUP(E323,'30'!$K$3:$L$16,2,FALSE)))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IF(D324="X",0,IF(E324="X",0,VLOOKUP(E324,'30'!$K$3:$L$16,2,FALSE)))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IF(D325="X",0,IF(E325="X",0,VLOOKUP(E325,'30'!$K$3:$L$16,2,FALSE)))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IF(D326="X",0,IF(E326="X",0,VLOOKUP(E326,'30'!$K$3:$L$16,2,FALSE)))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IF(D327="X",0,IF(E327="X",0,VLOOKUP(E327,'30'!$K$3:$L$16,2,FALSE)))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IF(D328="X",0,IF(E328="X",0,VLOOKUP(E328,'30'!$K$3:$L$16,2,FALSE)))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IF(D329="X",0,IF(E329="X",0,VLOOKUP(E329,'30'!$K$3:$L$16,2,FALSE)))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IF(D330="X",0,IF(E330="X",0,VLOOKUP(E330,'30'!$K$3:$L$16,2,FALSE)))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IF(D331="X",0,IF(E331="X",0,VLOOKUP(E331,'30'!$K$3:$L$16,2,FALSE)))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IF(D332="X",0,IF(E332="X",0,VLOOKUP(E332,'30'!$K$3:$L$16,2,FALSE)))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IF(D333="X",0,IF(E333="X",0,VLOOKUP(E333,'30'!$K$3:$L$16,2,FALSE)))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IF(D334="X",0,IF(E334="X",0,VLOOKUP(E334,'30'!$K$3:$L$16,2,FALSE)))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IF(D335="X",0,IF(E335="X",0,VLOOKUP(E335,'30'!$K$3:$L$16,2,FALSE)))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IF(D336="X",0,IF(E336="X",0,VLOOKUP(E336,'30'!$K$3:$L$16,2,FALSE)))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IF(D337="X",0,IF(E337="X",0,VLOOKUP(E337,'30'!$K$3:$L$16,2,FALSE)))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IF(D338="X",0,IF(E338="X",0,VLOOKUP(E338,'30'!$K$3:$L$16,2,FALSE)))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IF(D339="X",0,IF(E339="X",0,VLOOKUP(E339,'30'!$K$3:$L$16,2,FALSE)))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IF(D340="X",0,IF(E340="X",0,VLOOKUP(E340,'30'!$K$3:$L$16,2,FALSE)))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IF(D341="X",0,IF(E341="X",0,VLOOKUP(E341,'30'!$K$3:$L$16,2,FALSE)))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IF(D342="X",0,IF(E342="X",0,VLOOKUP(E342,'30'!$K$3:$L$16,2,FALSE)))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IF(D343="X",0,IF(E343="X",0,VLOOKUP(E343,'30'!$K$3:$L$16,2,FALSE)))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IF(D344="X",0,IF(E344="X",0,VLOOKUP(E344,'30'!$K$3:$L$16,2,FALSE)))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IF(D345="X",0,IF(E345="X",0,VLOOKUP(E345,'30'!$K$3:$L$16,2,FALSE)))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IF(D346="X",0,IF(E346="X",0,VLOOKUP(E346,'30'!$K$3:$L$16,2,FALSE)))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IF(D347="X",0,IF(E347="X",0,VLOOKUP(E347,'30'!$K$3:$L$16,2,FALSE)))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IF(D348="X",0,IF(E348="X",0,VLOOKUP(E348,'30'!$K$3:$L$16,2,FALSE)))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IF(D349="X",0,IF(E349="X",0,VLOOKUP(E349,'30'!$K$3:$L$16,2,FALSE)))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IF(D350="X",0,IF(E350="X",0,VLOOKUP(E350,'30'!$K$3:$L$16,2,FALSE)))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IF(D351="X",0,IF(E351="X",0,VLOOKUP(E351,'30'!$K$3:$L$16,2,FALSE)))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IF(D352="X",0,IF(E352="X",0,VLOOKUP(E352,'30'!$K$3:$L$16,2,FALSE)))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IF(D353="X",0,IF(E353="X",0,VLOOKUP(E353,'30'!$K$3:$L$16,2,FALSE)))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IF(D354="X",0,IF(E354="X",0,VLOOKUP(E354,'30'!$K$3:$L$16,2,FALSE)))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IF(D355="X",0,IF(E355="X",0,VLOOKUP(E355,'30'!$K$3:$L$16,2,FALSE)))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IF(D356="X",0,IF(E356="X",0,VLOOKUP(E356,'30'!$K$3:$L$16,2,FALSE)))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IF(D357="X",0,IF(E357="X",0,VLOOKUP(E357,'30'!$K$3:$L$16,2,FALSE)))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IF(D358="X",0,IF(E358="X",0,VLOOKUP(E358,'30'!$K$3:$L$16,2,FALSE)))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IF(D359="X",0,IF(E359="X",0,VLOOKUP(E359,'30'!$K$3:$L$16,2,FALSE)))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IF(D360="X",0,IF(E360="X",0,VLOOKUP(E360,'30'!$K$3:$L$16,2,FALSE)))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IF(D361="X",0,IF(E361="X",0,VLOOKUP(E361,'30'!$K$3:$L$16,2,FALSE)))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IF(D362="X",0,IF(E362="X",0,VLOOKUP(E362,'30'!$K$3:$L$16,2,FALSE)))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IF(D363="X",0,IF(E363="X",0,VLOOKUP(E363,'30'!$K$3:$L$16,2,FALSE)))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IF(D364="X",0,IF(E364="X",0,VLOOKUP(E364,'30'!$K$3:$L$16,2,FALSE)))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IF(D365="X",0,IF(E365="X",0,VLOOKUP(E365,'30'!$K$3:$L$16,2,FALSE)))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IF(D366="X",0,IF(E366="X",0,VLOOKUP(E366,'30'!$K$3:$L$16,2,FALSE)))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IF(D367="X",0,IF(E367="X",0,VLOOKUP(E367,'30'!$K$3:$L$16,2,FALSE)))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IF(D368="X",0,IF(E368="X",0,VLOOKUP(E368,'30'!$K$3:$L$16,2,FALSE)))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IF(D369="X",0,IF(E369="X",0,VLOOKUP(E369,'30'!$K$3:$L$16,2,FALSE)))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IF(D370="X",0,IF(E370="X",0,VLOOKUP(E370,'30'!$K$3:$L$16,2,FALSE)))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IF(D371="X",0,IF(E371="X",0,VLOOKUP(E371,'30'!$K$3:$L$16,2,FALSE)))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IF(D372="X",0,IF(E372="X",0,VLOOKUP(E372,'30'!$K$3:$L$16,2,FALSE)))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IF(D373="X",0,IF(E373="X",0,VLOOKUP(E373,'30'!$K$3:$L$16,2,FALSE)))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IF(D374="X",0,IF(E374="X",0,VLOOKUP(E374,'30'!$K$3:$L$16,2,FALSE)))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IF(D375="X",0,IF(E375="X",0,VLOOKUP(E375,'30'!$K$3:$L$16,2,FALSE)))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IF(D376="X",0,IF(E376="X",0,VLOOKUP(E376,'30'!$K$3:$L$16,2,FALSE)))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IF(D377="X",0,IF(E377="X",0,VLOOKUP(E377,'30'!$K$3:$L$16,2,FALSE)))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IF(D378="X",0,IF(E378="X",0,VLOOKUP(E378,'30'!$K$3:$L$16,2,FALSE)))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IF(D379="X",0,IF(E379="X",0,VLOOKUP(E379,'30'!$K$3:$L$16,2,FALSE)))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IF(D380="X",0,IF(E380="X",0,VLOOKUP(E380,'30'!$K$3:$L$16,2,FALSE)))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IF(D381="X",0,IF(E381="X",0,VLOOKUP(E381,'30'!$K$3:$L$16,2,FALSE)))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IF(D382="X",0,IF(E382="X",0,VLOOKUP(E382,'30'!$K$3:$L$16,2,FALSE)))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IF(D383="X",0,IF(E383="X",0,VLOOKUP(E383,'30'!$K$3:$L$16,2,FALSE)))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IF(D384="X",0,IF(E384="X",0,VLOOKUP(E384,'30'!$K$3:$L$16,2,FALSE)))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IF(D385="X",0,IF(E385="X",0,VLOOKUP(E385,'30'!$K$3:$L$16,2,FALSE)))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IF(D386="X",0,IF(E386="X",0,VLOOKUP(E386,'30'!$K$3:$L$16,2,FALSE)))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IF(D387="X",0,IF(E387="X",0,VLOOKUP(E387,'30'!$K$3:$L$16,2,FALSE)))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IF(D388="X",0,IF(E388="X",0,VLOOKUP(E388,'30'!$K$3:$L$16,2,FALSE)))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IF(D389="X",0,IF(E389="X",0,VLOOKUP(E389,'30'!$K$3:$L$16,2,FALSE)))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IF(D390="X",0,IF(E390="X",0,VLOOKUP(E390,'30'!$K$3:$L$16,2,FALSE)))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IF(D391="X",0,IF(E391="X",0,VLOOKUP(E391,'30'!$K$3:$L$16,2,FALSE)))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IF(D392="X",0,IF(E392="X",0,VLOOKUP(E392,'30'!$K$3:$L$16,2,FALSE)))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IF(D393="X",0,IF(E393="X",0,VLOOKUP(E393,'30'!$K$3:$L$16,2,FALSE)))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IF(D394="X",0,IF(E394="X",0,VLOOKUP(E394,'30'!$K$3:$L$16,2,FALSE)))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IF(D395="X",0,IF(E395="X",0,VLOOKUP(E395,'30'!$K$3:$L$16,2,FALSE)))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IF(D396="X",0,IF(E396="X",0,VLOOKUP(E396,'30'!$K$3:$L$16,2,FALSE)))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IF(D397="X",0,IF(E397="X",0,VLOOKUP(E397,'30'!$K$3:$L$16,2,FALSE)))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IF(D398="X",0,IF(E398="X",0,VLOOKUP(E398,'30'!$K$3:$L$16,2,FALSE)))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IF(D399="X",0,IF(E399="X",0,VLOOKUP(E399,'30'!$K$3:$L$16,2,FALSE)))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IF(D400="X",0,IF(E400="X",0,VLOOKUP(E400,'30'!$K$3:$L$16,2,FALSE)))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IF(D401="X",0,IF(E401="X",0,VLOOKUP(E401,'30'!$K$3:$L$16,2,FALSE)))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IF(D402="X",0,IF(E402="X",0,VLOOKUP(E402,'30'!$K$3:$L$16,2,FALSE)))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IF(D403="X",0,IF(E403="X",0,VLOOKUP(E403,'30'!$K$3:$L$16,2,FALSE)))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IF(D404="X",0,IF(E404="X",0,VLOOKUP(E404,'30'!$K$3:$L$16,2,FALSE)))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IF(D405="X",0,IF(E405="X",0,VLOOKUP(E405,'30'!$K$3:$L$16,2,FALSE)))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IF(D406="X",0,IF(E406="X",0,VLOOKUP(E406,'30'!$K$3:$L$16,2,FALSE)))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IF(D407="X",0,IF(E407="X",0,VLOOKUP(E407,'30'!$K$3:$L$16,2,FALSE)))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IF(D408="X",0,IF(E408="X",0,VLOOKUP(E408,'30'!$K$3:$L$16,2,FALSE)))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IF(D409="X",0,IF(E409="X",0,VLOOKUP(E409,'30'!$K$3:$L$16,2,FALSE)))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IF(D410="X",0,IF(E410="X",0,VLOOKUP(E410,'30'!$K$3:$L$16,2,FALSE)))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IF(D411="X",0,IF(E411="X",0,VLOOKUP(E411,'30'!$K$3:$L$16,2,FALSE)))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IF(D412="X",0,IF(E412="X",0,VLOOKUP(E412,'30'!$K$3:$L$16,2,FALSE)))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IF(D413="X",0,IF(E413="X",0,VLOOKUP(E413,'30'!$K$3:$L$16,2,FALSE)))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IF(D414="X",0,IF(E414="X",0,VLOOKUP(E414,'30'!$K$3:$L$16,2,FALSE)))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IF(D415="X",0,IF(E415="X",0,VLOOKUP(E415,'30'!$K$3:$L$16,2,FALSE)))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IF(D416="X",0,IF(E416="X",0,VLOOKUP(E416,'30'!$K$3:$L$16,2,FALSE)))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IF(D417="X",0,IF(E417="X",0,VLOOKUP(E417,'30'!$K$3:$L$16,2,FALSE)))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IF(D418="X",0,IF(E418="X",0,VLOOKUP(E418,'30'!$K$3:$L$16,2,FALSE)))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IF(D419="X",0,IF(E419="X",0,VLOOKUP(E419,'30'!$K$3:$L$16,2,FALSE)))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IF(D420="X",0,IF(E420="X",0,VLOOKUP(E420,'30'!$K$3:$L$16,2,FALSE)))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IF(D421="X",0,IF(E421="X",0,VLOOKUP(E421,'30'!$K$3:$L$16,2,FALSE)))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IF(D422="X",0,IF(E422="X",0,VLOOKUP(E422,'30'!$K$3:$L$16,2,FALSE)))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IF(D423="X",0,IF(E423="X",0,VLOOKUP(E423,'30'!$K$3:$L$16,2,FALSE)))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IF(D424="X",0,IF(E424="X",0,VLOOKUP(E424,'30'!$K$3:$L$16,2,FALSE)))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IF(D425="X",0,IF(E425="X",0,VLOOKUP(E425,'30'!$K$3:$L$16,2,FALSE)))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IF(D426="X",0,IF(E426="X",0,VLOOKUP(E426,'30'!$K$3:$L$16,2,FALSE)))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IF(D427="X",0,IF(E427="X",0,VLOOKUP(E427,'30'!$K$3:$L$16,2,FALSE)))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IF(D428="X",0,IF(E428="X",0,VLOOKUP(E428,'30'!$K$3:$L$16,2,FALSE)))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IF(D429="X",0,IF(E429="X",0,VLOOKUP(E429,'30'!$K$3:$L$16,2,FALSE)))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IF(D430="X",0,IF(E430="X",0,VLOOKUP(E430,'30'!$K$3:$L$16,2,FALSE)))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IF(D431="X",0,IF(E431="X",0,VLOOKUP(E431,'30'!$K$3:$L$16,2,FALSE)))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IF(D432="X",0,IF(E432="X",0,VLOOKUP(E432,'30'!$K$3:$L$16,2,FALSE)))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IF(D433="X",0,IF(E433="X",0,VLOOKUP(E433,'30'!$K$3:$L$16,2,FALSE)))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IF(D434="X",0,IF(E434="X",0,VLOOKUP(E434,'30'!$K$3:$L$16,2,FALSE)))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IF(D435="X",0,IF(E435="X",0,VLOOKUP(E435,'30'!$K$3:$L$16,2,FALSE)))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IF(D436="X",0,IF(E436="X",0,VLOOKUP(E436,'30'!$K$3:$L$16,2,FALSE)))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IF(D437="X",0,IF(E437="X",0,VLOOKUP(E437,'30'!$K$3:$L$16,2,FALSE)))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IF(D438="X",0,IF(E438="X",0,VLOOKUP(E438,'30'!$K$3:$L$16,2,FALSE)))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IF(D439="X",0,IF(E439="X",0,VLOOKUP(E439,'30'!$K$3:$L$16,2,FALSE)))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IF(D440="X",0,IF(E440="X",0,VLOOKUP(E440,'30'!$K$3:$L$16,2,FALSE)))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IF(D441="X",0,IF(E441="X",0,VLOOKUP(E441,'30'!$K$3:$L$16,2,FALSE)))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IF(D442="X",0,IF(E442="X",0,VLOOKUP(E442,'30'!$K$3:$L$16,2,FALSE)))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IF(D443="X",0,IF(E443="X",0,VLOOKUP(E443,'30'!$K$3:$L$16,2,FALSE)))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IF(D444="X",0,IF(E444="X",0,VLOOKUP(E444,'30'!$K$3:$L$16,2,FALSE)))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IF(D445="X",0,IF(E445="X",0,VLOOKUP(E445,'30'!$K$3:$L$16,2,FALSE)))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IF(D446="X",0,IF(E446="X",0,VLOOKUP(E446,'30'!$K$3:$L$16,2,FALSE)))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IF(D447="X",0,IF(E447="X",0,VLOOKUP(E447,'30'!$K$3:$L$16,2,FALSE)))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IF(D448="X",0,IF(E448="X",0,VLOOKUP(E448,'30'!$K$3:$L$16,2,FALSE)))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IF(D449="X",0,IF(E449="X",0,VLOOKUP(E449,'30'!$K$3:$L$16,2,FALSE)))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IF(D450="X",0,IF(E450="X",0,VLOOKUP(E450,'30'!$K$3:$L$16,2,FALSE)))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IF(D451="X",0,IF(E451="X",0,VLOOKUP(E451,'30'!$K$3:$L$16,2,FALSE)))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IF(D452="X",0,IF(E452="X",0,VLOOKUP(E452,'30'!$K$3:$L$16,2,FALSE)))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IF(D453="X",0,IF(E453="X",0,VLOOKUP(E453,'30'!$K$3:$L$16,2,FALSE)))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IF(D454="X",0,IF(E454="X",0,VLOOKUP(E454,'30'!$K$3:$L$16,2,FALSE)))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IF(D455="X",0,IF(E455="X",0,VLOOKUP(E455,'30'!$K$3:$L$16,2,FALSE)))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IF(D456="X",0,IF(E456="X",0,VLOOKUP(E456,'30'!$K$3:$L$16,2,FALSE)))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IF(D457="X",0,IF(E457="X",0,VLOOKUP(E457,'30'!$K$3:$L$16,2,FALSE)))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IF(D458="X",0,IF(E458="X",0,VLOOKUP(E458,'30'!$K$3:$L$16,2,FALSE)))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IF(D459="X",0,IF(E459="X",0,VLOOKUP(E459,'30'!$K$3:$L$16,2,FALSE)))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IF(D460="X",0,IF(E460="X",0,VLOOKUP(E460,'30'!$K$3:$L$16,2,FALSE)))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IF(D461="X",0,IF(E461="X",0,VLOOKUP(E461,'30'!$K$3:$L$16,2,FALSE)))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IF(D462="X",0,IF(E462="X",0,VLOOKUP(E462,'30'!$K$3:$L$16,2,FALSE)))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IF(D463="X",0,IF(E463="X",0,VLOOKUP(E463,'30'!$K$3:$L$16,2,FALSE)))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IF(D464="X",0,IF(E464="X",0,VLOOKUP(E464,'30'!$K$3:$L$16,2,FALSE)))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IF(D465="X",0,IF(E465="X",0,VLOOKUP(E465,'30'!$K$3:$L$16,2,FALSE)))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IF(D466="X",0,IF(E466="X",0,VLOOKUP(E466,'30'!$K$3:$L$16,2,FALSE)))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IF(D467="X",0,IF(E467="X",0,VLOOKUP(E467,'30'!$K$3:$L$16,2,FALSE)))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IF(D468="X",0,IF(E468="X",0,VLOOKUP(E468,'30'!$K$3:$L$16,2,FALSE)))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IF(D469="X",0,IF(E469="X",0,VLOOKUP(E469,'30'!$K$3:$L$16,2,FALSE)))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IF(D470="X",0,IF(E470="X",0,VLOOKUP(E470,'30'!$K$3:$L$16,2,FALSE)))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IF(D471="X",0,IF(E471="X",0,VLOOKUP(E471,'30'!$K$3:$L$16,2,FALSE)))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IF(D472="X",0,IF(E472="X",0,VLOOKUP(E472,'30'!$K$3:$L$16,2,FALSE)))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IF(D473="X",0,IF(E473="X",0,VLOOKUP(E473,'30'!$K$3:$L$16,2,FALSE)))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IF(D474="X",0,IF(E474="X",0,VLOOKUP(E474,'30'!$K$3:$L$16,2,FALSE)))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IF(D475="X",0,IF(E475="X",0,VLOOKUP(E475,'30'!$K$3:$L$16,2,FALSE)))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IF(D476="X",0,IF(E476="X",0,VLOOKUP(E476,'30'!$K$3:$L$16,2,FALSE)))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IF(D477="X",0,IF(E477="X",0,VLOOKUP(E477,'30'!$K$3:$L$16,2,FALSE)))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IF(D478="X",0,IF(E478="X",0,VLOOKUP(E478,'30'!$K$3:$L$16,2,FALSE)))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IF(D479="X",0,IF(E479="X",0,VLOOKUP(E479,'30'!$K$3:$L$16,2,FALSE)))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IF(D480="X",0,IF(E480="X",0,VLOOKUP(E480,'30'!$K$3:$L$16,2,FALSE)))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IF(D481="X",0,IF(E481="X",0,VLOOKUP(E481,'30'!$K$3:$L$16,2,FALSE)))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IF(D482="X",0,IF(E482="X",0,VLOOKUP(E482,'30'!$K$3:$L$16,2,FALSE)))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IF(D483="X",0,IF(E483="X",0,VLOOKUP(E483,'30'!$K$3:$L$16,2,FALSE)))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IF(D484="X",0,IF(E484="X",0,VLOOKUP(E484,'30'!$K$3:$L$16,2,FALSE)))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IF(D485="X",0,IF(E485="X",0,VLOOKUP(E485,'30'!$K$3:$L$16,2,FALSE)))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IF(D486="X",0,IF(E486="X",0,VLOOKUP(E486,'30'!$K$3:$L$16,2,FALSE)))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IF(D487="X",0,IF(E487="X",0,VLOOKUP(E487,'30'!$K$3:$L$16,2,FALSE)))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IF(D488="X",0,IF(E488="X",0,VLOOKUP(E488,'30'!$K$3:$L$16,2,FALSE)))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IF(D489="X",0,IF(E489="X",0,VLOOKUP(E489,'30'!$K$3:$L$16,2,FALSE)))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IF(D490="X",0,IF(E490="X",0,VLOOKUP(E490,'30'!$K$3:$L$16,2,FALSE)))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IF(D491="X",0,IF(E491="X",0,VLOOKUP(E491,'30'!$K$3:$L$16,2,FALSE)))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IF(D492="X",0,IF(E492="X",0,VLOOKUP(E492,'30'!$K$3:$L$16,2,FALSE)))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IF(D493="X",0,IF(E493="X",0,VLOOKUP(E493,'30'!$K$3:$L$16,2,FALSE)))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IF(D494="X",0,IF(E494="X",0,VLOOKUP(E494,'30'!$K$3:$L$16,2,FALSE)))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IF('30'!K3="", "Vrije categorie",'30'!K3)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IF('30'!K4="", "Vrije categorie",'30'!K4)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IF('30'!K5="", "Vrije categorie",'30'!K5)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IF('30'!K6="", "Vrije categorie",'30'!K6)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IF('30'!K7="", "Vrije categorie",'30'!K7)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IF('30'!K8="", "Vrije categorie",'30'!K8)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IF('30'!K9="", "Vrije categorie",'30'!K9)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IF('30'!K10="", "Vrije categorie",'30'!K10)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IF('30'!K11="", "Vrije categorie",'30'!K11)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IF('30'!K12="", "Vrije categorie",'30'!K12)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IF('30'!K13="", "Vrije categorie",'30'!K13)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IF('30'!K14="", "Vrije categorie",'30'!K14)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IF('30'!K15="", "Vrije categorie",'30'!K15)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2zuBkSDLvqt8JXGXVnX+WkrlEhKONz9W+mQ+kgow1hvORBZ3uBCxr3owM7uLpO9eJdLTbz0KInTml2HJ3v0nXw==" saltValue="m+dOGDmybjoxRETfjMg9q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'31a'!P499/M3</f>
        <v>#N/A</v>
      </c>
    </row>
    <row r="4" spans="1:14">
      <c r="A4" s="26" t="s">
        <v>80</v>
      </c>
      <c r="B4" s="217" t="str">
        <f>VLOOKUP(H5,Kwaliteitsinspecties!A5:E54,3)</f>
        <v>Complex 31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'31a'!P500/M4</f>
        <v>#N/A</v>
      </c>
    </row>
    <row r="5" spans="1:14">
      <c r="A5" s="27" t="s">
        <v>81</v>
      </c>
      <c r="B5" s="218" t="str">
        <f>VLOOKUP(H5,Kwaliteitsinspecties!A5:E54,4)</f>
        <v>Complex 31</v>
      </c>
      <c r="C5" s="218"/>
      <c r="D5" s="218"/>
      <c r="E5" s="218"/>
      <c r="F5" s="214" t="s">
        <v>83</v>
      </c>
      <c r="G5" s="214"/>
      <c r="H5" s="23">
        <f>Kwaliteitsinspecties!A35</f>
        <v>31</v>
      </c>
      <c r="K5" s="44" t="s">
        <v>56</v>
      </c>
      <c r="L5" s="56"/>
      <c r="M5" s="115"/>
      <c r="N5" s="97" t="e">
        <f>'31a'!P501/M5</f>
        <v>#N/A</v>
      </c>
    </row>
    <row r="6" spans="1:14">
      <c r="A6" s="28" t="s">
        <v>82</v>
      </c>
      <c r="B6" s="219" t="str">
        <f>VLOOKUP(H5,Kwaliteitsinspecties!A5:E54,5)</f>
        <v>Complex 31</v>
      </c>
      <c r="C6" s="219"/>
      <c r="D6" s="219"/>
      <c r="E6" s="219"/>
      <c r="F6" s="215" t="s">
        <v>84</v>
      </c>
      <c r="G6" s="215"/>
      <c r="H6" s="24" t="str">
        <f>CONCATENATE(H5,"a")</f>
        <v>31a</v>
      </c>
      <c r="K6" s="44" t="s">
        <v>57</v>
      </c>
      <c r="L6" s="56"/>
      <c r="M6" s="115"/>
      <c r="N6" s="97" t="e">
        <f>'31a'!P502/M6</f>
        <v>#N/A</v>
      </c>
    </row>
    <row r="7" spans="1:14">
      <c r="K7" s="44" t="s">
        <v>53</v>
      </c>
      <c r="L7" s="56"/>
      <c r="M7" s="115"/>
      <c r="N7" s="97" t="e">
        <f>'31a'!P503/M7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'31a'!P504/M8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'31a'!P505/M9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'31a'!P506/M10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'31a'!P507/M11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'31a'!P508/M12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'31a'!N512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'31a'!P509/M13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'31a'!P512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'31a'!G512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'31a'!F512-E27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'31a'!S495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'31a'!R495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'31a'!T495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'31a'!U495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'31a'!V495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'31a'!W495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'31a'!N505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0XceEhfBdrgkXp4FTkkN9LwYcCqqeSPnoQMJ3fQbAiUnroFnDtdhVVpTJGv2gqxQ506djQRE8pqr7E+a1He6Og==" saltValue="dVAgCBg9tx02v/+6kmHeM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'31'!H5</f>
        <v>31</v>
      </c>
      <c r="B1" s="240" t="s">
        <v>80</v>
      </c>
      <c r="C1" s="241"/>
      <c r="D1" s="242" t="str">
        <f>VLOOKUP(A1,Kwaliteitsinspecties!A5:J54,3)</f>
        <v>Complex 31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31 te Complex 31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IF(D4="X",0,IF(E4="X",0,VLOOKUP(E4,'31'!$K$3:$L$16,2,FALSE)))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IF(D5="X",0,IF(E5="X",0,VLOOKUP(E5,'31'!$K$3:$L$16,2,FALSE)))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IF(D6="X",0,IF(E6="X",0,VLOOKUP(E6,'31'!$K$3:$L$16,2,FALSE)))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IF(D7="X",0,IF(E7="X",0,VLOOKUP(E7,'31'!$K$3:$L$16,2,FALSE)))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IF(D8="X",0,IF(E8="X",0,VLOOKUP(E8,'31'!$K$3:$L$16,2,FALSE)))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IF(D9="X",0,IF(E9="X",0,VLOOKUP(E9,'31'!$K$3:$L$16,2,FALSE)))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IF(D10="X",0,IF(E10="X",0,VLOOKUP(E10,'31'!$K$3:$L$16,2,FALSE)))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IF(D11="X",0,IF(E11="X",0,VLOOKUP(E11,'31'!$K$3:$L$16,2,FALSE)))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IF(D12="X",0,IF(E12="X",0,VLOOKUP(E12,'31'!$K$3:$L$16,2,FALSE)))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IF(D13="X",0,IF(E13="X",0,VLOOKUP(E13,'31'!$K$3:$L$16,2,FALSE)))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IF(D14="X",0,IF(E14="X",0,VLOOKUP(E14,'31'!$K$3:$L$16,2,FALSE)))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IF(D15="X",0,IF(E15="X",0,VLOOKUP(E15,'31'!$K$3:$L$16,2,FALSE)))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IF(D16="X",0,IF(E16="X",0,VLOOKUP(E16,'31'!$K$3:$L$16,2,FALSE)))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IF(D17="X",0,IF(E17="X",0,VLOOKUP(E17,'31'!$K$3:$L$16,2,FALSE)))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IF(D18="X",0,IF(E18="X",0,VLOOKUP(E18,'31'!$K$3:$L$16,2,FALSE)))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IF(D19="X",0,IF(E19="X",0,VLOOKUP(E19,'31'!$K$3:$L$16,2,FALSE)))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IF(D20="X",0,IF(E20="X",0,VLOOKUP(E20,'31'!$K$3:$L$16,2,FALSE)))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IF(D21="X",0,IF(E21="X",0,VLOOKUP(E21,'31'!$K$3:$L$16,2,FALSE)))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IF(D22="X",0,IF(E22="X",0,VLOOKUP(E22,'31'!$K$3:$L$16,2,FALSE)))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IF(D23="X",0,IF(E23="X",0,VLOOKUP(E23,'31'!$K$3:$L$16,2,FALSE)))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IF(D24="X",0,IF(E24="X",0,VLOOKUP(E24,'31'!$K$3:$L$16,2,FALSE)))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IF(D25="X",0,IF(E25="X",0,VLOOKUP(E25,'31'!$K$3:$L$16,2,FALSE)))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IF(D26="X",0,IF(E26="X",0,VLOOKUP(E26,'31'!$K$3:$L$16,2,FALSE)))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IF(D27="X",0,IF(E27="X",0,VLOOKUP(E27,'31'!$K$3:$L$16,2,FALSE)))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IF(D28="X",0,IF(E28="X",0,VLOOKUP(E28,'31'!$K$3:$L$16,2,FALSE)))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IF(D29="X",0,IF(E29="X",0,VLOOKUP(E29,'31'!$K$3:$L$16,2,FALSE)))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IF(D30="X",0,IF(E30="X",0,VLOOKUP(E30,'31'!$K$3:$L$16,2,FALSE)))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IF(D31="X",0,IF(E31="X",0,VLOOKUP(E31,'31'!$K$3:$L$16,2,FALSE)))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IF(D32="X",0,IF(E32="X",0,VLOOKUP(E32,'31'!$K$3:$L$16,2,FALSE)))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IF(D33="X",0,IF(E33="X",0,VLOOKUP(E33,'31'!$K$3:$L$16,2,FALSE)))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IF(D34="X",0,IF(E34="X",0,VLOOKUP(E34,'31'!$K$3:$L$16,2,FALSE)))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IF(D35="X",0,IF(E35="X",0,VLOOKUP(E35,'31'!$K$3:$L$16,2,FALSE)))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IF(D36="X",0,IF(E36="X",0,VLOOKUP(E36,'31'!$K$3:$L$16,2,FALSE)))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IF(D37="X",0,IF(E37="X",0,VLOOKUP(E37,'31'!$K$3:$L$16,2,FALSE)))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IF(D38="X",0,IF(E38="X",0,VLOOKUP(E38,'31'!$K$3:$L$16,2,FALSE)))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IF(D39="X",0,IF(E39="X",0,VLOOKUP(E39,'31'!$K$3:$L$16,2,FALSE)))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IF(D40="X",0,IF(E40="X",0,VLOOKUP(E40,'31'!$K$3:$L$16,2,FALSE)))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IF(D41="X",0,IF(E41="X",0,VLOOKUP(E41,'31'!$K$3:$L$16,2,FALSE)))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IF(D42="X",0,IF(E42="X",0,VLOOKUP(E42,'31'!$K$3:$L$16,2,FALSE)))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IF(D43="X",0,IF(E43="X",0,VLOOKUP(E43,'31'!$K$3:$L$16,2,FALSE)))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IF(D44="X",0,IF(E44="X",0,VLOOKUP(E44,'31'!$K$3:$L$16,2,FALSE)))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IF(D45="X",0,IF(E45="X",0,VLOOKUP(E45,'31'!$K$3:$L$16,2,FALSE)))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IF(D46="X",0,IF(E46="X",0,VLOOKUP(E46,'31'!$K$3:$L$16,2,FALSE)))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IF(D47="X",0,IF(E47="X",0,VLOOKUP(E47,'31'!$K$3:$L$16,2,FALSE)))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IF(D48="X",0,IF(E48="X",0,VLOOKUP(E48,'31'!$K$3:$L$16,2,FALSE)))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IF(D49="X",0,IF(E49="X",0,VLOOKUP(E49,'31'!$K$3:$L$16,2,FALSE)))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IF(D50="X",0,IF(E50="X",0,VLOOKUP(E50,'31'!$K$3:$L$16,2,FALSE)))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IF(D51="X",0,IF(E51="X",0,VLOOKUP(E51,'31'!$K$3:$L$16,2,FALSE)))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IF(D52="X",0,IF(E52="X",0,VLOOKUP(E52,'31'!$K$3:$L$16,2,FALSE)))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IF(D53="X",0,IF(E53="X",0,VLOOKUP(E53,'31'!$K$3:$L$16,2,FALSE)))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IF(D54="X",0,IF(E54="X",0,VLOOKUP(E54,'31'!$K$3:$L$16,2,FALSE)))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IF(D55="X",0,IF(E55="X",0,VLOOKUP(E55,'31'!$K$3:$L$16,2,FALSE)))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IF(D56="X",0,IF(E56="X",0,VLOOKUP(E56,'31'!$K$3:$L$16,2,FALSE)))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IF(D57="X",0,IF(E57="X",0,VLOOKUP(E57,'31'!$K$3:$L$16,2,FALSE)))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IF(D58="X",0,IF(E58="X",0,VLOOKUP(E58,'31'!$K$3:$L$16,2,FALSE)))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IF(D59="X",0,IF(E59="X",0,VLOOKUP(E59,'31'!$K$3:$L$16,2,FALSE)))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IF(D60="X",0,IF(E60="X",0,VLOOKUP(E60,'31'!$K$3:$L$16,2,FALSE)))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IF(D61="X",0,IF(E61="X",0,VLOOKUP(E61,'31'!$K$3:$L$16,2,FALSE)))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IF(D62="X",0,IF(E62="X",0,VLOOKUP(E62,'31'!$K$3:$L$16,2,FALSE)))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IF(D63="X",0,IF(E63="X",0,VLOOKUP(E63,'31'!$K$3:$L$16,2,FALSE)))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IF(D64="X",0,IF(E64="X",0,VLOOKUP(E64,'31'!$K$3:$L$16,2,FALSE)))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IF(D65="X",0,IF(E65="X",0,VLOOKUP(E65,'31'!$K$3:$L$16,2,FALSE)))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IF(D66="X",0,IF(E66="X",0,VLOOKUP(E66,'31'!$K$3:$L$16,2,FALSE)))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IF(D67="X",0,IF(E67="X",0,VLOOKUP(E67,'31'!$K$3:$L$16,2,FALSE)))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IF(D68="X",0,IF(E68="X",0,VLOOKUP(E68,'31'!$K$3:$L$16,2,FALSE)))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IF(D69="X",0,IF(E69="X",0,VLOOKUP(E69,'31'!$K$3:$L$16,2,FALSE)))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IF(D70="X",0,IF(E70="X",0,VLOOKUP(E70,'31'!$K$3:$L$16,2,FALSE)))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IF(D71="X",0,IF(E71="X",0,VLOOKUP(E71,'31'!$K$3:$L$16,2,FALSE)))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IF(D72="X",0,IF(E72="X",0,VLOOKUP(E72,'31'!$K$3:$L$16,2,FALSE)))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IF(D73="X",0,IF(E73="X",0,VLOOKUP(E73,'31'!$K$3:$L$16,2,FALSE)))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IF(D74="X",0,IF(E74="X",0,VLOOKUP(E74,'31'!$K$3:$L$16,2,FALSE)))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IF(D75="X",0,IF(E75="X",0,VLOOKUP(E75,'31'!$K$3:$L$16,2,FALSE)))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IF(D76="X",0,IF(E76="X",0,VLOOKUP(E76,'31'!$K$3:$L$16,2,FALSE)))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IF(D77="X",0,IF(E77="X",0,VLOOKUP(E77,'31'!$K$3:$L$16,2,FALSE)))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IF(D78="X",0,IF(E78="X",0,VLOOKUP(E78,'31'!$K$3:$L$16,2,FALSE)))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IF(D79="X",0,IF(E79="X",0,VLOOKUP(E79,'31'!$K$3:$L$16,2,FALSE)))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IF(D80="X",0,IF(E80="X",0,VLOOKUP(E80,'31'!$K$3:$L$16,2,FALSE)))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IF(D81="X",0,IF(E81="X",0,VLOOKUP(E81,'31'!$K$3:$L$16,2,FALSE)))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IF(D82="X",0,IF(E82="X",0,VLOOKUP(E82,'31'!$K$3:$L$16,2,FALSE)))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IF(D83="X",0,IF(E83="X",0,VLOOKUP(E83,'31'!$K$3:$L$16,2,FALSE)))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IF(D84="X",0,IF(E84="X",0,VLOOKUP(E84,'31'!$K$3:$L$16,2,FALSE)))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IF(D85="X",0,IF(E85="X",0,VLOOKUP(E85,'31'!$K$3:$L$16,2,FALSE)))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IF(D86="X",0,IF(E86="X",0,VLOOKUP(E86,'31'!$K$3:$L$16,2,FALSE)))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IF(D87="X",0,IF(E87="X",0,VLOOKUP(E87,'31'!$K$3:$L$16,2,FALSE)))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IF(D88="X",0,IF(E88="X",0,VLOOKUP(E88,'31'!$K$3:$L$16,2,FALSE)))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IF(D89="X",0,IF(E89="X",0,VLOOKUP(E89,'31'!$K$3:$L$16,2,FALSE)))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IF(D90="X",0,IF(E90="X",0,VLOOKUP(E90,'31'!$K$3:$L$16,2,FALSE)))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IF(D91="X",0,IF(E91="X",0,VLOOKUP(E91,'31'!$K$3:$L$16,2,FALSE)))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IF(D92="X",0,IF(E92="X",0,VLOOKUP(E92,'31'!$K$3:$L$16,2,FALSE)))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IF(D93="X",0,IF(E93="X",0,VLOOKUP(E93,'31'!$K$3:$L$16,2,FALSE)))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IF(D94="X",0,IF(E94="X",0,VLOOKUP(E94,'31'!$K$3:$L$16,2,FALSE)))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IF(D95="X",0,IF(E95="X",0,VLOOKUP(E95,'31'!$K$3:$L$16,2,FALSE)))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IF(D96="X",0,IF(E96="X",0,VLOOKUP(E96,'31'!$K$3:$L$16,2,FALSE)))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IF(D97="X",0,IF(E97="X",0,VLOOKUP(E97,'31'!$K$3:$L$16,2,FALSE)))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IF(D98="X",0,IF(E98="X",0,VLOOKUP(E98,'31'!$K$3:$L$16,2,FALSE)))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IF(D99="X",0,IF(E99="X",0,VLOOKUP(E99,'31'!$K$3:$L$16,2,FALSE)))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IF(D100="X",0,IF(E100="X",0,VLOOKUP(E100,'31'!$K$3:$L$16,2,FALSE)))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IF(D101="X",0,IF(E101="X",0,VLOOKUP(E101,'31'!$K$3:$L$16,2,FALSE)))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IF(D102="X",0,IF(E102="X",0,VLOOKUP(E102,'31'!$K$3:$L$16,2,FALSE)))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IF(D103="X",0,IF(E103="X",0,VLOOKUP(E103,'31'!$K$3:$L$16,2,FALSE)))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IF(D104="X",0,IF(E104="X",0,VLOOKUP(E104,'31'!$K$3:$L$16,2,FALSE)))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IF(D105="X",0,IF(E105="X",0,VLOOKUP(E105,'31'!$K$3:$L$16,2,FALSE)))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IF(D106="X",0,IF(E106="X",0,VLOOKUP(E106,'31'!$K$3:$L$16,2,FALSE)))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IF(D107="X",0,IF(E107="X",0,VLOOKUP(E107,'31'!$K$3:$L$16,2,FALSE)))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IF(D108="X",0,IF(E108="X",0,VLOOKUP(E108,'31'!$K$3:$L$16,2,FALSE)))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IF(D109="X",0,IF(E109="X",0,VLOOKUP(E109,'31'!$K$3:$L$16,2,FALSE)))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IF(D110="X",0,IF(E110="X",0,VLOOKUP(E110,'31'!$K$3:$L$16,2,FALSE)))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IF(D111="X",0,IF(E111="X",0,VLOOKUP(E111,'31'!$K$3:$L$16,2,FALSE)))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IF(D112="X",0,IF(E112="X",0,VLOOKUP(E112,'31'!$K$3:$L$16,2,FALSE)))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IF(D113="X",0,IF(E113="X",0,VLOOKUP(E113,'31'!$K$3:$L$16,2,FALSE)))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IF(D114="X",0,IF(E114="X",0,VLOOKUP(E114,'31'!$K$3:$L$16,2,FALSE)))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IF(D115="X",0,IF(E115="X",0,VLOOKUP(E115,'31'!$K$3:$L$16,2,FALSE)))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IF(D116="X",0,IF(E116="X",0,VLOOKUP(E116,'31'!$K$3:$L$16,2,FALSE)))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IF(D117="X",0,IF(E117="X",0,VLOOKUP(E117,'31'!$K$3:$L$16,2,FALSE)))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IF(D118="X",0,IF(E118="X",0,VLOOKUP(E118,'31'!$K$3:$L$16,2,FALSE)))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IF(D119="X",0,IF(E119="X",0,VLOOKUP(E119,'31'!$K$3:$L$16,2,FALSE)))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IF(D120="X",0,IF(E120="X",0,VLOOKUP(E120,'31'!$K$3:$L$16,2,FALSE)))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IF(D121="X",0,IF(E121="X",0,VLOOKUP(E121,'31'!$K$3:$L$16,2,FALSE)))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IF(D122="X",0,IF(E122="X",0,VLOOKUP(E122,'31'!$K$3:$L$16,2,FALSE)))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IF(D123="X",0,IF(E123="X",0,VLOOKUP(E123,'31'!$K$3:$L$16,2,FALSE)))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IF(D124="X",0,IF(E124="X",0,VLOOKUP(E124,'31'!$K$3:$L$16,2,FALSE)))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IF(D125="X",0,IF(E125="X",0,VLOOKUP(E125,'31'!$K$3:$L$16,2,FALSE)))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IF(D126="X",0,IF(E126="X",0,VLOOKUP(E126,'31'!$K$3:$L$16,2,FALSE)))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IF(D127="X",0,IF(E127="X",0,VLOOKUP(E127,'31'!$K$3:$L$16,2,FALSE)))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IF(D128="X",0,IF(E128="X",0,VLOOKUP(E128,'31'!$K$3:$L$16,2,FALSE)))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IF(D129="X",0,IF(E129="X",0,VLOOKUP(E129,'31'!$K$3:$L$16,2,FALSE)))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IF(D130="X",0,IF(E130="X",0,VLOOKUP(E130,'31'!$K$3:$L$16,2,FALSE)))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IF(D131="X",0,IF(E131="X",0,VLOOKUP(E131,'31'!$K$3:$L$16,2,FALSE)))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IF(D132="X",0,IF(E132="X",0,VLOOKUP(E132,'31'!$K$3:$L$16,2,FALSE)))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IF(D133="X",0,IF(E133="X",0,VLOOKUP(E133,'31'!$K$3:$L$16,2,FALSE)))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IF(D134="X",0,IF(E134="X",0,VLOOKUP(E134,'31'!$K$3:$L$16,2,FALSE)))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IF(D135="X",0,IF(E135="X",0,VLOOKUP(E135,'31'!$K$3:$L$16,2,FALSE)))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IF(D136="X",0,IF(E136="X",0,VLOOKUP(E136,'31'!$K$3:$L$16,2,FALSE)))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IF(D137="X",0,IF(E137="X",0,VLOOKUP(E137,'31'!$K$3:$L$16,2,FALSE)))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IF(D138="X",0,IF(E138="X",0,VLOOKUP(E138,'31'!$K$3:$L$16,2,FALSE)))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IF(D139="X",0,IF(E139="X",0,VLOOKUP(E139,'31'!$K$3:$L$16,2,FALSE)))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IF(D140="X",0,IF(E140="X",0,VLOOKUP(E140,'31'!$K$3:$L$16,2,FALSE)))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IF(D141="X",0,IF(E141="X",0,VLOOKUP(E141,'31'!$K$3:$L$16,2,FALSE)))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IF(D142="X",0,IF(E142="X",0,VLOOKUP(E142,'31'!$K$3:$L$16,2,FALSE)))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IF(D143="X",0,IF(E143="X",0,VLOOKUP(E143,'31'!$K$3:$L$16,2,FALSE)))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IF(D144="X",0,IF(E144="X",0,VLOOKUP(E144,'31'!$K$3:$L$16,2,FALSE)))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IF(D145="X",0,IF(E145="X",0,VLOOKUP(E145,'31'!$K$3:$L$16,2,FALSE)))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IF(D146="X",0,IF(E146="X",0,VLOOKUP(E146,'31'!$K$3:$L$16,2,FALSE)))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IF(D147="X",0,IF(E147="X",0,VLOOKUP(E147,'31'!$K$3:$L$16,2,FALSE)))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IF(D148="X",0,IF(E148="X",0,VLOOKUP(E148,'31'!$K$3:$L$16,2,FALSE)))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IF(D149="X",0,IF(E149="X",0,VLOOKUP(E149,'31'!$K$3:$L$16,2,FALSE)))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IF(D150="X",0,IF(E150="X",0,VLOOKUP(E150,'31'!$K$3:$L$16,2,FALSE)))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IF(D151="X",0,IF(E151="X",0,VLOOKUP(E151,'31'!$K$3:$L$16,2,FALSE)))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IF(D152="X",0,IF(E152="X",0,VLOOKUP(E152,'31'!$K$3:$L$16,2,FALSE)))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IF(D153="X",0,IF(E153="X",0,VLOOKUP(E153,'31'!$K$3:$L$16,2,FALSE)))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IF(D154="X",0,IF(E154="X",0,VLOOKUP(E154,'31'!$K$3:$L$16,2,FALSE)))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IF(D155="X",0,IF(E155="X",0,VLOOKUP(E155,'31'!$K$3:$L$16,2,FALSE)))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IF(D156="X",0,IF(E156="X",0,VLOOKUP(E156,'31'!$K$3:$L$16,2,FALSE)))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IF(D157="X",0,IF(E157="X",0,VLOOKUP(E157,'31'!$K$3:$L$16,2,FALSE)))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IF(D158="X",0,IF(E158="X",0,VLOOKUP(E158,'31'!$K$3:$L$16,2,FALSE)))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IF(D159="X",0,IF(E159="X",0,VLOOKUP(E159,'31'!$K$3:$L$16,2,FALSE)))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IF(D160="X",0,IF(E160="X",0,VLOOKUP(E160,'31'!$K$3:$L$16,2,FALSE)))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IF(D161="X",0,IF(E161="X",0,VLOOKUP(E161,'31'!$K$3:$L$16,2,FALSE)))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IF(D162="X",0,IF(E162="X",0,VLOOKUP(E162,'31'!$K$3:$L$16,2,FALSE)))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IF(D163="X",0,IF(E163="X",0,VLOOKUP(E163,'31'!$K$3:$L$16,2,FALSE)))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IF(D164="X",0,IF(E164="X",0,VLOOKUP(E164,'31'!$K$3:$L$16,2,FALSE)))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IF(D165="X",0,IF(E165="X",0,VLOOKUP(E165,'31'!$K$3:$L$16,2,FALSE)))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IF(D166="X",0,IF(E166="X",0,VLOOKUP(E166,'31'!$K$3:$L$16,2,FALSE)))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IF(D167="X",0,IF(E167="X",0,VLOOKUP(E167,'31'!$K$3:$L$16,2,FALSE)))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IF(D168="X",0,IF(E168="X",0,VLOOKUP(E168,'31'!$K$3:$L$16,2,FALSE)))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IF(D169="X",0,IF(E169="X",0,VLOOKUP(E169,'31'!$K$3:$L$16,2,FALSE)))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IF(D170="X",0,IF(E170="X",0,VLOOKUP(E170,'31'!$K$3:$L$16,2,FALSE)))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IF(D171="X",0,IF(E171="X",0,VLOOKUP(E171,'31'!$K$3:$L$16,2,FALSE)))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IF(D172="X",0,IF(E172="X",0,VLOOKUP(E172,'31'!$K$3:$L$16,2,FALSE)))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IF(D173="X",0,IF(E173="X",0,VLOOKUP(E173,'31'!$K$3:$L$16,2,FALSE)))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IF(D174="X",0,IF(E174="X",0,VLOOKUP(E174,'31'!$K$3:$L$16,2,FALSE)))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IF(D175="X",0,IF(E175="X",0,VLOOKUP(E175,'31'!$K$3:$L$16,2,FALSE)))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IF(D176="X",0,IF(E176="X",0,VLOOKUP(E176,'31'!$K$3:$L$16,2,FALSE)))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IF(D177="X",0,IF(E177="X",0,VLOOKUP(E177,'31'!$K$3:$L$16,2,FALSE)))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IF(D178="X",0,IF(E178="X",0,VLOOKUP(E178,'31'!$K$3:$L$16,2,FALSE)))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IF(D179="X",0,IF(E179="X",0,VLOOKUP(E179,'31'!$K$3:$L$16,2,FALSE)))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IF(D180="X",0,IF(E180="X",0,VLOOKUP(E180,'31'!$K$3:$L$16,2,FALSE)))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IF(D181="X",0,IF(E181="X",0,VLOOKUP(E181,'31'!$K$3:$L$16,2,FALSE)))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IF(D182="X",0,IF(E182="X",0,VLOOKUP(E182,'31'!$K$3:$L$16,2,FALSE)))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IF(D183="X",0,IF(E183="X",0,VLOOKUP(E183,'31'!$K$3:$L$16,2,FALSE)))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IF(D184="X",0,IF(E184="X",0,VLOOKUP(E184,'31'!$K$3:$L$16,2,FALSE)))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IF(D185="X",0,IF(E185="X",0,VLOOKUP(E185,'31'!$K$3:$L$16,2,FALSE)))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IF(D186="X",0,IF(E186="X",0,VLOOKUP(E186,'31'!$K$3:$L$16,2,FALSE)))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IF(D187="X",0,IF(E187="X",0,VLOOKUP(E187,'31'!$K$3:$L$16,2,FALSE)))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IF(D188="X",0,IF(E188="X",0,VLOOKUP(E188,'31'!$K$3:$L$16,2,FALSE)))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IF(D189="X",0,IF(E189="X",0,VLOOKUP(E189,'31'!$K$3:$L$16,2,FALSE)))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IF(D190="X",0,IF(E190="X",0,VLOOKUP(E190,'31'!$K$3:$L$16,2,FALSE)))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IF(D191="X",0,IF(E191="X",0,VLOOKUP(E191,'31'!$K$3:$L$16,2,FALSE)))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IF(D192="X",0,IF(E192="X",0,VLOOKUP(E192,'31'!$K$3:$L$16,2,FALSE)))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IF(D193="X",0,IF(E193="X",0,VLOOKUP(E193,'31'!$K$3:$L$16,2,FALSE)))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IF(D194="X",0,IF(E194="X",0,VLOOKUP(E194,'31'!$K$3:$L$16,2,FALSE)))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IF(D195="X",0,IF(E195="X",0,VLOOKUP(E195,'31'!$K$3:$L$16,2,FALSE)))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IF(D196="X",0,IF(E196="X",0,VLOOKUP(E196,'31'!$K$3:$L$16,2,FALSE)))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IF(D197="X",0,IF(E197="X",0,VLOOKUP(E197,'31'!$K$3:$L$16,2,FALSE)))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IF(D198="X",0,IF(E198="X",0,VLOOKUP(E198,'31'!$K$3:$L$16,2,FALSE)))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IF(D199="X",0,IF(E199="X",0,VLOOKUP(E199,'31'!$K$3:$L$16,2,FALSE)))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IF(D200="X",0,IF(E200="X",0,VLOOKUP(E200,'31'!$K$3:$L$16,2,FALSE)))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IF(D201="X",0,IF(E201="X",0,VLOOKUP(E201,'31'!$K$3:$L$16,2,FALSE)))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IF(D202="X",0,IF(E202="X",0,VLOOKUP(E202,'31'!$K$3:$L$16,2,FALSE)))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IF(D203="X",0,IF(E203="X",0,VLOOKUP(E203,'31'!$K$3:$L$16,2,FALSE)))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IF(D204="X",0,IF(E204="X",0,VLOOKUP(E204,'31'!$K$3:$L$16,2,FALSE)))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IF(D205="X",0,IF(E205="X",0,VLOOKUP(E205,'31'!$K$3:$L$16,2,FALSE)))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IF(D206="X",0,IF(E206="X",0,VLOOKUP(E206,'31'!$K$3:$L$16,2,FALSE)))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IF(D207="X",0,IF(E207="X",0,VLOOKUP(E207,'31'!$K$3:$L$16,2,FALSE)))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IF(D208="X",0,IF(E208="X",0,VLOOKUP(E208,'31'!$K$3:$L$16,2,FALSE)))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IF(D209="X",0,IF(E209="X",0,VLOOKUP(E209,'31'!$K$3:$L$16,2,FALSE)))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IF(D210="X",0,IF(E210="X",0,VLOOKUP(E210,'31'!$K$3:$L$16,2,FALSE)))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IF(D211="X",0,IF(E211="X",0,VLOOKUP(E211,'31'!$K$3:$L$16,2,FALSE)))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IF(D212="X",0,IF(E212="X",0,VLOOKUP(E212,'31'!$K$3:$L$16,2,FALSE)))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IF(D213="X",0,IF(E213="X",0,VLOOKUP(E213,'31'!$K$3:$L$16,2,FALSE)))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IF(D214="X",0,IF(E214="X",0,VLOOKUP(E214,'31'!$K$3:$L$16,2,FALSE)))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IF(D215="X",0,IF(E215="X",0,VLOOKUP(E215,'31'!$K$3:$L$16,2,FALSE)))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IF(D216="X",0,IF(E216="X",0,VLOOKUP(E216,'31'!$K$3:$L$16,2,FALSE)))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IF(D217="X",0,IF(E217="X",0,VLOOKUP(E217,'31'!$K$3:$L$16,2,FALSE)))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IF(D218="X",0,IF(E218="X",0,VLOOKUP(E218,'31'!$K$3:$L$16,2,FALSE)))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IF(D219="X",0,IF(E219="X",0,VLOOKUP(E219,'31'!$K$3:$L$16,2,FALSE)))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IF(D220="X",0,IF(E220="X",0,VLOOKUP(E220,'31'!$K$3:$L$16,2,FALSE)))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IF(D221="X",0,IF(E221="X",0,VLOOKUP(E221,'31'!$K$3:$L$16,2,FALSE)))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IF(D222="X",0,IF(E222="X",0,VLOOKUP(E222,'31'!$K$3:$L$16,2,FALSE)))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IF(D223="X",0,IF(E223="X",0,VLOOKUP(E223,'31'!$K$3:$L$16,2,FALSE)))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IF(D224="X",0,IF(E224="X",0,VLOOKUP(E224,'31'!$K$3:$L$16,2,FALSE)))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IF(D225="X",0,IF(E225="X",0,VLOOKUP(E225,'31'!$K$3:$L$16,2,FALSE)))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IF(D226="X",0,IF(E226="X",0,VLOOKUP(E226,'31'!$K$3:$L$16,2,FALSE)))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IF(D227="X",0,IF(E227="X",0,VLOOKUP(E227,'31'!$K$3:$L$16,2,FALSE)))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IF(D228="X",0,IF(E228="X",0,VLOOKUP(E228,'31'!$K$3:$L$16,2,FALSE)))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IF(D229="X",0,IF(E229="X",0,VLOOKUP(E229,'31'!$K$3:$L$16,2,FALSE)))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IF(D230="X",0,IF(E230="X",0,VLOOKUP(E230,'31'!$K$3:$L$16,2,FALSE)))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IF(D231="X",0,IF(E231="X",0,VLOOKUP(E231,'31'!$K$3:$L$16,2,FALSE)))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IF(D232="X",0,IF(E232="X",0,VLOOKUP(E232,'31'!$K$3:$L$16,2,FALSE)))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IF(D233="X",0,IF(E233="X",0,VLOOKUP(E233,'31'!$K$3:$L$16,2,FALSE)))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IF(D234="X",0,IF(E234="X",0,VLOOKUP(E234,'31'!$K$3:$L$16,2,FALSE)))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IF(D235="X",0,IF(E235="X",0,VLOOKUP(E235,'31'!$K$3:$L$16,2,FALSE)))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IF(D236="X",0,IF(E236="X",0,VLOOKUP(E236,'31'!$K$3:$L$16,2,FALSE)))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IF(D237="X",0,IF(E237="X",0,VLOOKUP(E237,'31'!$K$3:$L$16,2,FALSE)))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IF(D238="X",0,IF(E238="X",0,VLOOKUP(E238,'31'!$K$3:$L$16,2,FALSE)))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IF(D239="X",0,IF(E239="X",0,VLOOKUP(E239,'31'!$K$3:$L$16,2,FALSE)))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IF(D240="X",0,IF(E240="X",0,VLOOKUP(E240,'31'!$K$3:$L$16,2,FALSE)))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IF(D241="X",0,IF(E241="X",0,VLOOKUP(E241,'31'!$K$3:$L$16,2,FALSE)))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IF(D242="X",0,IF(E242="X",0,VLOOKUP(E242,'31'!$K$3:$L$16,2,FALSE)))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IF(D243="X",0,IF(E243="X",0,VLOOKUP(E243,'31'!$K$3:$L$16,2,FALSE)))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IF(D244="X",0,IF(E244="X",0,VLOOKUP(E244,'31'!$K$3:$L$16,2,FALSE)))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IF(D245="X",0,IF(E245="X",0,VLOOKUP(E245,'31'!$K$3:$L$16,2,FALSE)))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IF(D246="X",0,IF(E246="X",0,VLOOKUP(E246,'31'!$K$3:$L$16,2,FALSE)))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IF(D247="X",0,IF(E247="X",0,VLOOKUP(E247,'31'!$K$3:$L$16,2,FALSE)))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IF(D248="X",0,IF(E248="X",0,VLOOKUP(E248,'31'!$K$3:$L$16,2,FALSE)))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IF(D249="X",0,IF(E249="X",0,VLOOKUP(E249,'31'!$K$3:$L$16,2,FALSE)))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IF(D250="X",0,IF(E250="X",0,VLOOKUP(E250,'31'!$K$3:$L$16,2,FALSE)))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IF(D251="X",0,IF(E251="X",0,VLOOKUP(E251,'31'!$K$3:$L$16,2,FALSE)))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IF(D252="X",0,IF(E252="X",0,VLOOKUP(E252,'31'!$K$3:$L$16,2,FALSE)))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IF(D253="X",0,IF(E253="X",0,VLOOKUP(E253,'31'!$K$3:$L$16,2,FALSE)))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IF(D254="X",0,IF(E254="X",0,VLOOKUP(E254,'31'!$K$3:$L$16,2,FALSE)))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IF(D255="X",0,IF(E255="X",0,VLOOKUP(E255,'31'!$K$3:$L$16,2,FALSE)))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IF(D256="X",0,IF(E256="X",0,VLOOKUP(E256,'31'!$K$3:$L$16,2,FALSE)))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IF(D257="X",0,IF(E257="X",0,VLOOKUP(E257,'31'!$K$3:$L$16,2,FALSE)))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IF(D258="X",0,IF(E258="X",0,VLOOKUP(E258,'31'!$K$3:$L$16,2,FALSE)))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IF(D259="X",0,IF(E259="X",0,VLOOKUP(E259,'31'!$K$3:$L$16,2,FALSE)))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IF(D260="X",0,IF(E260="X",0,VLOOKUP(E260,'31'!$K$3:$L$16,2,FALSE)))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IF(D261="X",0,IF(E261="X",0,VLOOKUP(E261,'31'!$K$3:$L$16,2,FALSE)))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IF(D262="X",0,IF(E262="X",0,VLOOKUP(E262,'31'!$K$3:$L$16,2,FALSE)))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IF(D263="X",0,IF(E263="X",0,VLOOKUP(E263,'31'!$K$3:$L$16,2,FALSE)))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IF(D264="X",0,IF(E264="X",0,VLOOKUP(E264,'31'!$K$3:$L$16,2,FALSE)))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IF(D265="X",0,IF(E265="X",0,VLOOKUP(E265,'31'!$K$3:$L$16,2,FALSE)))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IF(D266="X",0,IF(E266="X",0,VLOOKUP(E266,'31'!$K$3:$L$16,2,FALSE)))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IF(D267="X",0,IF(E267="X",0,VLOOKUP(E267,'31'!$K$3:$L$16,2,FALSE)))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IF(D268="X",0,IF(E268="X",0,VLOOKUP(E268,'31'!$K$3:$L$16,2,FALSE)))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IF(D269="X",0,IF(E269="X",0,VLOOKUP(E269,'31'!$K$3:$L$16,2,FALSE)))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IF(D270="X",0,IF(E270="X",0,VLOOKUP(E270,'31'!$K$3:$L$16,2,FALSE)))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IF(D271="X",0,IF(E271="X",0,VLOOKUP(E271,'31'!$K$3:$L$16,2,FALSE)))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IF(D272="X",0,IF(E272="X",0,VLOOKUP(E272,'31'!$K$3:$L$16,2,FALSE)))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IF(D273="X",0,IF(E273="X",0,VLOOKUP(E273,'31'!$K$3:$L$16,2,FALSE)))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IF(D274="X",0,IF(E274="X",0,VLOOKUP(E274,'31'!$K$3:$L$16,2,FALSE)))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IF(D275="X",0,IF(E275="X",0,VLOOKUP(E275,'31'!$K$3:$L$16,2,FALSE)))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IF(D276="X",0,IF(E276="X",0,VLOOKUP(E276,'31'!$K$3:$L$16,2,FALSE)))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IF(D277="X",0,IF(E277="X",0,VLOOKUP(E277,'31'!$K$3:$L$16,2,FALSE)))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IF(D278="X",0,IF(E278="X",0,VLOOKUP(E278,'31'!$K$3:$L$16,2,FALSE)))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IF(D279="X",0,IF(E279="X",0,VLOOKUP(E279,'31'!$K$3:$L$16,2,FALSE)))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IF(D280="X",0,IF(E280="X",0,VLOOKUP(E280,'31'!$K$3:$L$16,2,FALSE)))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IF(D281="X",0,IF(E281="X",0,VLOOKUP(E281,'31'!$K$3:$L$16,2,FALSE)))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IF(D282="X",0,IF(E282="X",0,VLOOKUP(E282,'31'!$K$3:$L$16,2,FALSE)))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IF(D283="X",0,IF(E283="X",0,VLOOKUP(E283,'31'!$K$3:$L$16,2,FALSE)))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IF(D284="X",0,IF(E284="X",0,VLOOKUP(E284,'31'!$K$3:$L$16,2,FALSE)))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IF(D285="X",0,IF(E285="X",0,VLOOKUP(E285,'31'!$K$3:$L$16,2,FALSE)))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IF(D286="X",0,IF(E286="X",0,VLOOKUP(E286,'31'!$K$3:$L$16,2,FALSE)))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IF(D287="X",0,IF(E287="X",0,VLOOKUP(E287,'31'!$K$3:$L$16,2,FALSE)))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IF(D288="X",0,IF(E288="X",0,VLOOKUP(E288,'31'!$K$3:$L$16,2,FALSE)))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IF(D289="X",0,IF(E289="X",0,VLOOKUP(E289,'31'!$K$3:$L$16,2,FALSE)))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IF(D290="X",0,IF(E290="X",0,VLOOKUP(E290,'31'!$K$3:$L$16,2,FALSE)))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IF(D291="X",0,IF(E291="X",0,VLOOKUP(E291,'31'!$K$3:$L$16,2,FALSE)))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IF(D292="X",0,IF(E292="X",0,VLOOKUP(E292,'31'!$K$3:$L$16,2,FALSE)))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IF(D293="X",0,IF(E293="X",0,VLOOKUP(E293,'31'!$K$3:$L$16,2,FALSE)))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IF(D294="X",0,IF(E294="X",0,VLOOKUP(E294,'31'!$K$3:$L$16,2,FALSE)))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IF(D295="X",0,IF(E295="X",0,VLOOKUP(E295,'31'!$K$3:$L$16,2,FALSE)))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IF(D296="X",0,IF(E296="X",0,VLOOKUP(E296,'31'!$K$3:$L$16,2,FALSE)))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IF(D297="X",0,IF(E297="X",0,VLOOKUP(E297,'31'!$K$3:$L$16,2,FALSE)))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IF(D298="X",0,IF(E298="X",0,VLOOKUP(E298,'31'!$K$3:$L$16,2,FALSE)))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IF(D299="X",0,IF(E299="X",0,VLOOKUP(E299,'31'!$K$3:$L$16,2,FALSE)))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IF(D300="X",0,IF(E300="X",0,VLOOKUP(E300,'31'!$K$3:$L$16,2,FALSE)))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IF(D301="X",0,IF(E301="X",0,VLOOKUP(E301,'31'!$K$3:$L$16,2,FALSE)))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IF(D302="X",0,IF(E302="X",0,VLOOKUP(E302,'31'!$K$3:$L$16,2,FALSE)))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IF(D303="X",0,IF(E303="X",0,VLOOKUP(E303,'31'!$K$3:$L$16,2,FALSE)))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IF(D304="X",0,IF(E304="X",0,VLOOKUP(E304,'31'!$K$3:$L$16,2,FALSE)))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IF(D305="X",0,IF(E305="X",0,VLOOKUP(E305,'31'!$K$3:$L$16,2,FALSE)))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IF(D306="X",0,IF(E306="X",0,VLOOKUP(E306,'31'!$K$3:$L$16,2,FALSE)))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IF(D307="X",0,IF(E307="X",0,VLOOKUP(E307,'31'!$K$3:$L$16,2,FALSE)))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IF(D308="X",0,IF(E308="X",0,VLOOKUP(E308,'31'!$K$3:$L$16,2,FALSE)))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IF(D309="X",0,IF(E309="X",0,VLOOKUP(E309,'31'!$K$3:$L$16,2,FALSE)))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IF(D310="X",0,IF(E310="X",0,VLOOKUP(E310,'31'!$K$3:$L$16,2,FALSE)))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IF(D311="X",0,IF(E311="X",0,VLOOKUP(E311,'31'!$K$3:$L$16,2,FALSE)))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IF(D312="X",0,IF(E312="X",0,VLOOKUP(E312,'31'!$K$3:$L$16,2,FALSE)))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IF(D313="X",0,IF(E313="X",0,VLOOKUP(E313,'31'!$K$3:$L$16,2,FALSE)))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IF(D314="X",0,IF(E314="X",0,VLOOKUP(E314,'31'!$K$3:$L$16,2,FALSE)))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IF(D315="X",0,IF(E315="X",0,VLOOKUP(E315,'31'!$K$3:$L$16,2,FALSE)))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IF(D316="X",0,IF(E316="X",0,VLOOKUP(E316,'31'!$K$3:$L$16,2,FALSE)))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IF(D317="X",0,IF(E317="X",0,VLOOKUP(E317,'31'!$K$3:$L$16,2,FALSE)))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IF(D318="X",0,IF(E318="X",0,VLOOKUP(E318,'31'!$K$3:$L$16,2,FALSE)))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IF(D319="X",0,IF(E319="X",0,VLOOKUP(E319,'31'!$K$3:$L$16,2,FALSE)))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IF(D320="X",0,IF(E320="X",0,VLOOKUP(E320,'31'!$K$3:$L$16,2,FALSE)))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IF(D321="X",0,IF(E321="X",0,VLOOKUP(E321,'31'!$K$3:$L$16,2,FALSE)))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IF(D322="X",0,IF(E322="X",0,VLOOKUP(E322,'31'!$K$3:$L$16,2,FALSE)))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IF(D323="X",0,IF(E323="X",0,VLOOKUP(E323,'31'!$K$3:$L$16,2,FALSE)))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IF(D324="X",0,IF(E324="X",0,VLOOKUP(E324,'31'!$K$3:$L$16,2,FALSE)))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IF(D325="X",0,IF(E325="X",0,VLOOKUP(E325,'31'!$K$3:$L$16,2,FALSE)))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IF(D326="X",0,IF(E326="X",0,VLOOKUP(E326,'31'!$K$3:$L$16,2,FALSE)))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IF(D327="X",0,IF(E327="X",0,VLOOKUP(E327,'31'!$K$3:$L$16,2,FALSE)))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IF(D328="X",0,IF(E328="X",0,VLOOKUP(E328,'31'!$K$3:$L$16,2,FALSE)))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IF(D329="X",0,IF(E329="X",0,VLOOKUP(E329,'31'!$K$3:$L$16,2,FALSE)))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IF(D330="X",0,IF(E330="X",0,VLOOKUP(E330,'31'!$K$3:$L$16,2,FALSE)))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IF(D331="X",0,IF(E331="X",0,VLOOKUP(E331,'31'!$K$3:$L$16,2,FALSE)))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IF(D332="X",0,IF(E332="X",0,VLOOKUP(E332,'31'!$K$3:$L$16,2,FALSE)))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IF(D333="X",0,IF(E333="X",0,VLOOKUP(E333,'31'!$K$3:$L$16,2,FALSE)))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IF(D334="X",0,IF(E334="X",0,VLOOKUP(E334,'31'!$K$3:$L$16,2,FALSE)))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IF(D335="X",0,IF(E335="X",0,VLOOKUP(E335,'31'!$K$3:$L$16,2,FALSE)))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IF(D336="X",0,IF(E336="X",0,VLOOKUP(E336,'31'!$K$3:$L$16,2,FALSE)))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IF(D337="X",0,IF(E337="X",0,VLOOKUP(E337,'31'!$K$3:$L$16,2,FALSE)))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IF(D338="X",0,IF(E338="X",0,VLOOKUP(E338,'31'!$K$3:$L$16,2,FALSE)))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IF(D339="X",0,IF(E339="X",0,VLOOKUP(E339,'31'!$K$3:$L$16,2,FALSE)))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IF(D340="X",0,IF(E340="X",0,VLOOKUP(E340,'31'!$K$3:$L$16,2,FALSE)))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IF(D341="X",0,IF(E341="X",0,VLOOKUP(E341,'31'!$K$3:$L$16,2,FALSE)))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IF(D342="X",0,IF(E342="X",0,VLOOKUP(E342,'31'!$K$3:$L$16,2,FALSE)))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IF(D343="X",0,IF(E343="X",0,VLOOKUP(E343,'31'!$K$3:$L$16,2,FALSE)))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IF(D344="X",0,IF(E344="X",0,VLOOKUP(E344,'31'!$K$3:$L$16,2,FALSE)))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IF(D345="X",0,IF(E345="X",0,VLOOKUP(E345,'31'!$K$3:$L$16,2,FALSE)))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IF(D346="X",0,IF(E346="X",0,VLOOKUP(E346,'31'!$K$3:$L$16,2,FALSE)))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IF(D347="X",0,IF(E347="X",0,VLOOKUP(E347,'31'!$K$3:$L$16,2,FALSE)))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IF(D348="X",0,IF(E348="X",0,VLOOKUP(E348,'31'!$K$3:$L$16,2,FALSE)))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IF(D349="X",0,IF(E349="X",0,VLOOKUP(E349,'31'!$K$3:$L$16,2,FALSE)))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IF(D350="X",0,IF(E350="X",0,VLOOKUP(E350,'31'!$K$3:$L$16,2,FALSE)))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IF(D351="X",0,IF(E351="X",0,VLOOKUP(E351,'31'!$K$3:$L$16,2,FALSE)))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IF(D352="X",0,IF(E352="X",0,VLOOKUP(E352,'31'!$K$3:$L$16,2,FALSE)))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IF(D353="X",0,IF(E353="X",0,VLOOKUP(E353,'31'!$K$3:$L$16,2,FALSE)))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IF(D354="X",0,IF(E354="X",0,VLOOKUP(E354,'31'!$K$3:$L$16,2,FALSE)))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IF(D355="X",0,IF(E355="X",0,VLOOKUP(E355,'31'!$K$3:$L$16,2,FALSE)))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IF(D356="X",0,IF(E356="X",0,VLOOKUP(E356,'31'!$K$3:$L$16,2,FALSE)))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IF(D357="X",0,IF(E357="X",0,VLOOKUP(E357,'31'!$K$3:$L$16,2,FALSE)))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IF(D358="X",0,IF(E358="X",0,VLOOKUP(E358,'31'!$K$3:$L$16,2,FALSE)))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IF(D359="X",0,IF(E359="X",0,VLOOKUP(E359,'31'!$K$3:$L$16,2,FALSE)))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IF(D360="X",0,IF(E360="X",0,VLOOKUP(E360,'31'!$K$3:$L$16,2,FALSE)))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IF(D361="X",0,IF(E361="X",0,VLOOKUP(E361,'31'!$K$3:$L$16,2,FALSE)))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IF(D362="X",0,IF(E362="X",0,VLOOKUP(E362,'31'!$K$3:$L$16,2,FALSE)))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IF(D363="X",0,IF(E363="X",0,VLOOKUP(E363,'31'!$K$3:$L$16,2,FALSE)))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IF(D364="X",0,IF(E364="X",0,VLOOKUP(E364,'31'!$K$3:$L$16,2,FALSE)))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IF(D365="X",0,IF(E365="X",0,VLOOKUP(E365,'31'!$K$3:$L$16,2,FALSE)))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IF(D366="X",0,IF(E366="X",0,VLOOKUP(E366,'31'!$K$3:$L$16,2,FALSE)))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IF(D367="X",0,IF(E367="X",0,VLOOKUP(E367,'31'!$K$3:$L$16,2,FALSE)))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IF(D368="X",0,IF(E368="X",0,VLOOKUP(E368,'31'!$K$3:$L$16,2,FALSE)))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IF(D369="X",0,IF(E369="X",0,VLOOKUP(E369,'31'!$K$3:$L$16,2,FALSE)))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IF(D370="X",0,IF(E370="X",0,VLOOKUP(E370,'31'!$K$3:$L$16,2,FALSE)))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IF(D371="X",0,IF(E371="X",0,VLOOKUP(E371,'31'!$K$3:$L$16,2,FALSE)))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IF(D372="X",0,IF(E372="X",0,VLOOKUP(E372,'31'!$K$3:$L$16,2,FALSE)))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IF(D373="X",0,IF(E373="X",0,VLOOKUP(E373,'31'!$K$3:$L$16,2,FALSE)))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IF(D374="X",0,IF(E374="X",0,VLOOKUP(E374,'31'!$K$3:$L$16,2,FALSE)))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IF(D375="X",0,IF(E375="X",0,VLOOKUP(E375,'31'!$K$3:$L$16,2,FALSE)))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IF(D376="X",0,IF(E376="X",0,VLOOKUP(E376,'31'!$K$3:$L$16,2,FALSE)))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IF(D377="X",0,IF(E377="X",0,VLOOKUP(E377,'31'!$K$3:$L$16,2,FALSE)))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IF(D378="X",0,IF(E378="X",0,VLOOKUP(E378,'31'!$K$3:$L$16,2,FALSE)))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IF(D379="X",0,IF(E379="X",0,VLOOKUP(E379,'31'!$K$3:$L$16,2,FALSE)))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IF(D380="X",0,IF(E380="X",0,VLOOKUP(E380,'31'!$K$3:$L$16,2,FALSE)))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IF(D381="X",0,IF(E381="X",0,VLOOKUP(E381,'31'!$K$3:$L$16,2,FALSE)))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IF(D382="X",0,IF(E382="X",0,VLOOKUP(E382,'31'!$K$3:$L$16,2,FALSE)))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IF(D383="X",0,IF(E383="X",0,VLOOKUP(E383,'31'!$K$3:$L$16,2,FALSE)))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IF(D384="X",0,IF(E384="X",0,VLOOKUP(E384,'31'!$K$3:$L$16,2,FALSE)))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IF(D385="X",0,IF(E385="X",0,VLOOKUP(E385,'31'!$K$3:$L$16,2,FALSE)))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IF(D386="X",0,IF(E386="X",0,VLOOKUP(E386,'31'!$K$3:$L$16,2,FALSE)))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IF(D387="X",0,IF(E387="X",0,VLOOKUP(E387,'31'!$K$3:$L$16,2,FALSE)))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IF(D388="X",0,IF(E388="X",0,VLOOKUP(E388,'31'!$K$3:$L$16,2,FALSE)))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IF(D389="X",0,IF(E389="X",0,VLOOKUP(E389,'31'!$K$3:$L$16,2,FALSE)))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IF(D390="X",0,IF(E390="X",0,VLOOKUP(E390,'31'!$K$3:$L$16,2,FALSE)))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IF(D391="X",0,IF(E391="X",0,VLOOKUP(E391,'31'!$K$3:$L$16,2,FALSE)))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IF(D392="X",0,IF(E392="X",0,VLOOKUP(E392,'31'!$K$3:$L$16,2,FALSE)))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IF(D393="X",0,IF(E393="X",0,VLOOKUP(E393,'31'!$K$3:$L$16,2,FALSE)))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IF(D394="X",0,IF(E394="X",0,VLOOKUP(E394,'31'!$K$3:$L$16,2,FALSE)))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IF(D395="X",0,IF(E395="X",0,VLOOKUP(E395,'31'!$K$3:$L$16,2,FALSE)))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IF(D396="X",0,IF(E396="X",0,VLOOKUP(E396,'31'!$K$3:$L$16,2,FALSE)))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IF(D397="X",0,IF(E397="X",0,VLOOKUP(E397,'31'!$K$3:$L$16,2,FALSE)))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IF(D398="X",0,IF(E398="X",0,VLOOKUP(E398,'31'!$K$3:$L$16,2,FALSE)))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IF(D399="X",0,IF(E399="X",0,VLOOKUP(E399,'31'!$K$3:$L$16,2,FALSE)))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IF(D400="X",0,IF(E400="X",0,VLOOKUP(E400,'31'!$K$3:$L$16,2,FALSE)))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IF(D401="X",0,IF(E401="X",0,VLOOKUP(E401,'31'!$K$3:$L$16,2,FALSE)))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IF(D402="X",0,IF(E402="X",0,VLOOKUP(E402,'31'!$K$3:$L$16,2,FALSE)))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IF(D403="X",0,IF(E403="X",0,VLOOKUP(E403,'31'!$K$3:$L$16,2,FALSE)))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IF(D404="X",0,IF(E404="X",0,VLOOKUP(E404,'31'!$K$3:$L$16,2,FALSE)))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IF(D405="X",0,IF(E405="X",0,VLOOKUP(E405,'31'!$K$3:$L$16,2,FALSE)))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IF(D406="X",0,IF(E406="X",0,VLOOKUP(E406,'31'!$K$3:$L$16,2,FALSE)))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IF(D407="X",0,IF(E407="X",0,VLOOKUP(E407,'31'!$K$3:$L$16,2,FALSE)))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IF(D408="X",0,IF(E408="X",0,VLOOKUP(E408,'31'!$K$3:$L$16,2,FALSE)))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IF(D409="X",0,IF(E409="X",0,VLOOKUP(E409,'31'!$K$3:$L$16,2,FALSE)))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IF(D410="X",0,IF(E410="X",0,VLOOKUP(E410,'31'!$K$3:$L$16,2,FALSE)))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IF(D411="X",0,IF(E411="X",0,VLOOKUP(E411,'31'!$K$3:$L$16,2,FALSE)))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IF(D412="X",0,IF(E412="X",0,VLOOKUP(E412,'31'!$K$3:$L$16,2,FALSE)))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IF(D413="X",0,IF(E413="X",0,VLOOKUP(E413,'31'!$K$3:$L$16,2,FALSE)))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IF(D414="X",0,IF(E414="X",0,VLOOKUP(E414,'31'!$K$3:$L$16,2,FALSE)))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IF(D415="X",0,IF(E415="X",0,VLOOKUP(E415,'31'!$K$3:$L$16,2,FALSE)))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IF(D416="X",0,IF(E416="X",0,VLOOKUP(E416,'31'!$K$3:$L$16,2,FALSE)))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IF(D417="X",0,IF(E417="X",0,VLOOKUP(E417,'31'!$K$3:$L$16,2,FALSE)))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IF(D418="X",0,IF(E418="X",0,VLOOKUP(E418,'31'!$K$3:$L$16,2,FALSE)))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IF(D419="X",0,IF(E419="X",0,VLOOKUP(E419,'31'!$K$3:$L$16,2,FALSE)))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IF(D420="X",0,IF(E420="X",0,VLOOKUP(E420,'31'!$K$3:$L$16,2,FALSE)))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IF(D421="X",0,IF(E421="X",0,VLOOKUP(E421,'31'!$K$3:$L$16,2,FALSE)))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IF(D422="X",0,IF(E422="X",0,VLOOKUP(E422,'31'!$K$3:$L$16,2,FALSE)))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IF(D423="X",0,IF(E423="X",0,VLOOKUP(E423,'31'!$K$3:$L$16,2,FALSE)))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IF(D424="X",0,IF(E424="X",0,VLOOKUP(E424,'31'!$K$3:$L$16,2,FALSE)))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IF(D425="X",0,IF(E425="X",0,VLOOKUP(E425,'31'!$K$3:$L$16,2,FALSE)))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IF(D426="X",0,IF(E426="X",0,VLOOKUP(E426,'31'!$K$3:$L$16,2,FALSE)))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IF(D427="X",0,IF(E427="X",0,VLOOKUP(E427,'31'!$K$3:$L$16,2,FALSE)))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IF(D428="X",0,IF(E428="X",0,VLOOKUP(E428,'31'!$K$3:$L$16,2,FALSE)))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IF(D429="X",0,IF(E429="X",0,VLOOKUP(E429,'31'!$K$3:$L$16,2,FALSE)))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IF(D430="X",0,IF(E430="X",0,VLOOKUP(E430,'31'!$K$3:$L$16,2,FALSE)))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IF(D431="X",0,IF(E431="X",0,VLOOKUP(E431,'31'!$K$3:$L$16,2,FALSE)))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IF(D432="X",0,IF(E432="X",0,VLOOKUP(E432,'31'!$K$3:$L$16,2,FALSE)))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IF(D433="X",0,IF(E433="X",0,VLOOKUP(E433,'31'!$K$3:$L$16,2,FALSE)))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IF(D434="X",0,IF(E434="X",0,VLOOKUP(E434,'31'!$K$3:$L$16,2,FALSE)))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IF(D435="X",0,IF(E435="X",0,VLOOKUP(E435,'31'!$K$3:$L$16,2,FALSE)))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IF(D436="X",0,IF(E436="X",0,VLOOKUP(E436,'31'!$K$3:$L$16,2,FALSE)))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IF(D437="X",0,IF(E437="X",0,VLOOKUP(E437,'31'!$K$3:$L$16,2,FALSE)))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IF(D438="X",0,IF(E438="X",0,VLOOKUP(E438,'31'!$K$3:$L$16,2,FALSE)))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IF(D439="X",0,IF(E439="X",0,VLOOKUP(E439,'31'!$K$3:$L$16,2,FALSE)))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IF(D440="X",0,IF(E440="X",0,VLOOKUP(E440,'31'!$K$3:$L$16,2,FALSE)))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IF(D441="X",0,IF(E441="X",0,VLOOKUP(E441,'31'!$K$3:$L$16,2,FALSE)))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IF(D442="X",0,IF(E442="X",0,VLOOKUP(E442,'31'!$K$3:$L$16,2,FALSE)))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IF(D443="X",0,IF(E443="X",0,VLOOKUP(E443,'31'!$K$3:$L$16,2,FALSE)))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IF(D444="X",0,IF(E444="X",0,VLOOKUP(E444,'31'!$K$3:$L$16,2,FALSE)))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IF(D445="X",0,IF(E445="X",0,VLOOKUP(E445,'31'!$K$3:$L$16,2,FALSE)))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IF(D446="X",0,IF(E446="X",0,VLOOKUP(E446,'31'!$K$3:$L$16,2,FALSE)))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IF(D447="X",0,IF(E447="X",0,VLOOKUP(E447,'31'!$K$3:$L$16,2,FALSE)))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IF(D448="X",0,IF(E448="X",0,VLOOKUP(E448,'31'!$K$3:$L$16,2,FALSE)))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IF(D449="X",0,IF(E449="X",0,VLOOKUP(E449,'31'!$K$3:$L$16,2,FALSE)))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IF(D450="X",0,IF(E450="X",0,VLOOKUP(E450,'31'!$K$3:$L$16,2,FALSE)))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IF(D451="X",0,IF(E451="X",0,VLOOKUP(E451,'31'!$K$3:$L$16,2,FALSE)))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IF(D452="X",0,IF(E452="X",0,VLOOKUP(E452,'31'!$K$3:$L$16,2,FALSE)))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IF(D453="X",0,IF(E453="X",0,VLOOKUP(E453,'31'!$K$3:$L$16,2,FALSE)))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IF(D454="X",0,IF(E454="X",0,VLOOKUP(E454,'31'!$K$3:$L$16,2,FALSE)))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IF(D455="X",0,IF(E455="X",0,VLOOKUP(E455,'31'!$K$3:$L$16,2,FALSE)))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IF(D456="X",0,IF(E456="X",0,VLOOKUP(E456,'31'!$K$3:$L$16,2,FALSE)))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IF(D457="X",0,IF(E457="X",0,VLOOKUP(E457,'31'!$K$3:$L$16,2,FALSE)))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IF(D458="X",0,IF(E458="X",0,VLOOKUP(E458,'31'!$K$3:$L$16,2,FALSE)))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IF(D459="X",0,IF(E459="X",0,VLOOKUP(E459,'31'!$K$3:$L$16,2,FALSE)))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IF(D460="X",0,IF(E460="X",0,VLOOKUP(E460,'31'!$K$3:$L$16,2,FALSE)))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IF(D461="X",0,IF(E461="X",0,VLOOKUP(E461,'31'!$K$3:$L$16,2,FALSE)))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IF(D462="X",0,IF(E462="X",0,VLOOKUP(E462,'31'!$K$3:$L$16,2,FALSE)))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IF(D463="X",0,IF(E463="X",0,VLOOKUP(E463,'31'!$K$3:$L$16,2,FALSE)))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IF(D464="X",0,IF(E464="X",0,VLOOKUP(E464,'31'!$K$3:$L$16,2,FALSE)))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IF(D465="X",0,IF(E465="X",0,VLOOKUP(E465,'31'!$K$3:$L$16,2,FALSE)))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IF(D466="X",0,IF(E466="X",0,VLOOKUP(E466,'31'!$K$3:$L$16,2,FALSE)))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IF(D467="X",0,IF(E467="X",0,VLOOKUP(E467,'31'!$K$3:$L$16,2,FALSE)))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IF(D468="X",0,IF(E468="X",0,VLOOKUP(E468,'31'!$K$3:$L$16,2,FALSE)))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IF(D469="X",0,IF(E469="X",0,VLOOKUP(E469,'31'!$K$3:$L$16,2,FALSE)))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IF(D470="X",0,IF(E470="X",0,VLOOKUP(E470,'31'!$K$3:$L$16,2,FALSE)))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IF(D471="X",0,IF(E471="X",0,VLOOKUP(E471,'31'!$K$3:$L$16,2,FALSE)))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IF(D472="X",0,IF(E472="X",0,VLOOKUP(E472,'31'!$K$3:$L$16,2,FALSE)))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IF(D473="X",0,IF(E473="X",0,VLOOKUP(E473,'31'!$K$3:$L$16,2,FALSE)))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IF(D474="X",0,IF(E474="X",0,VLOOKUP(E474,'31'!$K$3:$L$16,2,FALSE)))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IF(D475="X",0,IF(E475="X",0,VLOOKUP(E475,'31'!$K$3:$L$16,2,FALSE)))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IF(D476="X",0,IF(E476="X",0,VLOOKUP(E476,'31'!$K$3:$L$16,2,FALSE)))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IF(D477="X",0,IF(E477="X",0,VLOOKUP(E477,'31'!$K$3:$L$16,2,FALSE)))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IF(D478="X",0,IF(E478="X",0,VLOOKUP(E478,'31'!$K$3:$L$16,2,FALSE)))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IF(D479="X",0,IF(E479="X",0,VLOOKUP(E479,'31'!$K$3:$L$16,2,FALSE)))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IF(D480="X",0,IF(E480="X",0,VLOOKUP(E480,'31'!$K$3:$L$16,2,FALSE)))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IF(D481="X",0,IF(E481="X",0,VLOOKUP(E481,'31'!$K$3:$L$16,2,FALSE)))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IF(D482="X",0,IF(E482="X",0,VLOOKUP(E482,'31'!$K$3:$L$16,2,FALSE)))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IF(D483="X",0,IF(E483="X",0,VLOOKUP(E483,'31'!$K$3:$L$16,2,FALSE)))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IF(D484="X",0,IF(E484="X",0,VLOOKUP(E484,'31'!$K$3:$L$16,2,FALSE)))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IF(D485="X",0,IF(E485="X",0,VLOOKUP(E485,'31'!$K$3:$L$16,2,FALSE)))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IF(D486="X",0,IF(E486="X",0,VLOOKUP(E486,'31'!$K$3:$L$16,2,FALSE)))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IF(D487="X",0,IF(E487="X",0,VLOOKUP(E487,'31'!$K$3:$L$16,2,FALSE)))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IF(D488="X",0,IF(E488="X",0,VLOOKUP(E488,'31'!$K$3:$L$16,2,FALSE)))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IF(D489="X",0,IF(E489="X",0,VLOOKUP(E489,'31'!$K$3:$L$16,2,FALSE)))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IF(D490="X",0,IF(E490="X",0,VLOOKUP(E490,'31'!$K$3:$L$16,2,FALSE)))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IF(D491="X",0,IF(E491="X",0,VLOOKUP(E491,'31'!$K$3:$L$16,2,FALSE)))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IF(D492="X",0,IF(E492="X",0,VLOOKUP(E492,'31'!$K$3:$L$16,2,FALSE)))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IF(D493="X",0,IF(E493="X",0,VLOOKUP(E493,'31'!$K$3:$L$16,2,FALSE)))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IF(D494="X",0,IF(E494="X",0,VLOOKUP(E494,'31'!$K$3:$L$16,2,FALSE)))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IF('31'!K3="", "Vrije categorie",'31'!K3)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IF('31'!K4="", "Vrije categorie",'31'!K4)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IF('31'!K5="", "Vrije categorie",'31'!K5)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IF('31'!K6="", "Vrije categorie",'31'!K6)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IF('31'!K7="", "Vrije categorie",'31'!K7)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IF('31'!K8="", "Vrije categorie",'31'!K8)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IF('31'!K9="", "Vrije categorie",'31'!K9)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IF('31'!K10="", "Vrije categorie",'31'!K10)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IF('31'!K11="", "Vrije categorie",'31'!K11)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IF('31'!K12="", "Vrije categorie",'31'!K12)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IF('31'!K13="", "Vrije categorie",'31'!K13)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IF('31'!K14="", "Vrije categorie",'31'!K14)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IF('31'!K15="", "Vrije categorie",'31'!K15)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wo3xCt1nYMd+kqnHbEXH5c/l6LJx0z0HvzjOUiFlt45pjxkBeCWVcK54PZU4nf+/7RUDK0Bindts7r7dRdJJ5g==" saltValue="FboZFmF9Y3wGF6N8yz2GW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32,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'32a'!P499/M3</f>
        <v>#N/A</v>
      </c>
    </row>
    <row r="4" spans="1:14">
      <c r="A4" s="26" t="s">
        <v>80</v>
      </c>
      <c r="B4" s="217" t="str">
        <f>VLOOKUP(H5,Kwaliteitsinspecties!A5:E54,3)</f>
        <v>Complex 32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'32a'!P500/M4</f>
        <v>#N/A</v>
      </c>
    </row>
    <row r="5" spans="1:14">
      <c r="A5" s="27" t="s">
        <v>81</v>
      </c>
      <c r="B5" s="218" t="str">
        <f>VLOOKUP(H5,Kwaliteitsinspecties!A5:E54,4)</f>
        <v>Complex 32</v>
      </c>
      <c r="C5" s="218"/>
      <c r="D5" s="218"/>
      <c r="E5" s="218"/>
      <c r="F5" s="214" t="s">
        <v>83</v>
      </c>
      <c r="G5" s="214"/>
      <c r="H5" s="23">
        <f>Kwaliteitsinspecties!A36</f>
        <v>32</v>
      </c>
      <c r="K5" s="44" t="s">
        <v>56</v>
      </c>
      <c r="L5" s="56"/>
      <c r="M5" s="115"/>
      <c r="N5" s="97" t="e">
        <f>'32a'!P501/M5</f>
        <v>#N/A</v>
      </c>
    </row>
    <row r="6" spans="1:14">
      <c r="A6" s="28" t="s">
        <v>82</v>
      </c>
      <c r="B6" s="219" t="str">
        <f>VLOOKUP(H5,Kwaliteitsinspecties!A5:E54,5)</f>
        <v>Complex 32</v>
      </c>
      <c r="C6" s="219"/>
      <c r="D6" s="219"/>
      <c r="E6" s="219"/>
      <c r="F6" s="215" t="s">
        <v>84</v>
      </c>
      <c r="G6" s="215"/>
      <c r="H6" s="24" t="str">
        <f>CONCATENATE(H5,"a")</f>
        <v>32a</v>
      </c>
      <c r="K6" s="44" t="s">
        <v>57</v>
      </c>
      <c r="L6" s="56"/>
      <c r="M6" s="115"/>
      <c r="N6" s="97" t="e">
        <f>'32a'!P502/M6</f>
        <v>#N/A</v>
      </c>
    </row>
    <row r="7" spans="1:14">
      <c r="K7" s="44" t="s">
        <v>53</v>
      </c>
      <c r="L7" s="56"/>
      <c r="M7" s="115"/>
      <c r="N7" s="97" t="e">
        <f>'32a'!P503/M7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'32a'!P504/M8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'32a'!P505/M9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'32a'!P506/M10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'32a'!P507/M11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'32a'!P508/M12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'32a'!N512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'32a'!P509/M13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'32a'!P512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'32a'!G512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'32a'!F512-E27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'32a'!S495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'32a'!R495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'32a'!T495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'32a'!U495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'32a'!V495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'32a'!W495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'32a'!N505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sdknhSATkbkMtRAUeR/N9EOyy3vt3l5aTT41ni8kZFVhyVEItoHYaKSTKYV5qEaxxtUEKnkzjpAHUJCmzsc6Yg==" saltValue="Sv04XgNBXc07u7ZT6k2Ey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'32'!H5</f>
        <v>32</v>
      </c>
      <c r="B1" s="240" t="s">
        <v>80</v>
      </c>
      <c r="C1" s="241"/>
      <c r="D1" s="242" t="str">
        <f>VLOOKUP(A1,Kwaliteitsinspecties!A5:J54,3)</f>
        <v>Complex 32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32 te Complex 32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IF(D4="X",0,IF(E4="X",0,VLOOKUP(E4,'32'!$K$3:$L$16,2,FALSE)))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IF(D5="X",0,IF(E5="X",0,VLOOKUP(E5,'32'!$K$3:$L$16,2,FALSE)))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IF(D6="X",0,IF(E6="X",0,VLOOKUP(E6,'32'!$K$3:$L$16,2,FALSE)))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IF(D7="X",0,IF(E7="X",0,VLOOKUP(E7,'32'!$K$3:$L$16,2,FALSE)))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IF(D8="X",0,IF(E8="X",0,VLOOKUP(E8,'32'!$K$3:$L$16,2,FALSE)))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IF(D9="X",0,IF(E9="X",0,VLOOKUP(E9,'32'!$K$3:$L$16,2,FALSE)))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IF(D10="X",0,IF(E10="X",0,VLOOKUP(E10,'32'!$K$3:$L$16,2,FALSE)))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IF(D11="X",0,IF(E11="X",0,VLOOKUP(E11,'32'!$K$3:$L$16,2,FALSE)))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IF(D12="X",0,IF(E12="X",0,VLOOKUP(E12,'32'!$K$3:$L$16,2,FALSE)))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IF(D13="X",0,IF(E13="X",0,VLOOKUP(E13,'32'!$K$3:$L$16,2,FALSE)))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IF(D14="X",0,IF(E14="X",0,VLOOKUP(E14,'32'!$K$3:$L$16,2,FALSE)))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IF(D15="X",0,IF(E15="X",0,VLOOKUP(E15,'32'!$K$3:$L$16,2,FALSE)))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IF(D16="X",0,IF(E16="X",0,VLOOKUP(E16,'32'!$K$3:$L$16,2,FALSE)))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IF(D17="X",0,IF(E17="X",0,VLOOKUP(E17,'32'!$K$3:$L$16,2,FALSE)))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IF(D18="X",0,IF(E18="X",0,VLOOKUP(E18,'32'!$K$3:$L$16,2,FALSE)))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IF(D19="X",0,IF(E19="X",0,VLOOKUP(E19,'32'!$K$3:$L$16,2,FALSE)))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IF(D20="X",0,IF(E20="X",0,VLOOKUP(E20,'32'!$K$3:$L$16,2,FALSE)))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IF(D21="X",0,IF(E21="X",0,VLOOKUP(E21,'32'!$K$3:$L$16,2,FALSE)))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IF(D22="X",0,IF(E22="X",0,VLOOKUP(E22,'32'!$K$3:$L$16,2,FALSE)))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IF(D23="X",0,IF(E23="X",0,VLOOKUP(E23,'32'!$K$3:$L$16,2,FALSE)))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IF(D24="X",0,IF(E24="X",0,VLOOKUP(E24,'32'!$K$3:$L$16,2,FALSE)))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IF(D25="X",0,IF(E25="X",0,VLOOKUP(E25,'32'!$K$3:$L$16,2,FALSE)))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IF(D26="X",0,IF(E26="X",0,VLOOKUP(E26,'32'!$K$3:$L$16,2,FALSE)))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IF(D27="X",0,IF(E27="X",0,VLOOKUP(E27,'32'!$K$3:$L$16,2,FALSE)))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IF(D28="X",0,IF(E28="X",0,VLOOKUP(E28,'32'!$K$3:$L$16,2,FALSE)))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IF(D29="X",0,IF(E29="X",0,VLOOKUP(E29,'32'!$K$3:$L$16,2,FALSE)))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IF(D30="X",0,IF(E30="X",0,VLOOKUP(E30,'32'!$K$3:$L$16,2,FALSE)))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IF(D31="X",0,IF(E31="X",0,VLOOKUP(E31,'32'!$K$3:$L$16,2,FALSE)))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IF(D32="X",0,IF(E32="X",0,VLOOKUP(E32,'32'!$K$3:$L$16,2,FALSE)))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IF(D33="X",0,IF(E33="X",0,VLOOKUP(E33,'32'!$K$3:$L$16,2,FALSE)))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IF(D34="X",0,IF(E34="X",0,VLOOKUP(E34,'32'!$K$3:$L$16,2,FALSE)))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IF(D35="X",0,IF(E35="X",0,VLOOKUP(E35,'32'!$K$3:$L$16,2,FALSE)))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IF(D36="X",0,IF(E36="X",0,VLOOKUP(E36,'32'!$K$3:$L$16,2,FALSE)))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IF(D37="X",0,IF(E37="X",0,VLOOKUP(E37,'32'!$K$3:$L$16,2,FALSE)))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IF(D38="X",0,IF(E38="X",0,VLOOKUP(E38,'32'!$K$3:$L$16,2,FALSE)))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IF(D39="X",0,IF(E39="X",0,VLOOKUP(E39,'32'!$K$3:$L$16,2,FALSE)))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IF(D40="X",0,IF(E40="X",0,VLOOKUP(E40,'32'!$K$3:$L$16,2,FALSE)))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IF(D41="X",0,IF(E41="X",0,VLOOKUP(E41,'32'!$K$3:$L$16,2,FALSE)))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IF(D42="X",0,IF(E42="X",0,VLOOKUP(E42,'32'!$K$3:$L$16,2,FALSE)))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IF(D43="X",0,IF(E43="X",0,VLOOKUP(E43,'32'!$K$3:$L$16,2,FALSE)))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IF(D44="X",0,IF(E44="X",0,VLOOKUP(E44,'32'!$K$3:$L$16,2,FALSE)))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IF(D45="X",0,IF(E45="X",0,VLOOKUP(E45,'32'!$K$3:$L$16,2,FALSE)))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IF(D46="X",0,IF(E46="X",0,VLOOKUP(E46,'32'!$K$3:$L$16,2,FALSE)))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IF(D47="X",0,IF(E47="X",0,VLOOKUP(E47,'32'!$K$3:$L$16,2,FALSE)))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IF(D48="X",0,IF(E48="X",0,VLOOKUP(E48,'32'!$K$3:$L$16,2,FALSE)))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IF(D49="X",0,IF(E49="X",0,VLOOKUP(E49,'32'!$K$3:$L$16,2,FALSE)))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IF(D50="X",0,IF(E50="X",0,VLOOKUP(E50,'32'!$K$3:$L$16,2,FALSE)))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IF(D51="X",0,IF(E51="X",0,VLOOKUP(E51,'32'!$K$3:$L$16,2,FALSE)))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IF(D52="X",0,IF(E52="X",0,VLOOKUP(E52,'32'!$K$3:$L$16,2,FALSE)))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IF(D53="X",0,IF(E53="X",0,VLOOKUP(E53,'32'!$K$3:$L$16,2,FALSE)))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IF(D54="X",0,IF(E54="X",0,VLOOKUP(E54,'32'!$K$3:$L$16,2,FALSE)))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IF(D55="X",0,IF(E55="X",0,VLOOKUP(E55,'32'!$K$3:$L$16,2,FALSE)))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IF(D56="X",0,IF(E56="X",0,VLOOKUP(E56,'32'!$K$3:$L$16,2,FALSE)))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IF(D57="X",0,IF(E57="X",0,VLOOKUP(E57,'32'!$K$3:$L$16,2,FALSE)))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IF(D58="X",0,IF(E58="X",0,VLOOKUP(E58,'32'!$K$3:$L$16,2,FALSE)))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IF(D59="X",0,IF(E59="X",0,VLOOKUP(E59,'32'!$K$3:$L$16,2,FALSE)))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IF(D60="X",0,IF(E60="X",0,VLOOKUP(E60,'32'!$K$3:$L$16,2,FALSE)))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IF(D61="X",0,IF(E61="X",0,VLOOKUP(E61,'32'!$K$3:$L$16,2,FALSE)))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IF(D62="X",0,IF(E62="X",0,VLOOKUP(E62,'32'!$K$3:$L$16,2,FALSE)))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IF(D63="X",0,IF(E63="X",0,VLOOKUP(E63,'32'!$K$3:$L$16,2,FALSE)))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IF(D64="X",0,IF(E64="X",0,VLOOKUP(E64,'32'!$K$3:$L$16,2,FALSE)))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IF(D65="X",0,IF(E65="X",0,VLOOKUP(E65,'32'!$K$3:$L$16,2,FALSE)))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IF(D66="X",0,IF(E66="X",0,VLOOKUP(E66,'32'!$K$3:$L$16,2,FALSE)))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IF(D67="X",0,IF(E67="X",0,VLOOKUP(E67,'32'!$K$3:$L$16,2,FALSE)))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IF(D68="X",0,IF(E68="X",0,VLOOKUP(E68,'32'!$K$3:$L$16,2,FALSE)))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IF(D69="X",0,IF(E69="X",0,VLOOKUP(E69,'32'!$K$3:$L$16,2,FALSE)))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IF(D70="X",0,IF(E70="X",0,VLOOKUP(E70,'32'!$K$3:$L$16,2,FALSE)))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IF(D71="X",0,IF(E71="X",0,VLOOKUP(E71,'32'!$K$3:$L$16,2,FALSE)))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IF(D72="X",0,IF(E72="X",0,VLOOKUP(E72,'32'!$K$3:$L$16,2,FALSE)))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IF(D73="X",0,IF(E73="X",0,VLOOKUP(E73,'32'!$K$3:$L$16,2,FALSE)))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IF(D74="X",0,IF(E74="X",0,VLOOKUP(E74,'32'!$K$3:$L$16,2,FALSE)))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IF(D75="X",0,IF(E75="X",0,VLOOKUP(E75,'32'!$K$3:$L$16,2,FALSE)))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IF(D76="X",0,IF(E76="X",0,VLOOKUP(E76,'32'!$K$3:$L$16,2,FALSE)))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IF(D77="X",0,IF(E77="X",0,VLOOKUP(E77,'32'!$K$3:$L$16,2,FALSE)))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IF(D78="X",0,IF(E78="X",0,VLOOKUP(E78,'32'!$K$3:$L$16,2,FALSE)))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IF(D79="X",0,IF(E79="X",0,VLOOKUP(E79,'32'!$K$3:$L$16,2,FALSE)))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IF(D80="X",0,IF(E80="X",0,VLOOKUP(E80,'32'!$K$3:$L$16,2,FALSE)))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IF(D81="X",0,IF(E81="X",0,VLOOKUP(E81,'32'!$K$3:$L$16,2,FALSE)))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IF(D82="X",0,IF(E82="X",0,VLOOKUP(E82,'32'!$K$3:$L$16,2,FALSE)))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IF(D83="X",0,IF(E83="X",0,VLOOKUP(E83,'32'!$K$3:$L$16,2,FALSE)))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IF(D84="X",0,IF(E84="X",0,VLOOKUP(E84,'32'!$K$3:$L$16,2,FALSE)))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IF(D85="X",0,IF(E85="X",0,VLOOKUP(E85,'32'!$K$3:$L$16,2,FALSE)))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IF(D86="X",0,IF(E86="X",0,VLOOKUP(E86,'32'!$K$3:$L$16,2,FALSE)))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IF(D87="X",0,IF(E87="X",0,VLOOKUP(E87,'32'!$K$3:$L$16,2,FALSE)))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IF(D88="X",0,IF(E88="X",0,VLOOKUP(E88,'32'!$K$3:$L$16,2,FALSE)))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IF(D89="X",0,IF(E89="X",0,VLOOKUP(E89,'32'!$K$3:$L$16,2,FALSE)))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IF(D90="X",0,IF(E90="X",0,VLOOKUP(E90,'32'!$K$3:$L$16,2,FALSE)))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IF(D91="X",0,IF(E91="X",0,VLOOKUP(E91,'32'!$K$3:$L$16,2,FALSE)))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IF(D92="X",0,IF(E92="X",0,VLOOKUP(E92,'32'!$K$3:$L$16,2,FALSE)))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IF(D93="X",0,IF(E93="X",0,VLOOKUP(E93,'32'!$K$3:$L$16,2,FALSE)))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IF(D94="X",0,IF(E94="X",0,VLOOKUP(E94,'32'!$K$3:$L$16,2,FALSE)))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IF(D95="X",0,IF(E95="X",0,VLOOKUP(E95,'32'!$K$3:$L$16,2,FALSE)))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IF(D96="X",0,IF(E96="X",0,VLOOKUP(E96,'32'!$K$3:$L$16,2,FALSE)))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IF(D97="X",0,IF(E97="X",0,VLOOKUP(E97,'32'!$K$3:$L$16,2,FALSE)))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IF(D98="X",0,IF(E98="X",0,VLOOKUP(E98,'32'!$K$3:$L$16,2,FALSE)))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IF(D99="X",0,IF(E99="X",0,VLOOKUP(E99,'32'!$K$3:$L$16,2,FALSE)))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IF(D100="X",0,IF(E100="X",0,VLOOKUP(E100,'32'!$K$3:$L$16,2,FALSE)))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IF(D101="X",0,IF(E101="X",0,VLOOKUP(E101,'32'!$K$3:$L$16,2,FALSE)))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IF(D102="X",0,IF(E102="X",0,VLOOKUP(E102,'32'!$K$3:$L$16,2,FALSE)))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IF(D103="X",0,IF(E103="X",0,VLOOKUP(E103,'32'!$K$3:$L$16,2,FALSE)))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IF(D104="X",0,IF(E104="X",0,VLOOKUP(E104,'32'!$K$3:$L$16,2,FALSE)))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IF(D105="X",0,IF(E105="X",0,VLOOKUP(E105,'32'!$K$3:$L$16,2,FALSE)))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IF(D106="X",0,IF(E106="X",0,VLOOKUP(E106,'32'!$K$3:$L$16,2,FALSE)))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IF(D107="X",0,IF(E107="X",0,VLOOKUP(E107,'32'!$K$3:$L$16,2,FALSE)))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IF(D108="X",0,IF(E108="X",0,VLOOKUP(E108,'32'!$K$3:$L$16,2,FALSE)))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IF(D109="X",0,IF(E109="X",0,VLOOKUP(E109,'32'!$K$3:$L$16,2,FALSE)))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IF(D110="X",0,IF(E110="X",0,VLOOKUP(E110,'32'!$K$3:$L$16,2,FALSE)))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IF(D111="X",0,IF(E111="X",0,VLOOKUP(E111,'32'!$K$3:$L$16,2,FALSE)))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IF(D112="X",0,IF(E112="X",0,VLOOKUP(E112,'32'!$K$3:$L$16,2,FALSE)))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IF(D113="X",0,IF(E113="X",0,VLOOKUP(E113,'32'!$K$3:$L$16,2,FALSE)))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IF(D114="X",0,IF(E114="X",0,VLOOKUP(E114,'32'!$K$3:$L$16,2,FALSE)))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IF(D115="X",0,IF(E115="X",0,VLOOKUP(E115,'32'!$K$3:$L$16,2,FALSE)))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IF(D116="X",0,IF(E116="X",0,VLOOKUP(E116,'32'!$K$3:$L$16,2,FALSE)))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IF(D117="X",0,IF(E117="X",0,VLOOKUP(E117,'32'!$K$3:$L$16,2,FALSE)))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IF(D118="X",0,IF(E118="X",0,VLOOKUP(E118,'32'!$K$3:$L$16,2,FALSE)))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IF(D119="X",0,IF(E119="X",0,VLOOKUP(E119,'32'!$K$3:$L$16,2,FALSE)))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IF(D120="X",0,IF(E120="X",0,VLOOKUP(E120,'32'!$K$3:$L$16,2,FALSE)))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IF(D121="X",0,IF(E121="X",0,VLOOKUP(E121,'32'!$K$3:$L$16,2,FALSE)))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IF(D122="X",0,IF(E122="X",0,VLOOKUP(E122,'32'!$K$3:$L$16,2,FALSE)))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IF(D123="X",0,IF(E123="X",0,VLOOKUP(E123,'32'!$K$3:$L$16,2,FALSE)))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IF(D124="X",0,IF(E124="X",0,VLOOKUP(E124,'32'!$K$3:$L$16,2,FALSE)))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IF(D125="X",0,IF(E125="X",0,VLOOKUP(E125,'32'!$K$3:$L$16,2,FALSE)))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IF(D126="X",0,IF(E126="X",0,VLOOKUP(E126,'32'!$K$3:$L$16,2,FALSE)))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IF(D127="X",0,IF(E127="X",0,VLOOKUP(E127,'32'!$K$3:$L$16,2,FALSE)))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IF(D128="X",0,IF(E128="X",0,VLOOKUP(E128,'32'!$K$3:$L$16,2,FALSE)))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IF(D129="X",0,IF(E129="X",0,VLOOKUP(E129,'32'!$K$3:$L$16,2,FALSE)))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IF(D130="X",0,IF(E130="X",0,VLOOKUP(E130,'32'!$K$3:$L$16,2,FALSE)))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IF(D131="X",0,IF(E131="X",0,VLOOKUP(E131,'32'!$K$3:$L$16,2,FALSE)))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IF(D132="X",0,IF(E132="X",0,VLOOKUP(E132,'32'!$K$3:$L$16,2,FALSE)))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IF(D133="X",0,IF(E133="X",0,VLOOKUP(E133,'32'!$K$3:$L$16,2,FALSE)))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IF(D134="X",0,IF(E134="X",0,VLOOKUP(E134,'32'!$K$3:$L$16,2,FALSE)))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IF(D135="X",0,IF(E135="X",0,VLOOKUP(E135,'32'!$K$3:$L$16,2,FALSE)))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IF(D136="X",0,IF(E136="X",0,VLOOKUP(E136,'32'!$K$3:$L$16,2,FALSE)))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IF(D137="X",0,IF(E137="X",0,VLOOKUP(E137,'32'!$K$3:$L$16,2,FALSE)))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IF(D138="X",0,IF(E138="X",0,VLOOKUP(E138,'32'!$K$3:$L$16,2,FALSE)))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IF(D139="X",0,IF(E139="X",0,VLOOKUP(E139,'32'!$K$3:$L$16,2,FALSE)))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IF(D140="X",0,IF(E140="X",0,VLOOKUP(E140,'32'!$K$3:$L$16,2,FALSE)))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IF(D141="X",0,IF(E141="X",0,VLOOKUP(E141,'32'!$K$3:$L$16,2,FALSE)))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IF(D142="X",0,IF(E142="X",0,VLOOKUP(E142,'32'!$K$3:$L$16,2,FALSE)))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IF(D143="X",0,IF(E143="X",0,VLOOKUP(E143,'32'!$K$3:$L$16,2,FALSE)))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IF(D144="X",0,IF(E144="X",0,VLOOKUP(E144,'32'!$K$3:$L$16,2,FALSE)))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IF(D145="X",0,IF(E145="X",0,VLOOKUP(E145,'32'!$K$3:$L$16,2,FALSE)))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IF(D146="X",0,IF(E146="X",0,VLOOKUP(E146,'32'!$K$3:$L$16,2,FALSE)))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IF(D147="X",0,IF(E147="X",0,VLOOKUP(E147,'32'!$K$3:$L$16,2,FALSE)))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IF(D148="X",0,IF(E148="X",0,VLOOKUP(E148,'32'!$K$3:$L$16,2,FALSE)))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IF(D149="X",0,IF(E149="X",0,VLOOKUP(E149,'32'!$K$3:$L$16,2,FALSE)))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IF(D150="X",0,IF(E150="X",0,VLOOKUP(E150,'32'!$K$3:$L$16,2,FALSE)))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IF(D151="X",0,IF(E151="X",0,VLOOKUP(E151,'32'!$K$3:$L$16,2,FALSE)))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IF(D152="X",0,IF(E152="X",0,VLOOKUP(E152,'32'!$K$3:$L$16,2,FALSE)))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IF(D153="X",0,IF(E153="X",0,VLOOKUP(E153,'32'!$K$3:$L$16,2,FALSE)))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IF(D154="X",0,IF(E154="X",0,VLOOKUP(E154,'32'!$K$3:$L$16,2,FALSE)))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IF(D155="X",0,IF(E155="X",0,VLOOKUP(E155,'32'!$K$3:$L$16,2,FALSE)))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IF(D156="X",0,IF(E156="X",0,VLOOKUP(E156,'32'!$K$3:$L$16,2,FALSE)))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IF(D157="X",0,IF(E157="X",0,VLOOKUP(E157,'32'!$K$3:$L$16,2,FALSE)))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IF(D158="X",0,IF(E158="X",0,VLOOKUP(E158,'32'!$K$3:$L$16,2,FALSE)))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IF(D159="X",0,IF(E159="X",0,VLOOKUP(E159,'32'!$K$3:$L$16,2,FALSE)))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IF(D160="X",0,IF(E160="X",0,VLOOKUP(E160,'32'!$K$3:$L$16,2,FALSE)))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IF(D161="X",0,IF(E161="X",0,VLOOKUP(E161,'32'!$K$3:$L$16,2,FALSE)))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IF(D162="X",0,IF(E162="X",0,VLOOKUP(E162,'32'!$K$3:$L$16,2,FALSE)))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IF(D163="X",0,IF(E163="X",0,VLOOKUP(E163,'32'!$K$3:$L$16,2,FALSE)))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IF(D164="X",0,IF(E164="X",0,VLOOKUP(E164,'32'!$K$3:$L$16,2,FALSE)))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IF(D165="X",0,IF(E165="X",0,VLOOKUP(E165,'32'!$K$3:$L$16,2,FALSE)))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IF(D166="X",0,IF(E166="X",0,VLOOKUP(E166,'32'!$K$3:$L$16,2,FALSE)))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IF(D167="X",0,IF(E167="X",0,VLOOKUP(E167,'32'!$K$3:$L$16,2,FALSE)))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IF(D168="X",0,IF(E168="X",0,VLOOKUP(E168,'32'!$K$3:$L$16,2,FALSE)))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IF(D169="X",0,IF(E169="X",0,VLOOKUP(E169,'32'!$K$3:$L$16,2,FALSE)))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IF(D170="X",0,IF(E170="X",0,VLOOKUP(E170,'32'!$K$3:$L$16,2,FALSE)))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IF(D171="X",0,IF(E171="X",0,VLOOKUP(E171,'32'!$K$3:$L$16,2,FALSE)))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IF(D172="X",0,IF(E172="X",0,VLOOKUP(E172,'32'!$K$3:$L$16,2,FALSE)))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IF(D173="X",0,IF(E173="X",0,VLOOKUP(E173,'32'!$K$3:$L$16,2,FALSE)))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IF(D174="X",0,IF(E174="X",0,VLOOKUP(E174,'32'!$K$3:$L$16,2,FALSE)))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IF(D175="X",0,IF(E175="X",0,VLOOKUP(E175,'32'!$K$3:$L$16,2,FALSE)))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IF(D176="X",0,IF(E176="X",0,VLOOKUP(E176,'32'!$K$3:$L$16,2,FALSE)))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IF(D177="X",0,IF(E177="X",0,VLOOKUP(E177,'32'!$K$3:$L$16,2,FALSE)))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IF(D178="X",0,IF(E178="X",0,VLOOKUP(E178,'32'!$K$3:$L$16,2,FALSE)))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IF(D179="X",0,IF(E179="X",0,VLOOKUP(E179,'32'!$K$3:$L$16,2,FALSE)))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IF(D180="X",0,IF(E180="X",0,VLOOKUP(E180,'32'!$K$3:$L$16,2,FALSE)))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IF(D181="X",0,IF(E181="X",0,VLOOKUP(E181,'32'!$K$3:$L$16,2,FALSE)))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IF(D182="X",0,IF(E182="X",0,VLOOKUP(E182,'32'!$K$3:$L$16,2,FALSE)))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IF(D183="X",0,IF(E183="X",0,VLOOKUP(E183,'32'!$K$3:$L$16,2,FALSE)))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IF(D184="X",0,IF(E184="X",0,VLOOKUP(E184,'32'!$K$3:$L$16,2,FALSE)))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IF(D185="X",0,IF(E185="X",0,VLOOKUP(E185,'32'!$K$3:$L$16,2,FALSE)))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IF(D186="X",0,IF(E186="X",0,VLOOKUP(E186,'32'!$K$3:$L$16,2,FALSE)))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IF(D187="X",0,IF(E187="X",0,VLOOKUP(E187,'32'!$K$3:$L$16,2,FALSE)))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IF(D188="X",0,IF(E188="X",0,VLOOKUP(E188,'32'!$K$3:$L$16,2,FALSE)))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IF(D189="X",0,IF(E189="X",0,VLOOKUP(E189,'32'!$K$3:$L$16,2,FALSE)))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IF(D190="X",0,IF(E190="X",0,VLOOKUP(E190,'32'!$K$3:$L$16,2,FALSE)))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IF(D191="X",0,IF(E191="X",0,VLOOKUP(E191,'32'!$K$3:$L$16,2,FALSE)))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IF(D192="X",0,IF(E192="X",0,VLOOKUP(E192,'32'!$K$3:$L$16,2,FALSE)))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IF(D193="X",0,IF(E193="X",0,VLOOKUP(E193,'32'!$K$3:$L$16,2,FALSE)))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IF(D194="X",0,IF(E194="X",0,VLOOKUP(E194,'32'!$K$3:$L$16,2,FALSE)))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IF(D195="X",0,IF(E195="X",0,VLOOKUP(E195,'32'!$K$3:$L$16,2,FALSE)))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IF(D196="X",0,IF(E196="X",0,VLOOKUP(E196,'32'!$K$3:$L$16,2,FALSE)))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IF(D197="X",0,IF(E197="X",0,VLOOKUP(E197,'32'!$K$3:$L$16,2,FALSE)))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IF(D198="X",0,IF(E198="X",0,VLOOKUP(E198,'32'!$K$3:$L$16,2,FALSE)))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IF(D199="X",0,IF(E199="X",0,VLOOKUP(E199,'32'!$K$3:$L$16,2,FALSE)))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IF(D200="X",0,IF(E200="X",0,VLOOKUP(E200,'32'!$K$3:$L$16,2,FALSE)))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IF(D201="X",0,IF(E201="X",0,VLOOKUP(E201,'32'!$K$3:$L$16,2,FALSE)))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IF(D202="X",0,IF(E202="X",0,VLOOKUP(E202,'32'!$K$3:$L$16,2,FALSE)))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IF(D203="X",0,IF(E203="X",0,VLOOKUP(E203,'32'!$K$3:$L$16,2,FALSE)))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IF(D204="X",0,IF(E204="X",0,VLOOKUP(E204,'32'!$K$3:$L$16,2,FALSE)))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IF(D205="X",0,IF(E205="X",0,VLOOKUP(E205,'32'!$K$3:$L$16,2,FALSE)))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IF(D206="X",0,IF(E206="X",0,VLOOKUP(E206,'32'!$K$3:$L$16,2,FALSE)))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IF(D207="X",0,IF(E207="X",0,VLOOKUP(E207,'32'!$K$3:$L$16,2,FALSE)))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IF(D208="X",0,IF(E208="X",0,VLOOKUP(E208,'32'!$K$3:$L$16,2,FALSE)))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IF(D209="X",0,IF(E209="X",0,VLOOKUP(E209,'32'!$K$3:$L$16,2,FALSE)))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IF(D210="X",0,IF(E210="X",0,VLOOKUP(E210,'32'!$K$3:$L$16,2,FALSE)))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IF(D211="X",0,IF(E211="X",0,VLOOKUP(E211,'32'!$K$3:$L$16,2,FALSE)))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IF(D212="X",0,IF(E212="X",0,VLOOKUP(E212,'32'!$K$3:$L$16,2,FALSE)))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IF(D213="X",0,IF(E213="X",0,VLOOKUP(E213,'32'!$K$3:$L$16,2,FALSE)))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IF(D214="X",0,IF(E214="X",0,VLOOKUP(E214,'32'!$K$3:$L$16,2,FALSE)))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IF(D215="X",0,IF(E215="X",0,VLOOKUP(E215,'32'!$K$3:$L$16,2,FALSE)))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IF(D216="X",0,IF(E216="X",0,VLOOKUP(E216,'32'!$K$3:$L$16,2,FALSE)))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IF(D217="X",0,IF(E217="X",0,VLOOKUP(E217,'32'!$K$3:$L$16,2,FALSE)))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IF(D218="X",0,IF(E218="X",0,VLOOKUP(E218,'32'!$K$3:$L$16,2,FALSE)))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IF(D219="X",0,IF(E219="X",0,VLOOKUP(E219,'32'!$K$3:$L$16,2,FALSE)))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IF(D220="X",0,IF(E220="X",0,VLOOKUP(E220,'32'!$K$3:$L$16,2,FALSE)))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IF(D221="X",0,IF(E221="X",0,VLOOKUP(E221,'32'!$K$3:$L$16,2,FALSE)))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IF(D222="X",0,IF(E222="X",0,VLOOKUP(E222,'32'!$K$3:$L$16,2,FALSE)))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IF(D223="X",0,IF(E223="X",0,VLOOKUP(E223,'32'!$K$3:$L$16,2,FALSE)))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IF(D224="X",0,IF(E224="X",0,VLOOKUP(E224,'32'!$K$3:$L$16,2,FALSE)))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IF(D225="X",0,IF(E225="X",0,VLOOKUP(E225,'32'!$K$3:$L$16,2,FALSE)))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IF(D226="X",0,IF(E226="X",0,VLOOKUP(E226,'32'!$K$3:$L$16,2,FALSE)))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IF(D227="X",0,IF(E227="X",0,VLOOKUP(E227,'32'!$K$3:$L$16,2,FALSE)))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IF(D228="X",0,IF(E228="X",0,VLOOKUP(E228,'32'!$K$3:$L$16,2,FALSE)))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IF(D229="X",0,IF(E229="X",0,VLOOKUP(E229,'32'!$K$3:$L$16,2,FALSE)))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IF(D230="X",0,IF(E230="X",0,VLOOKUP(E230,'32'!$K$3:$L$16,2,FALSE)))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IF(D231="X",0,IF(E231="X",0,VLOOKUP(E231,'32'!$K$3:$L$16,2,FALSE)))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IF(D232="X",0,IF(E232="X",0,VLOOKUP(E232,'32'!$K$3:$L$16,2,FALSE)))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IF(D233="X",0,IF(E233="X",0,VLOOKUP(E233,'32'!$K$3:$L$16,2,FALSE)))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IF(D234="X",0,IF(E234="X",0,VLOOKUP(E234,'32'!$K$3:$L$16,2,FALSE)))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IF(D235="X",0,IF(E235="X",0,VLOOKUP(E235,'32'!$K$3:$L$16,2,FALSE)))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IF(D236="X",0,IF(E236="X",0,VLOOKUP(E236,'32'!$K$3:$L$16,2,FALSE)))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IF(D237="X",0,IF(E237="X",0,VLOOKUP(E237,'32'!$K$3:$L$16,2,FALSE)))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IF(D238="X",0,IF(E238="X",0,VLOOKUP(E238,'32'!$K$3:$L$16,2,FALSE)))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IF(D239="X",0,IF(E239="X",0,VLOOKUP(E239,'32'!$K$3:$L$16,2,FALSE)))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IF(D240="X",0,IF(E240="X",0,VLOOKUP(E240,'32'!$K$3:$L$16,2,FALSE)))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IF(D241="X",0,IF(E241="X",0,VLOOKUP(E241,'32'!$K$3:$L$16,2,FALSE)))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IF(D242="X",0,IF(E242="X",0,VLOOKUP(E242,'32'!$K$3:$L$16,2,FALSE)))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IF(D243="X",0,IF(E243="X",0,VLOOKUP(E243,'32'!$K$3:$L$16,2,FALSE)))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IF(D244="X",0,IF(E244="X",0,VLOOKUP(E244,'32'!$K$3:$L$16,2,FALSE)))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IF(D245="X",0,IF(E245="X",0,VLOOKUP(E245,'32'!$K$3:$L$16,2,FALSE)))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IF(D246="X",0,IF(E246="X",0,VLOOKUP(E246,'32'!$K$3:$L$16,2,FALSE)))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IF(D247="X",0,IF(E247="X",0,VLOOKUP(E247,'32'!$K$3:$L$16,2,FALSE)))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IF(D248="X",0,IF(E248="X",0,VLOOKUP(E248,'32'!$K$3:$L$16,2,FALSE)))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IF(D249="X",0,IF(E249="X",0,VLOOKUP(E249,'32'!$K$3:$L$16,2,FALSE)))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IF(D250="X",0,IF(E250="X",0,VLOOKUP(E250,'32'!$K$3:$L$16,2,FALSE)))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IF(D251="X",0,IF(E251="X",0,VLOOKUP(E251,'32'!$K$3:$L$16,2,FALSE)))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IF(D252="X",0,IF(E252="X",0,VLOOKUP(E252,'32'!$K$3:$L$16,2,FALSE)))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IF(D253="X",0,IF(E253="X",0,VLOOKUP(E253,'32'!$K$3:$L$16,2,FALSE)))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IF(D254="X",0,IF(E254="X",0,VLOOKUP(E254,'32'!$K$3:$L$16,2,FALSE)))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IF(D255="X",0,IF(E255="X",0,VLOOKUP(E255,'32'!$K$3:$L$16,2,FALSE)))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IF(D256="X",0,IF(E256="X",0,VLOOKUP(E256,'32'!$K$3:$L$16,2,FALSE)))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IF(D257="X",0,IF(E257="X",0,VLOOKUP(E257,'32'!$K$3:$L$16,2,FALSE)))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IF(D258="X",0,IF(E258="X",0,VLOOKUP(E258,'32'!$K$3:$L$16,2,FALSE)))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IF(D259="X",0,IF(E259="X",0,VLOOKUP(E259,'32'!$K$3:$L$16,2,FALSE)))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IF(D260="X",0,IF(E260="X",0,VLOOKUP(E260,'32'!$K$3:$L$16,2,FALSE)))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IF(D261="X",0,IF(E261="X",0,VLOOKUP(E261,'32'!$K$3:$L$16,2,FALSE)))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IF(D262="X",0,IF(E262="X",0,VLOOKUP(E262,'32'!$K$3:$L$16,2,FALSE)))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IF(D263="X",0,IF(E263="X",0,VLOOKUP(E263,'32'!$K$3:$L$16,2,FALSE)))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IF(D264="X",0,IF(E264="X",0,VLOOKUP(E264,'32'!$K$3:$L$16,2,FALSE)))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IF(D265="X",0,IF(E265="X",0,VLOOKUP(E265,'32'!$K$3:$L$16,2,FALSE)))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IF(D266="X",0,IF(E266="X",0,VLOOKUP(E266,'32'!$K$3:$L$16,2,FALSE)))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IF(D267="X",0,IF(E267="X",0,VLOOKUP(E267,'32'!$K$3:$L$16,2,FALSE)))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IF(D268="X",0,IF(E268="X",0,VLOOKUP(E268,'32'!$K$3:$L$16,2,FALSE)))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IF(D269="X",0,IF(E269="X",0,VLOOKUP(E269,'32'!$K$3:$L$16,2,FALSE)))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IF(D270="X",0,IF(E270="X",0,VLOOKUP(E270,'32'!$K$3:$L$16,2,FALSE)))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IF(D271="X",0,IF(E271="X",0,VLOOKUP(E271,'32'!$K$3:$L$16,2,FALSE)))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IF(D272="X",0,IF(E272="X",0,VLOOKUP(E272,'32'!$K$3:$L$16,2,FALSE)))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IF(D273="X",0,IF(E273="X",0,VLOOKUP(E273,'32'!$K$3:$L$16,2,FALSE)))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IF(D274="X",0,IF(E274="X",0,VLOOKUP(E274,'32'!$K$3:$L$16,2,FALSE)))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IF(D275="X",0,IF(E275="X",0,VLOOKUP(E275,'32'!$K$3:$L$16,2,FALSE)))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IF(D276="X",0,IF(E276="X",0,VLOOKUP(E276,'32'!$K$3:$L$16,2,FALSE)))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IF(D277="X",0,IF(E277="X",0,VLOOKUP(E277,'32'!$K$3:$L$16,2,FALSE)))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IF(D278="X",0,IF(E278="X",0,VLOOKUP(E278,'32'!$K$3:$L$16,2,FALSE)))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IF(D279="X",0,IF(E279="X",0,VLOOKUP(E279,'32'!$K$3:$L$16,2,FALSE)))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IF(D280="X",0,IF(E280="X",0,VLOOKUP(E280,'32'!$K$3:$L$16,2,FALSE)))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IF(D281="X",0,IF(E281="X",0,VLOOKUP(E281,'32'!$K$3:$L$16,2,FALSE)))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IF(D282="X",0,IF(E282="X",0,VLOOKUP(E282,'32'!$K$3:$L$16,2,FALSE)))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IF(D283="X",0,IF(E283="X",0,VLOOKUP(E283,'32'!$K$3:$L$16,2,FALSE)))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IF(D284="X",0,IF(E284="X",0,VLOOKUP(E284,'32'!$K$3:$L$16,2,FALSE)))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IF(D285="X",0,IF(E285="X",0,VLOOKUP(E285,'32'!$K$3:$L$16,2,FALSE)))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IF(D286="X",0,IF(E286="X",0,VLOOKUP(E286,'32'!$K$3:$L$16,2,FALSE)))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IF(D287="X",0,IF(E287="X",0,VLOOKUP(E287,'32'!$K$3:$L$16,2,FALSE)))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IF(D288="X",0,IF(E288="X",0,VLOOKUP(E288,'32'!$K$3:$L$16,2,FALSE)))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IF(D289="X",0,IF(E289="X",0,VLOOKUP(E289,'32'!$K$3:$L$16,2,FALSE)))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IF(D290="X",0,IF(E290="X",0,VLOOKUP(E290,'32'!$K$3:$L$16,2,FALSE)))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IF(D291="X",0,IF(E291="X",0,VLOOKUP(E291,'32'!$K$3:$L$16,2,FALSE)))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IF(D292="X",0,IF(E292="X",0,VLOOKUP(E292,'32'!$K$3:$L$16,2,FALSE)))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IF(D293="X",0,IF(E293="X",0,VLOOKUP(E293,'32'!$K$3:$L$16,2,FALSE)))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IF(D294="X",0,IF(E294="X",0,VLOOKUP(E294,'32'!$K$3:$L$16,2,FALSE)))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IF(D295="X",0,IF(E295="X",0,VLOOKUP(E295,'32'!$K$3:$L$16,2,FALSE)))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IF(D296="X",0,IF(E296="X",0,VLOOKUP(E296,'32'!$K$3:$L$16,2,FALSE)))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IF(D297="X",0,IF(E297="X",0,VLOOKUP(E297,'32'!$K$3:$L$16,2,FALSE)))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IF(D298="X",0,IF(E298="X",0,VLOOKUP(E298,'32'!$K$3:$L$16,2,FALSE)))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IF(D299="X",0,IF(E299="X",0,VLOOKUP(E299,'32'!$K$3:$L$16,2,FALSE)))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IF(D300="X",0,IF(E300="X",0,VLOOKUP(E300,'32'!$K$3:$L$16,2,FALSE)))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IF(D301="X",0,IF(E301="X",0,VLOOKUP(E301,'32'!$K$3:$L$16,2,FALSE)))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IF(D302="X",0,IF(E302="X",0,VLOOKUP(E302,'32'!$K$3:$L$16,2,FALSE)))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IF(D303="X",0,IF(E303="X",0,VLOOKUP(E303,'32'!$K$3:$L$16,2,FALSE)))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IF(D304="X",0,IF(E304="X",0,VLOOKUP(E304,'32'!$K$3:$L$16,2,FALSE)))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IF(D305="X",0,IF(E305="X",0,VLOOKUP(E305,'32'!$K$3:$L$16,2,FALSE)))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IF(D306="X",0,IF(E306="X",0,VLOOKUP(E306,'32'!$K$3:$L$16,2,FALSE)))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IF(D307="X",0,IF(E307="X",0,VLOOKUP(E307,'32'!$K$3:$L$16,2,FALSE)))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IF(D308="X",0,IF(E308="X",0,VLOOKUP(E308,'32'!$K$3:$L$16,2,FALSE)))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IF(D309="X",0,IF(E309="X",0,VLOOKUP(E309,'32'!$K$3:$L$16,2,FALSE)))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IF(D310="X",0,IF(E310="X",0,VLOOKUP(E310,'32'!$K$3:$L$16,2,FALSE)))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IF(D311="X",0,IF(E311="X",0,VLOOKUP(E311,'32'!$K$3:$L$16,2,FALSE)))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IF(D312="X",0,IF(E312="X",0,VLOOKUP(E312,'32'!$K$3:$L$16,2,FALSE)))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IF(D313="X",0,IF(E313="X",0,VLOOKUP(E313,'32'!$K$3:$L$16,2,FALSE)))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IF(D314="X",0,IF(E314="X",0,VLOOKUP(E314,'32'!$K$3:$L$16,2,FALSE)))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IF(D315="X",0,IF(E315="X",0,VLOOKUP(E315,'32'!$K$3:$L$16,2,FALSE)))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IF(D316="X",0,IF(E316="X",0,VLOOKUP(E316,'32'!$K$3:$L$16,2,FALSE)))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IF(D317="X",0,IF(E317="X",0,VLOOKUP(E317,'32'!$K$3:$L$16,2,FALSE)))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IF(D318="X",0,IF(E318="X",0,VLOOKUP(E318,'32'!$K$3:$L$16,2,FALSE)))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IF(D319="X",0,IF(E319="X",0,VLOOKUP(E319,'32'!$K$3:$L$16,2,FALSE)))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IF(D320="X",0,IF(E320="X",0,VLOOKUP(E320,'32'!$K$3:$L$16,2,FALSE)))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IF(D321="X",0,IF(E321="X",0,VLOOKUP(E321,'32'!$K$3:$L$16,2,FALSE)))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IF(D322="X",0,IF(E322="X",0,VLOOKUP(E322,'32'!$K$3:$L$16,2,FALSE)))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IF(D323="X",0,IF(E323="X",0,VLOOKUP(E323,'32'!$K$3:$L$16,2,FALSE)))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IF(D324="X",0,IF(E324="X",0,VLOOKUP(E324,'32'!$K$3:$L$16,2,FALSE)))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IF(D325="X",0,IF(E325="X",0,VLOOKUP(E325,'32'!$K$3:$L$16,2,FALSE)))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IF(D326="X",0,IF(E326="X",0,VLOOKUP(E326,'32'!$K$3:$L$16,2,FALSE)))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IF(D327="X",0,IF(E327="X",0,VLOOKUP(E327,'32'!$K$3:$L$16,2,FALSE)))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IF(D328="X",0,IF(E328="X",0,VLOOKUP(E328,'32'!$K$3:$L$16,2,FALSE)))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IF(D329="X",0,IF(E329="X",0,VLOOKUP(E329,'32'!$K$3:$L$16,2,FALSE)))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IF(D330="X",0,IF(E330="X",0,VLOOKUP(E330,'32'!$K$3:$L$16,2,FALSE)))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IF(D331="X",0,IF(E331="X",0,VLOOKUP(E331,'32'!$K$3:$L$16,2,FALSE)))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IF(D332="X",0,IF(E332="X",0,VLOOKUP(E332,'32'!$K$3:$L$16,2,FALSE)))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IF(D333="X",0,IF(E333="X",0,VLOOKUP(E333,'32'!$K$3:$L$16,2,FALSE)))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IF(D334="X",0,IF(E334="X",0,VLOOKUP(E334,'32'!$K$3:$L$16,2,FALSE)))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IF(D335="X",0,IF(E335="X",0,VLOOKUP(E335,'32'!$K$3:$L$16,2,FALSE)))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IF(D336="X",0,IF(E336="X",0,VLOOKUP(E336,'32'!$K$3:$L$16,2,FALSE)))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IF(D337="X",0,IF(E337="X",0,VLOOKUP(E337,'32'!$K$3:$L$16,2,FALSE)))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IF(D338="X",0,IF(E338="X",0,VLOOKUP(E338,'32'!$K$3:$L$16,2,FALSE)))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IF(D339="X",0,IF(E339="X",0,VLOOKUP(E339,'32'!$K$3:$L$16,2,FALSE)))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IF(D340="X",0,IF(E340="X",0,VLOOKUP(E340,'32'!$K$3:$L$16,2,FALSE)))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IF(D341="X",0,IF(E341="X",0,VLOOKUP(E341,'32'!$K$3:$L$16,2,FALSE)))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IF(D342="X",0,IF(E342="X",0,VLOOKUP(E342,'32'!$K$3:$L$16,2,FALSE)))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IF(D343="X",0,IF(E343="X",0,VLOOKUP(E343,'32'!$K$3:$L$16,2,FALSE)))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IF(D344="X",0,IF(E344="X",0,VLOOKUP(E344,'32'!$K$3:$L$16,2,FALSE)))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IF(D345="X",0,IF(E345="X",0,VLOOKUP(E345,'32'!$K$3:$L$16,2,FALSE)))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IF(D346="X",0,IF(E346="X",0,VLOOKUP(E346,'32'!$K$3:$L$16,2,FALSE)))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IF(D347="X",0,IF(E347="X",0,VLOOKUP(E347,'32'!$K$3:$L$16,2,FALSE)))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IF(D348="X",0,IF(E348="X",0,VLOOKUP(E348,'32'!$K$3:$L$16,2,FALSE)))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IF(D349="X",0,IF(E349="X",0,VLOOKUP(E349,'32'!$K$3:$L$16,2,FALSE)))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IF(D350="X",0,IF(E350="X",0,VLOOKUP(E350,'32'!$K$3:$L$16,2,FALSE)))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IF(D351="X",0,IF(E351="X",0,VLOOKUP(E351,'32'!$K$3:$L$16,2,FALSE)))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IF(D352="X",0,IF(E352="X",0,VLOOKUP(E352,'32'!$K$3:$L$16,2,FALSE)))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IF(D353="X",0,IF(E353="X",0,VLOOKUP(E353,'32'!$K$3:$L$16,2,FALSE)))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IF(D354="X",0,IF(E354="X",0,VLOOKUP(E354,'32'!$K$3:$L$16,2,FALSE)))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IF(D355="X",0,IF(E355="X",0,VLOOKUP(E355,'32'!$K$3:$L$16,2,FALSE)))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IF(D356="X",0,IF(E356="X",0,VLOOKUP(E356,'32'!$K$3:$L$16,2,FALSE)))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IF(D357="X",0,IF(E357="X",0,VLOOKUP(E357,'32'!$K$3:$L$16,2,FALSE)))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IF(D358="X",0,IF(E358="X",0,VLOOKUP(E358,'32'!$K$3:$L$16,2,FALSE)))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IF(D359="X",0,IF(E359="X",0,VLOOKUP(E359,'32'!$K$3:$L$16,2,FALSE)))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IF(D360="X",0,IF(E360="X",0,VLOOKUP(E360,'32'!$K$3:$L$16,2,FALSE)))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IF(D361="X",0,IF(E361="X",0,VLOOKUP(E361,'32'!$K$3:$L$16,2,FALSE)))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IF(D362="X",0,IF(E362="X",0,VLOOKUP(E362,'32'!$K$3:$L$16,2,FALSE)))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IF(D363="X",0,IF(E363="X",0,VLOOKUP(E363,'32'!$K$3:$L$16,2,FALSE)))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IF(D364="X",0,IF(E364="X",0,VLOOKUP(E364,'32'!$K$3:$L$16,2,FALSE)))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IF(D365="X",0,IF(E365="X",0,VLOOKUP(E365,'32'!$K$3:$L$16,2,FALSE)))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IF(D366="X",0,IF(E366="X",0,VLOOKUP(E366,'32'!$K$3:$L$16,2,FALSE)))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IF(D367="X",0,IF(E367="X",0,VLOOKUP(E367,'32'!$K$3:$L$16,2,FALSE)))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IF(D368="X",0,IF(E368="X",0,VLOOKUP(E368,'32'!$K$3:$L$16,2,FALSE)))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IF(D369="X",0,IF(E369="X",0,VLOOKUP(E369,'32'!$K$3:$L$16,2,FALSE)))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IF(D370="X",0,IF(E370="X",0,VLOOKUP(E370,'32'!$K$3:$L$16,2,FALSE)))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IF(D371="X",0,IF(E371="X",0,VLOOKUP(E371,'32'!$K$3:$L$16,2,FALSE)))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IF(D372="X",0,IF(E372="X",0,VLOOKUP(E372,'32'!$K$3:$L$16,2,FALSE)))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IF(D373="X",0,IF(E373="X",0,VLOOKUP(E373,'32'!$K$3:$L$16,2,FALSE)))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IF(D374="X",0,IF(E374="X",0,VLOOKUP(E374,'32'!$K$3:$L$16,2,FALSE)))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IF(D375="X",0,IF(E375="X",0,VLOOKUP(E375,'32'!$K$3:$L$16,2,FALSE)))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IF(D376="X",0,IF(E376="X",0,VLOOKUP(E376,'32'!$K$3:$L$16,2,FALSE)))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IF(D377="X",0,IF(E377="X",0,VLOOKUP(E377,'32'!$K$3:$L$16,2,FALSE)))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IF(D378="X",0,IF(E378="X",0,VLOOKUP(E378,'32'!$K$3:$L$16,2,FALSE)))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IF(D379="X",0,IF(E379="X",0,VLOOKUP(E379,'32'!$K$3:$L$16,2,FALSE)))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IF(D380="X",0,IF(E380="X",0,VLOOKUP(E380,'32'!$K$3:$L$16,2,FALSE)))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IF(D381="X",0,IF(E381="X",0,VLOOKUP(E381,'32'!$K$3:$L$16,2,FALSE)))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IF(D382="X",0,IF(E382="X",0,VLOOKUP(E382,'32'!$K$3:$L$16,2,FALSE)))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IF(D383="X",0,IF(E383="X",0,VLOOKUP(E383,'32'!$K$3:$L$16,2,FALSE)))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IF(D384="X",0,IF(E384="X",0,VLOOKUP(E384,'32'!$K$3:$L$16,2,FALSE)))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IF(D385="X",0,IF(E385="X",0,VLOOKUP(E385,'32'!$K$3:$L$16,2,FALSE)))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IF(D386="X",0,IF(E386="X",0,VLOOKUP(E386,'32'!$K$3:$L$16,2,FALSE)))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IF(D387="X",0,IF(E387="X",0,VLOOKUP(E387,'32'!$K$3:$L$16,2,FALSE)))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IF(D388="X",0,IF(E388="X",0,VLOOKUP(E388,'32'!$K$3:$L$16,2,FALSE)))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IF(D389="X",0,IF(E389="X",0,VLOOKUP(E389,'32'!$K$3:$L$16,2,FALSE)))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IF(D390="X",0,IF(E390="X",0,VLOOKUP(E390,'32'!$K$3:$L$16,2,FALSE)))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IF(D391="X",0,IF(E391="X",0,VLOOKUP(E391,'32'!$K$3:$L$16,2,FALSE)))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IF(D392="X",0,IF(E392="X",0,VLOOKUP(E392,'32'!$K$3:$L$16,2,FALSE)))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IF(D393="X",0,IF(E393="X",0,VLOOKUP(E393,'32'!$K$3:$L$16,2,FALSE)))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IF(D394="X",0,IF(E394="X",0,VLOOKUP(E394,'32'!$K$3:$L$16,2,FALSE)))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IF(D395="X",0,IF(E395="X",0,VLOOKUP(E395,'32'!$K$3:$L$16,2,FALSE)))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IF(D396="X",0,IF(E396="X",0,VLOOKUP(E396,'32'!$K$3:$L$16,2,FALSE)))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IF(D397="X",0,IF(E397="X",0,VLOOKUP(E397,'32'!$K$3:$L$16,2,FALSE)))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IF(D398="X",0,IF(E398="X",0,VLOOKUP(E398,'32'!$K$3:$L$16,2,FALSE)))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IF(D399="X",0,IF(E399="X",0,VLOOKUP(E399,'32'!$K$3:$L$16,2,FALSE)))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IF(D400="X",0,IF(E400="X",0,VLOOKUP(E400,'32'!$K$3:$L$16,2,FALSE)))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IF(D401="X",0,IF(E401="X",0,VLOOKUP(E401,'32'!$K$3:$L$16,2,FALSE)))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IF(D402="X",0,IF(E402="X",0,VLOOKUP(E402,'32'!$K$3:$L$16,2,FALSE)))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IF(D403="X",0,IF(E403="X",0,VLOOKUP(E403,'32'!$K$3:$L$16,2,FALSE)))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IF(D404="X",0,IF(E404="X",0,VLOOKUP(E404,'32'!$K$3:$L$16,2,FALSE)))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IF(D405="X",0,IF(E405="X",0,VLOOKUP(E405,'32'!$K$3:$L$16,2,FALSE)))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IF(D406="X",0,IF(E406="X",0,VLOOKUP(E406,'32'!$K$3:$L$16,2,FALSE)))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IF(D407="X",0,IF(E407="X",0,VLOOKUP(E407,'32'!$K$3:$L$16,2,FALSE)))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IF(D408="X",0,IF(E408="X",0,VLOOKUP(E408,'32'!$K$3:$L$16,2,FALSE)))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IF(D409="X",0,IF(E409="X",0,VLOOKUP(E409,'32'!$K$3:$L$16,2,FALSE)))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IF(D410="X",0,IF(E410="X",0,VLOOKUP(E410,'32'!$K$3:$L$16,2,FALSE)))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IF(D411="X",0,IF(E411="X",0,VLOOKUP(E411,'32'!$K$3:$L$16,2,FALSE)))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IF(D412="X",0,IF(E412="X",0,VLOOKUP(E412,'32'!$K$3:$L$16,2,FALSE)))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IF(D413="X",0,IF(E413="X",0,VLOOKUP(E413,'32'!$K$3:$L$16,2,FALSE)))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IF(D414="X",0,IF(E414="X",0,VLOOKUP(E414,'32'!$K$3:$L$16,2,FALSE)))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IF(D415="X",0,IF(E415="X",0,VLOOKUP(E415,'32'!$K$3:$L$16,2,FALSE)))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IF(D416="X",0,IF(E416="X",0,VLOOKUP(E416,'32'!$K$3:$L$16,2,FALSE)))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IF(D417="X",0,IF(E417="X",0,VLOOKUP(E417,'32'!$K$3:$L$16,2,FALSE)))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IF(D418="X",0,IF(E418="X",0,VLOOKUP(E418,'32'!$K$3:$L$16,2,FALSE)))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IF(D419="X",0,IF(E419="X",0,VLOOKUP(E419,'32'!$K$3:$L$16,2,FALSE)))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IF(D420="X",0,IF(E420="X",0,VLOOKUP(E420,'32'!$K$3:$L$16,2,FALSE)))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IF(D421="X",0,IF(E421="X",0,VLOOKUP(E421,'32'!$K$3:$L$16,2,FALSE)))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IF(D422="X",0,IF(E422="X",0,VLOOKUP(E422,'32'!$K$3:$L$16,2,FALSE)))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IF(D423="X",0,IF(E423="X",0,VLOOKUP(E423,'32'!$K$3:$L$16,2,FALSE)))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IF(D424="X",0,IF(E424="X",0,VLOOKUP(E424,'32'!$K$3:$L$16,2,FALSE)))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IF(D425="X",0,IF(E425="X",0,VLOOKUP(E425,'32'!$K$3:$L$16,2,FALSE)))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IF(D426="X",0,IF(E426="X",0,VLOOKUP(E426,'32'!$K$3:$L$16,2,FALSE)))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IF(D427="X",0,IF(E427="X",0,VLOOKUP(E427,'32'!$K$3:$L$16,2,FALSE)))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IF(D428="X",0,IF(E428="X",0,VLOOKUP(E428,'32'!$K$3:$L$16,2,FALSE)))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IF(D429="X",0,IF(E429="X",0,VLOOKUP(E429,'32'!$K$3:$L$16,2,FALSE)))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IF(D430="X",0,IF(E430="X",0,VLOOKUP(E430,'32'!$K$3:$L$16,2,FALSE)))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IF(D431="X",0,IF(E431="X",0,VLOOKUP(E431,'32'!$K$3:$L$16,2,FALSE)))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IF(D432="X",0,IF(E432="X",0,VLOOKUP(E432,'32'!$K$3:$L$16,2,FALSE)))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IF(D433="X",0,IF(E433="X",0,VLOOKUP(E433,'32'!$K$3:$L$16,2,FALSE)))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IF(D434="X",0,IF(E434="X",0,VLOOKUP(E434,'32'!$K$3:$L$16,2,FALSE)))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IF(D435="X",0,IF(E435="X",0,VLOOKUP(E435,'32'!$K$3:$L$16,2,FALSE)))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IF(D436="X",0,IF(E436="X",0,VLOOKUP(E436,'32'!$K$3:$L$16,2,FALSE)))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IF(D437="X",0,IF(E437="X",0,VLOOKUP(E437,'32'!$K$3:$L$16,2,FALSE)))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IF(D438="X",0,IF(E438="X",0,VLOOKUP(E438,'32'!$K$3:$L$16,2,FALSE)))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IF(D439="X",0,IF(E439="X",0,VLOOKUP(E439,'32'!$K$3:$L$16,2,FALSE)))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IF(D440="X",0,IF(E440="X",0,VLOOKUP(E440,'32'!$K$3:$L$16,2,FALSE)))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IF(D441="X",0,IF(E441="X",0,VLOOKUP(E441,'32'!$K$3:$L$16,2,FALSE)))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IF(D442="X",0,IF(E442="X",0,VLOOKUP(E442,'32'!$K$3:$L$16,2,FALSE)))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IF(D443="X",0,IF(E443="X",0,VLOOKUP(E443,'32'!$K$3:$L$16,2,FALSE)))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IF(D444="X",0,IF(E444="X",0,VLOOKUP(E444,'32'!$K$3:$L$16,2,FALSE)))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IF(D445="X",0,IF(E445="X",0,VLOOKUP(E445,'32'!$K$3:$L$16,2,FALSE)))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IF(D446="X",0,IF(E446="X",0,VLOOKUP(E446,'32'!$K$3:$L$16,2,FALSE)))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IF(D447="X",0,IF(E447="X",0,VLOOKUP(E447,'32'!$K$3:$L$16,2,FALSE)))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IF(D448="X",0,IF(E448="X",0,VLOOKUP(E448,'32'!$K$3:$L$16,2,FALSE)))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IF(D449="X",0,IF(E449="X",0,VLOOKUP(E449,'32'!$K$3:$L$16,2,FALSE)))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IF(D450="X",0,IF(E450="X",0,VLOOKUP(E450,'32'!$K$3:$L$16,2,FALSE)))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IF(D451="X",0,IF(E451="X",0,VLOOKUP(E451,'32'!$K$3:$L$16,2,FALSE)))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IF(D452="X",0,IF(E452="X",0,VLOOKUP(E452,'32'!$K$3:$L$16,2,FALSE)))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IF(D453="X",0,IF(E453="X",0,VLOOKUP(E453,'32'!$K$3:$L$16,2,FALSE)))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IF(D454="X",0,IF(E454="X",0,VLOOKUP(E454,'32'!$K$3:$L$16,2,FALSE)))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IF(D455="X",0,IF(E455="X",0,VLOOKUP(E455,'32'!$K$3:$L$16,2,FALSE)))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IF(D456="X",0,IF(E456="X",0,VLOOKUP(E456,'32'!$K$3:$L$16,2,FALSE)))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IF(D457="X",0,IF(E457="X",0,VLOOKUP(E457,'32'!$K$3:$L$16,2,FALSE)))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IF(D458="X",0,IF(E458="X",0,VLOOKUP(E458,'32'!$K$3:$L$16,2,FALSE)))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IF(D459="X",0,IF(E459="X",0,VLOOKUP(E459,'32'!$K$3:$L$16,2,FALSE)))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IF(D460="X",0,IF(E460="X",0,VLOOKUP(E460,'32'!$K$3:$L$16,2,FALSE)))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IF(D461="X",0,IF(E461="X",0,VLOOKUP(E461,'32'!$K$3:$L$16,2,FALSE)))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IF(D462="X",0,IF(E462="X",0,VLOOKUP(E462,'32'!$K$3:$L$16,2,FALSE)))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IF(D463="X",0,IF(E463="X",0,VLOOKUP(E463,'32'!$K$3:$L$16,2,FALSE)))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IF(D464="X",0,IF(E464="X",0,VLOOKUP(E464,'32'!$K$3:$L$16,2,FALSE)))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IF(D465="X",0,IF(E465="X",0,VLOOKUP(E465,'32'!$K$3:$L$16,2,FALSE)))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IF(D466="X",0,IF(E466="X",0,VLOOKUP(E466,'32'!$K$3:$L$16,2,FALSE)))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IF(D467="X",0,IF(E467="X",0,VLOOKUP(E467,'32'!$K$3:$L$16,2,FALSE)))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IF(D468="X",0,IF(E468="X",0,VLOOKUP(E468,'32'!$K$3:$L$16,2,FALSE)))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IF(D469="X",0,IF(E469="X",0,VLOOKUP(E469,'32'!$K$3:$L$16,2,FALSE)))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IF(D470="X",0,IF(E470="X",0,VLOOKUP(E470,'32'!$K$3:$L$16,2,FALSE)))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IF(D471="X",0,IF(E471="X",0,VLOOKUP(E471,'32'!$K$3:$L$16,2,FALSE)))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IF(D472="X",0,IF(E472="X",0,VLOOKUP(E472,'32'!$K$3:$L$16,2,FALSE)))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IF(D473="X",0,IF(E473="X",0,VLOOKUP(E473,'32'!$K$3:$L$16,2,FALSE)))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IF(D474="X",0,IF(E474="X",0,VLOOKUP(E474,'32'!$K$3:$L$16,2,FALSE)))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IF(D475="X",0,IF(E475="X",0,VLOOKUP(E475,'32'!$K$3:$L$16,2,FALSE)))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IF(D476="X",0,IF(E476="X",0,VLOOKUP(E476,'32'!$K$3:$L$16,2,FALSE)))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IF(D477="X",0,IF(E477="X",0,VLOOKUP(E477,'32'!$K$3:$L$16,2,FALSE)))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IF(D478="X",0,IF(E478="X",0,VLOOKUP(E478,'32'!$K$3:$L$16,2,FALSE)))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IF(D479="X",0,IF(E479="X",0,VLOOKUP(E479,'32'!$K$3:$L$16,2,FALSE)))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IF(D480="X",0,IF(E480="X",0,VLOOKUP(E480,'32'!$K$3:$L$16,2,FALSE)))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IF(D481="X",0,IF(E481="X",0,VLOOKUP(E481,'32'!$K$3:$L$16,2,FALSE)))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IF(D482="X",0,IF(E482="X",0,VLOOKUP(E482,'32'!$K$3:$L$16,2,FALSE)))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IF(D483="X",0,IF(E483="X",0,VLOOKUP(E483,'32'!$K$3:$L$16,2,FALSE)))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IF(D484="X",0,IF(E484="X",0,VLOOKUP(E484,'32'!$K$3:$L$16,2,FALSE)))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IF(D485="X",0,IF(E485="X",0,VLOOKUP(E485,'32'!$K$3:$L$16,2,FALSE)))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IF(D486="X",0,IF(E486="X",0,VLOOKUP(E486,'32'!$K$3:$L$16,2,FALSE)))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IF(D487="X",0,IF(E487="X",0,VLOOKUP(E487,'32'!$K$3:$L$16,2,FALSE)))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IF(D488="X",0,IF(E488="X",0,VLOOKUP(E488,'32'!$K$3:$L$16,2,FALSE)))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IF(D489="X",0,IF(E489="X",0,VLOOKUP(E489,'32'!$K$3:$L$16,2,FALSE)))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IF(D490="X",0,IF(E490="X",0,VLOOKUP(E490,'32'!$K$3:$L$16,2,FALSE)))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IF(D491="X",0,IF(E491="X",0,VLOOKUP(E491,'32'!$K$3:$L$16,2,FALSE)))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IF(D492="X",0,IF(E492="X",0,VLOOKUP(E492,'32'!$K$3:$L$16,2,FALSE)))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IF(D493="X",0,IF(E493="X",0,VLOOKUP(E493,'32'!$K$3:$L$16,2,FALSE)))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IF(D494="X",0,IF(E494="X",0,VLOOKUP(E494,'32'!$K$3:$L$16,2,FALSE)))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IF('32'!K3="", "Vrije categorie",'32'!K3)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IF('32'!K4="", "Vrije categorie",'32'!K4)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IF('32'!K5="", "Vrije categorie",'32'!K5)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IF('32'!K6="", "Vrije categorie",'32'!K6)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IF('32'!K7="", "Vrije categorie",'32'!K7)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IF('32'!K8="", "Vrije categorie",'32'!K8)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IF('32'!K9="", "Vrije categorie",'32'!K9)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IF('32'!K10="", "Vrije categorie",'32'!K10)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IF('32'!K11="", "Vrije categorie",'32'!K11)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IF('32'!K12="", "Vrije categorie",'32'!K12)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IF('32'!K13="", "Vrije categorie",'32'!K13)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IF('32'!K14="", "Vrije categorie",'32'!K14)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IF('32'!K15="", "Vrije categorie",'32'!K15)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U/3Wdc8f2t9bmbGPyIjWR2lqZgDa0bWweYDiXCReqVxlszU1TWkKaDhFn0S9l/yeOzSAWSTD9XmLr7Dg+6KMVg==" saltValue="ukHZ68Dwsxh2PUSAqxP2h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33,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'33a'!P499/M3</f>
        <v>#N/A</v>
      </c>
    </row>
    <row r="4" spans="1:14">
      <c r="A4" s="26" t="s">
        <v>80</v>
      </c>
      <c r="B4" s="217" t="str">
        <f>VLOOKUP(H5,Kwaliteitsinspecties!A5:E54,3)</f>
        <v>Complex 33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'33a'!P500/M4</f>
        <v>#N/A</v>
      </c>
    </row>
    <row r="5" spans="1:14">
      <c r="A5" s="27" t="s">
        <v>81</v>
      </c>
      <c r="B5" s="218" t="str">
        <f>VLOOKUP(H5,Kwaliteitsinspecties!A5:E54,4)</f>
        <v>Complex 33</v>
      </c>
      <c r="C5" s="218"/>
      <c r="D5" s="218"/>
      <c r="E5" s="218"/>
      <c r="F5" s="214" t="s">
        <v>83</v>
      </c>
      <c r="G5" s="214"/>
      <c r="H5" s="23">
        <f>Kwaliteitsinspecties!A37</f>
        <v>33</v>
      </c>
      <c r="K5" s="44" t="s">
        <v>56</v>
      </c>
      <c r="L5" s="56"/>
      <c r="M5" s="115"/>
      <c r="N5" s="97" t="e">
        <f>'33a'!P501/M5</f>
        <v>#N/A</v>
      </c>
    </row>
    <row r="6" spans="1:14">
      <c r="A6" s="28" t="s">
        <v>82</v>
      </c>
      <c r="B6" s="219" t="str">
        <f>VLOOKUP(H5,Kwaliteitsinspecties!A5:E54,5)</f>
        <v>Complex 33</v>
      </c>
      <c r="C6" s="219"/>
      <c r="D6" s="219"/>
      <c r="E6" s="219"/>
      <c r="F6" s="215" t="s">
        <v>84</v>
      </c>
      <c r="G6" s="215"/>
      <c r="H6" s="24" t="str">
        <f>CONCATENATE(H5,"a")</f>
        <v>33a</v>
      </c>
      <c r="K6" s="44" t="s">
        <v>57</v>
      </c>
      <c r="L6" s="56"/>
      <c r="M6" s="115"/>
      <c r="N6" s="97" t="e">
        <f>'33a'!P502/M6</f>
        <v>#N/A</v>
      </c>
    </row>
    <row r="7" spans="1:14">
      <c r="K7" s="44" t="s">
        <v>53</v>
      </c>
      <c r="L7" s="56"/>
      <c r="M7" s="115"/>
      <c r="N7" s="97" t="e">
        <f>'33a'!P503/M7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'33a'!P504/M8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'33a'!P505/M9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'33a'!P506/M10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'33a'!P507/M11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'33a'!P508/M12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'33a'!N512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'33a'!P509/M13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'33a'!P512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'33a'!G512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'33a'!F512-E27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'33a'!S495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'33a'!R495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'33a'!T495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'33a'!U495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'33a'!V495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'33a'!W495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'33a'!N505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IVvr0yfTZEWXyT4nB4Haq9Uxy6wUrDTHny5Cj+YIQrlx+/5P4MovV+g7RMhT7AmWFeOmqXiqkIrruUMEeIWGmQ==" saltValue="ZoXDpGFBy0BEBdsI4ggyD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6" workbookViewId="0">
      <selection activeCell="N41" sqref="N40:N41"/>
    </sheetView>
  </sheetViews>
  <sheetFormatPr defaultRowHeight="14.4"/>
  <cols>
    <col min="1" max="1" width="30" style="262" customWidth="1"/>
    <col min="2" max="3" width="8.88671875" style="262"/>
    <col min="4" max="4" width="13.33203125" style="262" customWidth="1"/>
    <col min="5" max="5" width="16.109375" style="262" customWidth="1"/>
    <col min="6" max="6" width="17.88671875" style="262" customWidth="1"/>
    <col min="7" max="7" width="13.88671875" style="262" customWidth="1"/>
    <col min="8" max="8" width="16.6640625" style="262" bestFit="1" customWidth="1"/>
    <col min="9" max="9" width="18.44140625" style="262" bestFit="1" customWidth="1"/>
    <col min="10" max="10" width="8.88671875" style="262"/>
    <col min="11" max="11" width="10" style="262" customWidth="1"/>
    <col min="12" max="12" width="10.88671875" style="262" bestFit="1" customWidth="1"/>
    <col min="13" max="13" width="16" style="262" customWidth="1"/>
    <col min="14" max="14" width="16.6640625" style="262" bestFit="1" customWidth="1"/>
    <col min="15" max="16384" width="8.88671875" style="262"/>
  </cols>
  <sheetData>
    <row r="2" spans="1:14" ht="28.8">
      <c r="A2" s="257"/>
      <c r="B2" s="258"/>
      <c r="C2" s="258"/>
      <c r="D2" s="259" t="str">
        <f>CONCATENATE("Uitvoeringsbepaling"," ",H5,", onderdeel van ",Kwaliteitsinspecties!A2," ",Kwaliteitsinspecties!A3)</f>
        <v xml:space="preserve">Uitvoeringsbepaling 2, onderdeel van bestek </v>
      </c>
      <c r="E2" s="259"/>
      <c r="F2" s="259"/>
      <c r="G2" s="259"/>
      <c r="H2" s="260"/>
      <c r="I2" s="261"/>
      <c r="K2" s="262" t="s">
        <v>69</v>
      </c>
      <c r="L2" s="262" t="s">
        <v>177</v>
      </c>
      <c r="M2" s="263" t="s">
        <v>176</v>
      </c>
      <c r="N2" s="262" t="s">
        <v>190</v>
      </c>
    </row>
    <row r="3" spans="1:14">
      <c r="K3" s="264" t="s">
        <v>52</v>
      </c>
      <c r="L3" s="265">
        <v>104</v>
      </c>
      <c r="M3" s="197"/>
      <c r="N3" s="266" t="e">
        <f>'2a'!Q499/M3</f>
        <v>#DIV/0!</v>
      </c>
    </row>
    <row r="4" spans="1:14">
      <c r="A4" s="267" t="s">
        <v>80</v>
      </c>
      <c r="B4" s="268" t="str">
        <f>VLOOKUP(H5,Kwaliteitsinspecties!A5:E54,3)</f>
        <v xml:space="preserve">WMD Werkplaats en pompstation </v>
      </c>
      <c r="C4" s="268"/>
      <c r="D4" s="268"/>
      <c r="E4" s="268"/>
      <c r="F4" s="269"/>
      <c r="G4" s="269"/>
      <c r="H4" s="270"/>
      <c r="K4" s="271" t="s">
        <v>55</v>
      </c>
      <c r="L4" s="272">
        <v>104</v>
      </c>
      <c r="M4" s="198"/>
      <c r="N4" s="273" t="e">
        <f>'2a'!Q500/M4</f>
        <v>#DIV/0!</v>
      </c>
    </row>
    <row r="5" spans="1:14">
      <c r="A5" s="274" t="s">
        <v>81</v>
      </c>
      <c r="B5" s="275" t="str">
        <f>VLOOKUP(H5,Kwaliteitsinspecties!A5:E54,4)</f>
        <v xml:space="preserve">Spijkerboorsdijk 6B, 9468 CG </v>
      </c>
      <c r="C5" s="275"/>
      <c r="D5" s="275"/>
      <c r="E5" s="275"/>
      <c r="F5" s="276" t="s">
        <v>83</v>
      </c>
      <c r="G5" s="276"/>
      <c r="H5" s="277">
        <f>Kwaliteitsinspecties!A6</f>
        <v>2</v>
      </c>
      <c r="K5" s="271" t="s">
        <v>56</v>
      </c>
      <c r="L5" s="272">
        <v>104</v>
      </c>
      <c r="M5" s="198"/>
      <c r="N5" s="273" t="e">
        <f>'2a'!Q501/M5</f>
        <v>#DIV/0!</v>
      </c>
    </row>
    <row r="6" spans="1:14">
      <c r="A6" s="278" t="s">
        <v>82</v>
      </c>
      <c r="B6" s="279" t="str">
        <f>VLOOKUP(H5,Kwaliteitsinspecties!A5:E54,5)</f>
        <v>Annen</v>
      </c>
      <c r="C6" s="279"/>
      <c r="D6" s="279"/>
      <c r="E6" s="279"/>
      <c r="F6" s="280" t="s">
        <v>84</v>
      </c>
      <c r="G6" s="280"/>
      <c r="H6" s="281" t="str">
        <f>CONCATENATE(H5,"a")</f>
        <v>2a</v>
      </c>
      <c r="K6" s="271" t="s">
        <v>57</v>
      </c>
      <c r="L6" s="272">
        <v>104</v>
      </c>
      <c r="M6" s="198"/>
      <c r="N6" s="273" t="e">
        <f>'2a'!Q502/M6</f>
        <v>#DIV/0!</v>
      </c>
    </row>
    <row r="7" spans="1:14">
      <c r="K7" s="271" t="s">
        <v>53</v>
      </c>
      <c r="L7" s="272">
        <v>104</v>
      </c>
      <c r="M7" s="198"/>
      <c r="N7" s="273" t="e">
        <f>'2a'!Q503/M7</f>
        <v>#DIV/0!</v>
      </c>
    </row>
    <row r="8" spans="1:14">
      <c r="A8" s="282" t="s">
        <v>85</v>
      </c>
      <c r="B8" s="283"/>
      <c r="C8" s="283"/>
      <c r="D8" s="283"/>
      <c r="E8" s="284">
        <f>MAX(L3:L16)</f>
        <v>104</v>
      </c>
      <c r="K8" s="271" t="s">
        <v>58</v>
      </c>
      <c r="L8" s="272">
        <v>0</v>
      </c>
      <c r="M8" s="198"/>
      <c r="N8" s="273" t="e">
        <f>'2a'!Q504/M8</f>
        <v>#DIV/0!</v>
      </c>
    </row>
    <row r="9" spans="1:14">
      <c r="A9" s="282" t="s">
        <v>28</v>
      </c>
      <c r="B9" s="283"/>
      <c r="C9" s="283"/>
      <c r="D9" s="283"/>
      <c r="E9" s="285">
        <v>0.08</v>
      </c>
      <c r="K9" s="271" t="s">
        <v>192</v>
      </c>
      <c r="L9" s="272">
        <v>104</v>
      </c>
      <c r="M9" s="198"/>
      <c r="N9" s="273" t="e">
        <f>'2a'!Q505/M9</f>
        <v>#DIV/0!</v>
      </c>
    </row>
    <row r="10" spans="1:14">
      <c r="H10" s="286" t="s">
        <v>94</v>
      </c>
      <c r="K10" s="271" t="s">
        <v>59</v>
      </c>
      <c r="L10" s="272">
        <v>104</v>
      </c>
      <c r="M10" s="198"/>
      <c r="N10" s="273" t="e">
        <f>'2a'!Q506/M10</f>
        <v>#DIV/0!</v>
      </c>
    </row>
    <row r="11" spans="1:14">
      <c r="A11" s="282" t="s">
        <v>86</v>
      </c>
      <c r="B11" s="283"/>
      <c r="C11" s="283"/>
      <c r="D11" s="283"/>
      <c r="E11" s="283"/>
      <c r="F11" s="287"/>
      <c r="G11" s="287"/>
      <c r="H11" s="288" t="e">
        <f>SUM(N3:N16)*Offertetarief</f>
        <v>#DIV/0!</v>
      </c>
      <c r="K11" s="271" t="s">
        <v>60</v>
      </c>
      <c r="L11" s="272">
        <v>104</v>
      </c>
      <c r="M11" s="198"/>
      <c r="N11" s="273" t="e">
        <f>'2a'!Q507/M11</f>
        <v>#DIV/0!</v>
      </c>
    </row>
    <row r="12" spans="1:14">
      <c r="F12" s="286" t="s">
        <v>62</v>
      </c>
      <c r="G12" s="286" t="s">
        <v>88</v>
      </c>
      <c r="K12" s="271" t="s">
        <v>61</v>
      </c>
      <c r="L12" s="272">
        <v>104</v>
      </c>
      <c r="M12" s="198"/>
      <c r="N12" s="273" t="e">
        <f>'2a'!Q508/M12</f>
        <v>#DIV/0!</v>
      </c>
    </row>
    <row r="13" spans="1:14">
      <c r="A13" s="283" t="s">
        <v>159</v>
      </c>
      <c r="B13" s="283"/>
      <c r="C13" s="283"/>
      <c r="D13" s="283"/>
      <c r="E13" s="289"/>
      <c r="F13" s="290">
        <f>'2a'!O512</f>
        <v>503.29999999999995</v>
      </c>
      <c r="G13" s="192"/>
      <c r="H13" s="291">
        <f>(F13*G13)*4</f>
        <v>0</v>
      </c>
      <c r="K13" s="271" t="s">
        <v>54</v>
      </c>
      <c r="L13" s="272">
        <v>104</v>
      </c>
      <c r="M13" s="198"/>
      <c r="N13" s="273" t="e">
        <f>'2a'!Q509/M13</f>
        <v>#DIV/0!</v>
      </c>
    </row>
    <row r="14" spans="1:14" ht="15.6">
      <c r="F14" s="292" t="s">
        <v>87</v>
      </c>
      <c r="G14" s="293"/>
      <c r="H14" s="291" t="e">
        <f>SUM(H11:H13)</f>
        <v>#DIV/0!</v>
      </c>
      <c r="K14" s="271"/>
      <c r="L14" s="272"/>
      <c r="M14" s="198"/>
      <c r="N14" s="273"/>
    </row>
    <row r="15" spans="1:14">
      <c r="K15" s="271"/>
      <c r="L15" s="272"/>
      <c r="M15" s="198"/>
      <c r="N15" s="273"/>
    </row>
    <row r="16" spans="1:14">
      <c r="A16" s="262" t="s">
        <v>172</v>
      </c>
      <c r="K16" s="294"/>
      <c r="L16" s="295"/>
      <c r="M16" s="204"/>
      <c r="N16" s="296"/>
    </row>
    <row r="17" spans="1:9">
      <c r="A17" s="297" t="s">
        <v>173</v>
      </c>
      <c r="B17" s="297"/>
      <c r="C17" s="297"/>
      <c r="D17" s="298">
        <f>'2a'!Q512</f>
        <v>50772.800000000003</v>
      </c>
      <c r="E17" s="297" t="s">
        <v>174</v>
      </c>
      <c r="F17" s="297"/>
      <c r="G17" s="298">
        <f>D17/E8</f>
        <v>488.20000000000005</v>
      </c>
      <c r="H17" s="299" t="s">
        <v>175</v>
      </c>
      <c r="I17" s="290" t="e">
        <f>D17/SUM(N3:N16)</f>
        <v>#DIV/0!</v>
      </c>
    </row>
    <row r="20" spans="1:9">
      <c r="A20" s="300" t="s">
        <v>160</v>
      </c>
      <c r="E20" s="286" t="s">
        <v>62</v>
      </c>
      <c r="F20" s="286" t="s">
        <v>88</v>
      </c>
      <c r="G20" s="286" t="s">
        <v>89</v>
      </c>
      <c r="H20" s="286" t="s">
        <v>90</v>
      </c>
      <c r="I20" s="286" t="s">
        <v>94</v>
      </c>
    </row>
    <row r="21" spans="1:9">
      <c r="A21" s="301"/>
      <c r="B21" s="302"/>
      <c r="C21" s="302"/>
      <c r="D21" s="302"/>
      <c r="E21" s="303"/>
      <c r="F21" s="303"/>
      <c r="G21" s="303"/>
      <c r="H21" s="303"/>
      <c r="I21" s="304"/>
    </row>
    <row r="22" spans="1:9" hidden="1">
      <c r="A22" s="305" t="s">
        <v>162</v>
      </c>
      <c r="B22" s="306"/>
      <c r="C22" s="306"/>
      <c r="D22" s="307"/>
      <c r="E22" s="308">
        <f>'2a'!H512</f>
        <v>20</v>
      </c>
      <c r="F22" s="309"/>
      <c r="G22" s="310">
        <f t="shared" ref="G22:G34" si="0">E22*F22</f>
        <v>0</v>
      </c>
      <c r="H22" s="311"/>
      <c r="I22" s="310">
        <f t="shared" ref="I22:I34" si="1">G22*H22</f>
        <v>0</v>
      </c>
    </row>
    <row r="23" spans="1:9">
      <c r="A23" s="312" t="s">
        <v>473</v>
      </c>
      <c r="B23" s="302"/>
      <c r="C23" s="302"/>
      <c r="D23" s="304"/>
      <c r="E23" s="313">
        <f>E22</f>
        <v>20</v>
      </c>
      <c r="F23" s="193"/>
      <c r="G23" s="314">
        <f t="shared" si="0"/>
        <v>0</v>
      </c>
      <c r="H23" s="315">
        <v>1</v>
      </c>
      <c r="I23" s="314">
        <f t="shared" si="1"/>
        <v>0</v>
      </c>
    </row>
    <row r="24" spans="1:9">
      <c r="A24" s="316" t="s">
        <v>472</v>
      </c>
      <c r="B24" s="303"/>
      <c r="C24" s="303"/>
      <c r="D24" s="317"/>
      <c r="E24" s="313">
        <f>E22</f>
        <v>20</v>
      </c>
      <c r="F24" s="193"/>
      <c r="G24" s="314">
        <f t="shared" si="0"/>
        <v>0</v>
      </c>
      <c r="H24" s="315">
        <v>1</v>
      </c>
      <c r="I24" s="314">
        <f t="shared" si="1"/>
        <v>0</v>
      </c>
    </row>
    <row r="25" spans="1:9" hidden="1">
      <c r="A25" s="318" t="s">
        <v>165</v>
      </c>
      <c r="B25" s="319"/>
      <c r="C25" s="319"/>
      <c r="D25" s="320"/>
      <c r="E25" s="313">
        <f>E22</f>
        <v>20</v>
      </c>
      <c r="F25" s="193"/>
      <c r="G25" s="314">
        <f t="shared" si="0"/>
        <v>0</v>
      </c>
      <c r="H25" s="315"/>
      <c r="I25" s="314">
        <f t="shared" si="1"/>
        <v>0</v>
      </c>
    </row>
    <row r="26" spans="1:9">
      <c r="A26" s="312" t="s">
        <v>475</v>
      </c>
      <c r="B26" s="302"/>
      <c r="C26" s="302"/>
      <c r="D26" s="304"/>
      <c r="E26" s="313">
        <f>'2a'!G512</f>
        <v>118.7</v>
      </c>
      <c r="F26" s="193"/>
      <c r="G26" s="314">
        <f t="shared" si="0"/>
        <v>0</v>
      </c>
      <c r="H26" s="315">
        <v>1</v>
      </c>
      <c r="I26" s="314">
        <f t="shared" si="1"/>
        <v>0</v>
      </c>
    </row>
    <row r="27" spans="1:9">
      <c r="A27" s="316" t="s">
        <v>469</v>
      </c>
      <c r="B27" s="303"/>
      <c r="C27" s="303"/>
      <c r="D27" s="321"/>
      <c r="E27" s="322">
        <f>'2a'!K512</f>
        <v>201.6</v>
      </c>
      <c r="F27" s="194"/>
      <c r="G27" s="323">
        <f t="shared" si="0"/>
        <v>0</v>
      </c>
      <c r="H27" s="324">
        <v>2</v>
      </c>
      <c r="I27" s="323">
        <f t="shared" si="1"/>
        <v>0</v>
      </c>
    </row>
    <row r="28" spans="1:9">
      <c r="A28" s="301"/>
      <c r="B28" s="302"/>
      <c r="C28" s="302"/>
      <c r="D28" s="302"/>
      <c r="E28" s="303"/>
      <c r="F28" s="303"/>
      <c r="G28" s="303"/>
      <c r="H28" s="303"/>
      <c r="I28" s="304"/>
    </row>
    <row r="29" spans="1:9">
      <c r="A29" s="316" t="s">
        <v>166</v>
      </c>
      <c r="B29" s="303"/>
      <c r="C29" s="303"/>
      <c r="D29" s="325"/>
      <c r="E29" s="308">
        <f>'2a'!T495</f>
        <v>358.2</v>
      </c>
      <c r="F29" s="195"/>
      <c r="G29" s="310">
        <f t="shared" si="0"/>
        <v>0</v>
      </c>
      <c r="H29" s="311">
        <v>2</v>
      </c>
      <c r="I29" s="310">
        <f t="shared" si="1"/>
        <v>0</v>
      </c>
    </row>
    <row r="30" spans="1:9">
      <c r="A30" s="316" t="s">
        <v>167</v>
      </c>
      <c r="B30" s="303"/>
      <c r="C30" s="303"/>
      <c r="D30" s="317"/>
      <c r="E30" s="313">
        <f>'2a'!S495</f>
        <v>358.2</v>
      </c>
      <c r="F30" s="193"/>
      <c r="G30" s="314">
        <f t="shared" si="0"/>
        <v>0</v>
      </c>
      <c r="H30" s="315">
        <v>2</v>
      </c>
      <c r="I30" s="314">
        <f t="shared" si="1"/>
        <v>0</v>
      </c>
    </row>
    <row r="31" spans="1:9">
      <c r="A31" s="316" t="s">
        <v>168</v>
      </c>
      <c r="B31" s="303"/>
      <c r="C31" s="303"/>
      <c r="D31" s="317"/>
      <c r="E31" s="313">
        <f>'2a'!U495</f>
        <v>15.61</v>
      </c>
      <c r="F31" s="193"/>
      <c r="G31" s="314">
        <f t="shared" si="0"/>
        <v>0</v>
      </c>
      <c r="H31" s="315">
        <v>2</v>
      </c>
      <c r="I31" s="314">
        <f t="shared" si="1"/>
        <v>0</v>
      </c>
    </row>
    <row r="32" spans="1:9">
      <c r="A32" s="316" t="s">
        <v>169</v>
      </c>
      <c r="B32" s="303"/>
      <c r="C32" s="303"/>
      <c r="D32" s="317"/>
      <c r="E32" s="313">
        <f>'2a'!V495</f>
        <v>100</v>
      </c>
      <c r="F32" s="193"/>
      <c r="G32" s="314">
        <f t="shared" si="0"/>
        <v>0</v>
      </c>
      <c r="H32" s="315">
        <v>2</v>
      </c>
      <c r="I32" s="314">
        <f t="shared" si="1"/>
        <v>0</v>
      </c>
    </row>
    <row r="33" spans="1:9" hidden="1">
      <c r="A33" s="316" t="s">
        <v>158</v>
      </c>
      <c r="B33" s="303"/>
      <c r="C33" s="303"/>
      <c r="D33" s="317"/>
      <c r="E33" s="313">
        <f>'2a'!W495</f>
        <v>0</v>
      </c>
      <c r="F33" s="193"/>
      <c r="G33" s="314">
        <f t="shared" si="0"/>
        <v>0</v>
      </c>
      <c r="H33" s="315"/>
      <c r="I33" s="314">
        <f t="shared" si="1"/>
        <v>0</v>
      </c>
    </row>
    <row r="34" spans="1:9" hidden="1">
      <c r="A34" s="316" t="s">
        <v>170</v>
      </c>
      <c r="B34" s="303"/>
      <c r="C34" s="303"/>
      <c r="D34" s="317"/>
      <c r="E34" s="313">
        <f>'2a'!X495</f>
        <v>0</v>
      </c>
      <c r="F34" s="193"/>
      <c r="G34" s="314">
        <f t="shared" si="0"/>
        <v>0</v>
      </c>
      <c r="H34" s="315"/>
      <c r="I34" s="314">
        <f t="shared" si="1"/>
        <v>0</v>
      </c>
    </row>
    <row r="35" spans="1:9">
      <c r="A35" s="316"/>
      <c r="B35" s="303"/>
      <c r="C35" s="303"/>
      <c r="D35" s="317"/>
      <c r="E35" s="313"/>
      <c r="F35" s="193"/>
      <c r="G35" s="314"/>
      <c r="H35" s="315"/>
      <c r="I35" s="314"/>
    </row>
    <row r="36" spans="1:9">
      <c r="A36" s="316"/>
      <c r="B36" s="303"/>
      <c r="C36" s="303"/>
      <c r="D36" s="317"/>
      <c r="E36" s="313"/>
      <c r="F36" s="193"/>
      <c r="G36" s="314"/>
      <c r="H36" s="315"/>
      <c r="I36" s="314"/>
    </row>
    <row r="37" spans="1:9">
      <c r="A37" s="326"/>
      <c r="B37" s="327"/>
      <c r="C37" s="327"/>
      <c r="D37" s="328"/>
      <c r="E37" s="329"/>
      <c r="F37" s="196"/>
      <c r="G37" s="330"/>
      <c r="H37" s="331"/>
      <c r="I37" s="330"/>
    </row>
    <row r="38" spans="1:9" ht="15.6">
      <c r="H38" s="332" t="s">
        <v>87</v>
      </c>
      <c r="I38" s="333">
        <f>SUM(I22:I37)</f>
        <v>0</v>
      </c>
    </row>
    <row r="40" spans="1:9">
      <c r="A40" s="300" t="s">
        <v>91</v>
      </c>
      <c r="D40" s="262" t="s">
        <v>51</v>
      </c>
      <c r="E40" s="262" t="s">
        <v>92</v>
      </c>
      <c r="F40" s="262" t="s">
        <v>93</v>
      </c>
      <c r="G40" s="262" t="s">
        <v>89</v>
      </c>
      <c r="H40" s="262" t="s">
        <v>90</v>
      </c>
      <c r="I40" s="262" t="s">
        <v>94</v>
      </c>
    </row>
    <row r="41" spans="1:9">
      <c r="A41" s="334" t="s">
        <v>491</v>
      </c>
      <c r="B41" s="335"/>
      <c r="C41" s="335"/>
      <c r="D41" s="336" t="s">
        <v>62</v>
      </c>
      <c r="E41" s="337">
        <f>'2a'!O505</f>
        <v>41.5</v>
      </c>
      <c r="F41" s="201"/>
      <c r="G41" s="338">
        <f>E41*F41</f>
        <v>0</v>
      </c>
      <c r="H41" s="265">
        <v>1</v>
      </c>
      <c r="I41" s="338"/>
    </row>
    <row r="42" spans="1:9">
      <c r="A42" s="339"/>
      <c r="B42" s="340"/>
      <c r="C42" s="340"/>
      <c r="D42" s="341"/>
      <c r="E42" s="341"/>
      <c r="F42" s="202"/>
      <c r="G42" s="314"/>
      <c r="H42" s="315"/>
      <c r="I42" s="314"/>
    </row>
    <row r="43" spans="1:9">
      <c r="A43" s="339"/>
      <c r="B43" s="340"/>
      <c r="C43" s="340"/>
      <c r="D43" s="341"/>
      <c r="E43" s="341"/>
      <c r="F43" s="202"/>
      <c r="G43" s="314"/>
      <c r="H43" s="315"/>
      <c r="I43" s="314"/>
    </row>
    <row r="44" spans="1:9">
      <c r="A44" s="339"/>
      <c r="B44" s="340"/>
      <c r="C44" s="340"/>
      <c r="D44" s="341"/>
      <c r="E44" s="341"/>
      <c r="F44" s="202"/>
      <c r="G44" s="314"/>
      <c r="H44" s="315"/>
      <c r="I44" s="314"/>
    </row>
    <row r="45" spans="1:9">
      <c r="A45" s="339"/>
      <c r="B45" s="340"/>
      <c r="C45" s="340"/>
      <c r="D45" s="341"/>
      <c r="E45" s="341"/>
      <c r="F45" s="202"/>
      <c r="G45" s="314"/>
      <c r="H45" s="315"/>
      <c r="I45" s="314"/>
    </row>
    <row r="46" spans="1:9">
      <c r="A46" s="339"/>
      <c r="B46" s="340"/>
      <c r="C46" s="340"/>
      <c r="D46" s="341"/>
      <c r="E46" s="341"/>
      <c r="F46" s="202"/>
      <c r="G46" s="314"/>
      <c r="H46" s="315"/>
      <c r="I46" s="314"/>
    </row>
    <row r="47" spans="1:9">
      <c r="A47" s="339"/>
      <c r="B47" s="340"/>
      <c r="C47" s="340"/>
      <c r="D47" s="341"/>
      <c r="E47" s="341"/>
      <c r="F47" s="202"/>
      <c r="G47" s="314"/>
      <c r="H47" s="315"/>
      <c r="I47" s="314"/>
    </row>
    <row r="48" spans="1:9">
      <c r="A48" s="339"/>
      <c r="B48" s="340"/>
      <c r="C48" s="340"/>
      <c r="D48" s="341"/>
      <c r="E48" s="341"/>
      <c r="F48" s="202"/>
      <c r="G48" s="314"/>
      <c r="H48" s="315"/>
      <c r="I48" s="314"/>
    </row>
    <row r="49" spans="1:9">
      <c r="A49" s="339"/>
      <c r="B49" s="340"/>
      <c r="C49" s="340"/>
      <c r="D49" s="341"/>
      <c r="E49" s="341"/>
      <c r="F49" s="202"/>
      <c r="G49" s="314"/>
      <c r="H49" s="315"/>
      <c r="I49" s="314"/>
    </row>
    <row r="50" spans="1:9">
      <c r="A50" s="339"/>
      <c r="B50" s="340"/>
      <c r="C50" s="340"/>
      <c r="D50" s="341"/>
      <c r="E50" s="341"/>
      <c r="F50" s="202"/>
      <c r="G50" s="314"/>
      <c r="H50" s="315"/>
      <c r="I50" s="314"/>
    </row>
    <row r="51" spans="1:9">
      <c r="A51" s="342"/>
      <c r="B51" s="343"/>
      <c r="C51" s="343"/>
      <c r="D51" s="344"/>
      <c r="E51" s="344"/>
      <c r="F51" s="203"/>
      <c r="G51" s="330"/>
      <c r="H51" s="331"/>
      <c r="I51" s="330"/>
    </row>
    <row r="52" spans="1:9" ht="15.6">
      <c r="H52" s="332" t="s">
        <v>87</v>
      </c>
      <c r="I52" s="333">
        <f>SUM(I41:I51)</f>
        <v>0</v>
      </c>
    </row>
    <row r="54" spans="1:9" ht="15.6">
      <c r="A54" s="282" t="s">
        <v>95</v>
      </c>
      <c r="B54" s="283"/>
      <c r="C54" s="283"/>
      <c r="D54" s="283"/>
      <c r="E54" s="283"/>
      <c r="F54" s="283"/>
      <c r="G54" s="283"/>
      <c r="H54" s="345" t="s">
        <v>87</v>
      </c>
      <c r="I54" s="346" t="e">
        <f>SUM(H14+I38+I52)</f>
        <v>#DIV/0!</v>
      </c>
    </row>
    <row r="56" spans="1:9" ht="15.6">
      <c r="A56" s="282" t="s">
        <v>191</v>
      </c>
      <c r="B56" s="283"/>
      <c r="C56" s="283"/>
      <c r="D56" s="283"/>
      <c r="E56" s="283"/>
      <c r="F56" s="283"/>
      <c r="G56" s="283"/>
      <c r="H56" s="345" t="s">
        <v>87</v>
      </c>
      <c r="I56" s="346" t="e">
        <f>H11/12</f>
        <v>#DIV/0!</v>
      </c>
    </row>
    <row r="58" spans="1:9">
      <c r="A58" s="300" t="s">
        <v>198</v>
      </c>
    </row>
    <row r="59" spans="1:9">
      <c r="A59" s="347"/>
      <c r="B59" s="348"/>
      <c r="C59" s="348"/>
      <c r="D59" s="348"/>
      <c r="E59" s="348"/>
      <c r="F59" s="348"/>
      <c r="G59" s="348"/>
      <c r="H59" s="348"/>
      <c r="I59" s="349"/>
    </row>
    <row r="60" spans="1:9">
      <c r="A60" s="350"/>
      <c r="B60" s="351"/>
      <c r="C60" s="351"/>
      <c r="D60" s="351"/>
      <c r="E60" s="351"/>
      <c r="F60" s="351"/>
      <c r="G60" s="351"/>
      <c r="H60" s="351"/>
      <c r="I60" s="352"/>
    </row>
    <row r="61" spans="1:9">
      <c r="A61" s="350"/>
      <c r="B61" s="351"/>
      <c r="C61" s="351"/>
      <c r="D61" s="351"/>
      <c r="E61" s="351"/>
      <c r="F61" s="351"/>
      <c r="G61" s="351"/>
      <c r="H61" s="351"/>
      <c r="I61" s="352"/>
    </row>
    <row r="62" spans="1:9">
      <c r="A62" s="350"/>
      <c r="B62" s="351"/>
      <c r="C62" s="351"/>
      <c r="D62" s="351"/>
      <c r="E62" s="351"/>
      <c r="F62" s="351"/>
      <c r="G62" s="351"/>
      <c r="H62" s="351"/>
      <c r="I62" s="352"/>
    </row>
    <row r="63" spans="1:9">
      <c r="A63" s="353"/>
      <c r="B63" s="354"/>
      <c r="C63" s="354"/>
      <c r="D63" s="354"/>
      <c r="E63" s="354"/>
      <c r="F63" s="354"/>
      <c r="G63" s="354"/>
      <c r="H63" s="354"/>
      <c r="I63" s="355"/>
    </row>
  </sheetData>
  <sheetProtection algorithmName="SHA-512" hashValue="5n+fG+pqZM49vY76df1+zFtrs5ocY/kQH1QuMH/ES+hGgyeoq40AYefhv0afrea5mb9UPgRf5+V6ZSrh2M7XOA==" saltValue="Q3/W2qjrM316o93gdEzKOA==" spinCount="100000" sheet="1" objects="1" scenarios="1"/>
  <mergeCells count="34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4:D24"/>
    <mergeCell ref="A25:D25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'33'!H5</f>
        <v>33</v>
      </c>
      <c r="B1" s="240" t="s">
        <v>80</v>
      </c>
      <c r="C1" s="241"/>
      <c r="D1" s="242" t="str">
        <f>VLOOKUP(A1,Kwaliteitsinspecties!A5:J54,3)</f>
        <v>Complex 33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33 te Complex 33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IF(D4="X",0,IF(E4="X",0,VLOOKUP(E4,'33'!$K$3:$L$16,2,FALSE)))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IF(D5="X",0,IF(E5="X",0,VLOOKUP(E5,'33'!$K$3:$L$16,2,FALSE)))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IF(D6="X",0,IF(E6="X",0,VLOOKUP(E6,'33'!$K$3:$L$16,2,FALSE)))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IF(D7="X",0,IF(E7="X",0,VLOOKUP(E7,'33'!$K$3:$L$16,2,FALSE)))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IF(D8="X",0,IF(E8="X",0,VLOOKUP(E8,'33'!$K$3:$L$16,2,FALSE)))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IF(D9="X",0,IF(E9="X",0,VLOOKUP(E9,'33'!$K$3:$L$16,2,FALSE)))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IF(D10="X",0,IF(E10="X",0,VLOOKUP(E10,'33'!$K$3:$L$16,2,FALSE)))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IF(D11="X",0,IF(E11="X",0,VLOOKUP(E11,'33'!$K$3:$L$16,2,FALSE)))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IF(D12="X",0,IF(E12="X",0,VLOOKUP(E12,'33'!$K$3:$L$16,2,FALSE)))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IF(D13="X",0,IF(E13="X",0,VLOOKUP(E13,'33'!$K$3:$L$16,2,FALSE)))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IF(D14="X",0,IF(E14="X",0,VLOOKUP(E14,'33'!$K$3:$L$16,2,FALSE)))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IF(D15="X",0,IF(E15="X",0,VLOOKUP(E15,'33'!$K$3:$L$16,2,FALSE)))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IF(D16="X",0,IF(E16="X",0,VLOOKUP(E16,'33'!$K$3:$L$16,2,FALSE)))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IF(D17="X",0,IF(E17="X",0,VLOOKUP(E17,'33'!$K$3:$L$16,2,FALSE)))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IF(D18="X",0,IF(E18="X",0,VLOOKUP(E18,'33'!$K$3:$L$16,2,FALSE)))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IF(D19="X",0,IF(E19="X",0,VLOOKUP(E19,'33'!$K$3:$L$16,2,FALSE)))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IF(D20="X",0,IF(E20="X",0,VLOOKUP(E20,'33'!$K$3:$L$16,2,FALSE)))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IF(D21="X",0,IF(E21="X",0,VLOOKUP(E21,'33'!$K$3:$L$16,2,FALSE)))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IF(D22="X",0,IF(E22="X",0,VLOOKUP(E22,'33'!$K$3:$L$16,2,FALSE)))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IF(D23="X",0,IF(E23="X",0,VLOOKUP(E23,'33'!$K$3:$L$16,2,FALSE)))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IF(D24="X",0,IF(E24="X",0,VLOOKUP(E24,'33'!$K$3:$L$16,2,FALSE)))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IF(D25="X",0,IF(E25="X",0,VLOOKUP(E25,'33'!$K$3:$L$16,2,FALSE)))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IF(D26="X",0,IF(E26="X",0,VLOOKUP(E26,'33'!$K$3:$L$16,2,FALSE)))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IF(D27="X",0,IF(E27="X",0,VLOOKUP(E27,'33'!$K$3:$L$16,2,FALSE)))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IF(D28="X",0,IF(E28="X",0,VLOOKUP(E28,'33'!$K$3:$L$16,2,FALSE)))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IF(D29="X",0,IF(E29="X",0,VLOOKUP(E29,'33'!$K$3:$L$16,2,FALSE)))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IF(D30="X",0,IF(E30="X",0,VLOOKUP(E30,'33'!$K$3:$L$16,2,FALSE)))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IF(D31="X",0,IF(E31="X",0,VLOOKUP(E31,'33'!$K$3:$L$16,2,FALSE)))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IF(D32="X",0,IF(E32="X",0,VLOOKUP(E32,'33'!$K$3:$L$16,2,FALSE)))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IF(D33="X",0,IF(E33="X",0,VLOOKUP(E33,'33'!$K$3:$L$16,2,FALSE)))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IF(D34="X",0,IF(E34="X",0,VLOOKUP(E34,'33'!$K$3:$L$16,2,FALSE)))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IF(D35="X",0,IF(E35="X",0,VLOOKUP(E35,'33'!$K$3:$L$16,2,FALSE)))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IF(D36="X",0,IF(E36="X",0,VLOOKUP(E36,'33'!$K$3:$L$16,2,FALSE)))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IF(D37="X",0,IF(E37="X",0,VLOOKUP(E37,'33'!$K$3:$L$16,2,FALSE)))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IF(D38="X",0,IF(E38="X",0,VLOOKUP(E38,'33'!$K$3:$L$16,2,FALSE)))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IF(D39="X",0,IF(E39="X",0,VLOOKUP(E39,'33'!$K$3:$L$16,2,FALSE)))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IF(D40="X",0,IF(E40="X",0,VLOOKUP(E40,'33'!$K$3:$L$16,2,FALSE)))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IF(D41="X",0,IF(E41="X",0,VLOOKUP(E41,'33'!$K$3:$L$16,2,FALSE)))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IF(D42="X",0,IF(E42="X",0,VLOOKUP(E42,'33'!$K$3:$L$16,2,FALSE)))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IF(D43="X",0,IF(E43="X",0,VLOOKUP(E43,'33'!$K$3:$L$16,2,FALSE)))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IF(D44="X",0,IF(E44="X",0,VLOOKUP(E44,'33'!$K$3:$L$16,2,FALSE)))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IF(D45="X",0,IF(E45="X",0,VLOOKUP(E45,'33'!$K$3:$L$16,2,FALSE)))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IF(D46="X",0,IF(E46="X",0,VLOOKUP(E46,'33'!$K$3:$L$16,2,FALSE)))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IF(D47="X",0,IF(E47="X",0,VLOOKUP(E47,'33'!$K$3:$L$16,2,FALSE)))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IF(D48="X",0,IF(E48="X",0,VLOOKUP(E48,'33'!$K$3:$L$16,2,FALSE)))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IF(D49="X",0,IF(E49="X",0,VLOOKUP(E49,'33'!$K$3:$L$16,2,FALSE)))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IF(D50="X",0,IF(E50="X",0,VLOOKUP(E50,'33'!$K$3:$L$16,2,FALSE)))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IF(D51="X",0,IF(E51="X",0,VLOOKUP(E51,'33'!$K$3:$L$16,2,FALSE)))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IF(D52="X",0,IF(E52="X",0,VLOOKUP(E52,'33'!$K$3:$L$16,2,FALSE)))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IF(D53="X",0,IF(E53="X",0,VLOOKUP(E53,'33'!$K$3:$L$16,2,FALSE)))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IF(D54="X",0,IF(E54="X",0,VLOOKUP(E54,'33'!$K$3:$L$16,2,FALSE)))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IF(D55="X",0,IF(E55="X",0,VLOOKUP(E55,'33'!$K$3:$L$16,2,FALSE)))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IF(D56="X",0,IF(E56="X",0,VLOOKUP(E56,'33'!$K$3:$L$16,2,FALSE)))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IF(D57="X",0,IF(E57="X",0,VLOOKUP(E57,'33'!$K$3:$L$16,2,FALSE)))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IF(D58="X",0,IF(E58="X",0,VLOOKUP(E58,'33'!$K$3:$L$16,2,FALSE)))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IF(D59="X",0,IF(E59="X",0,VLOOKUP(E59,'33'!$K$3:$L$16,2,FALSE)))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IF(D60="X",0,IF(E60="X",0,VLOOKUP(E60,'33'!$K$3:$L$16,2,FALSE)))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IF(D61="X",0,IF(E61="X",0,VLOOKUP(E61,'33'!$K$3:$L$16,2,FALSE)))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IF(D62="X",0,IF(E62="X",0,VLOOKUP(E62,'33'!$K$3:$L$16,2,FALSE)))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IF(D63="X",0,IF(E63="X",0,VLOOKUP(E63,'33'!$K$3:$L$16,2,FALSE)))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IF(D64="X",0,IF(E64="X",0,VLOOKUP(E64,'33'!$K$3:$L$16,2,FALSE)))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IF(D65="X",0,IF(E65="X",0,VLOOKUP(E65,'33'!$K$3:$L$16,2,FALSE)))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IF(D66="X",0,IF(E66="X",0,VLOOKUP(E66,'33'!$K$3:$L$16,2,FALSE)))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IF(D67="X",0,IF(E67="X",0,VLOOKUP(E67,'33'!$K$3:$L$16,2,FALSE)))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IF(D68="X",0,IF(E68="X",0,VLOOKUP(E68,'33'!$K$3:$L$16,2,FALSE)))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IF(D69="X",0,IF(E69="X",0,VLOOKUP(E69,'33'!$K$3:$L$16,2,FALSE)))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IF(D70="X",0,IF(E70="X",0,VLOOKUP(E70,'33'!$K$3:$L$16,2,FALSE)))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IF(D71="X",0,IF(E71="X",0,VLOOKUP(E71,'33'!$K$3:$L$16,2,FALSE)))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IF(D72="X",0,IF(E72="X",0,VLOOKUP(E72,'33'!$K$3:$L$16,2,FALSE)))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IF(D73="X",0,IF(E73="X",0,VLOOKUP(E73,'33'!$K$3:$L$16,2,FALSE)))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IF(D74="X",0,IF(E74="X",0,VLOOKUP(E74,'33'!$K$3:$L$16,2,FALSE)))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IF(D75="X",0,IF(E75="X",0,VLOOKUP(E75,'33'!$K$3:$L$16,2,FALSE)))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IF(D76="X",0,IF(E76="X",0,VLOOKUP(E76,'33'!$K$3:$L$16,2,FALSE)))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IF(D77="X",0,IF(E77="X",0,VLOOKUP(E77,'33'!$K$3:$L$16,2,FALSE)))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IF(D78="X",0,IF(E78="X",0,VLOOKUP(E78,'33'!$K$3:$L$16,2,FALSE)))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IF(D79="X",0,IF(E79="X",0,VLOOKUP(E79,'33'!$K$3:$L$16,2,FALSE)))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IF(D80="X",0,IF(E80="X",0,VLOOKUP(E80,'33'!$K$3:$L$16,2,FALSE)))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IF(D81="X",0,IF(E81="X",0,VLOOKUP(E81,'33'!$K$3:$L$16,2,FALSE)))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IF(D82="X",0,IF(E82="X",0,VLOOKUP(E82,'33'!$K$3:$L$16,2,FALSE)))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IF(D83="X",0,IF(E83="X",0,VLOOKUP(E83,'33'!$K$3:$L$16,2,FALSE)))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IF(D84="X",0,IF(E84="X",0,VLOOKUP(E84,'33'!$K$3:$L$16,2,FALSE)))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IF(D85="X",0,IF(E85="X",0,VLOOKUP(E85,'33'!$K$3:$L$16,2,FALSE)))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IF(D86="X",0,IF(E86="X",0,VLOOKUP(E86,'33'!$K$3:$L$16,2,FALSE)))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IF(D87="X",0,IF(E87="X",0,VLOOKUP(E87,'33'!$K$3:$L$16,2,FALSE)))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IF(D88="X",0,IF(E88="X",0,VLOOKUP(E88,'33'!$K$3:$L$16,2,FALSE)))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IF(D89="X",0,IF(E89="X",0,VLOOKUP(E89,'33'!$K$3:$L$16,2,FALSE)))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IF(D90="X",0,IF(E90="X",0,VLOOKUP(E90,'33'!$K$3:$L$16,2,FALSE)))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IF(D91="X",0,IF(E91="X",0,VLOOKUP(E91,'33'!$K$3:$L$16,2,FALSE)))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IF(D92="X",0,IF(E92="X",0,VLOOKUP(E92,'33'!$K$3:$L$16,2,FALSE)))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IF(D93="X",0,IF(E93="X",0,VLOOKUP(E93,'33'!$K$3:$L$16,2,FALSE)))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IF(D94="X",0,IF(E94="X",0,VLOOKUP(E94,'33'!$K$3:$L$16,2,FALSE)))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IF(D95="X",0,IF(E95="X",0,VLOOKUP(E95,'33'!$K$3:$L$16,2,FALSE)))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IF(D96="X",0,IF(E96="X",0,VLOOKUP(E96,'33'!$K$3:$L$16,2,FALSE)))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IF(D97="X",0,IF(E97="X",0,VLOOKUP(E97,'33'!$K$3:$L$16,2,FALSE)))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IF(D98="X",0,IF(E98="X",0,VLOOKUP(E98,'33'!$K$3:$L$16,2,FALSE)))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IF(D99="X",0,IF(E99="X",0,VLOOKUP(E99,'33'!$K$3:$L$16,2,FALSE)))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IF(D100="X",0,IF(E100="X",0,VLOOKUP(E100,'33'!$K$3:$L$16,2,FALSE)))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IF(D101="X",0,IF(E101="X",0,VLOOKUP(E101,'33'!$K$3:$L$16,2,FALSE)))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IF(D102="X",0,IF(E102="X",0,VLOOKUP(E102,'33'!$K$3:$L$16,2,FALSE)))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IF(D103="X",0,IF(E103="X",0,VLOOKUP(E103,'33'!$K$3:$L$16,2,FALSE)))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IF(D104="X",0,IF(E104="X",0,VLOOKUP(E104,'33'!$K$3:$L$16,2,FALSE)))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IF(D105="X",0,IF(E105="X",0,VLOOKUP(E105,'33'!$K$3:$L$16,2,FALSE)))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IF(D106="X",0,IF(E106="X",0,VLOOKUP(E106,'33'!$K$3:$L$16,2,FALSE)))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IF(D107="X",0,IF(E107="X",0,VLOOKUP(E107,'33'!$K$3:$L$16,2,FALSE)))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IF(D108="X",0,IF(E108="X",0,VLOOKUP(E108,'33'!$K$3:$L$16,2,FALSE)))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IF(D109="X",0,IF(E109="X",0,VLOOKUP(E109,'33'!$K$3:$L$16,2,FALSE)))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IF(D110="X",0,IF(E110="X",0,VLOOKUP(E110,'33'!$K$3:$L$16,2,FALSE)))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IF(D111="X",0,IF(E111="X",0,VLOOKUP(E111,'33'!$K$3:$L$16,2,FALSE)))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IF(D112="X",0,IF(E112="X",0,VLOOKUP(E112,'33'!$K$3:$L$16,2,FALSE)))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IF(D113="X",0,IF(E113="X",0,VLOOKUP(E113,'33'!$K$3:$L$16,2,FALSE)))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IF(D114="X",0,IF(E114="X",0,VLOOKUP(E114,'33'!$K$3:$L$16,2,FALSE)))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IF(D115="X",0,IF(E115="X",0,VLOOKUP(E115,'33'!$K$3:$L$16,2,FALSE)))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IF(D116="X",0,IF(E116="X",0,VLOOKUP(E116,'33'!$K$3:$L$16,2,FALSE)))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IF(D117="X",0,IF(E117="X",0,VLOOKUP(E117,'33'!$K$3:$L$16,2,FALSE)))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IF(D118="X",0,IF(E118="X",0,VLOOKUP(E118,'33'!$K$3:$L$16,2,FALSE)))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IF(D119="X",0,IF(E119="X",0,VLOOKUP(E119,'33'!$K$3:$L$16,2,FALSE)))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IF(D120="X",0,IF(E120="X",0,VLOOKUP(E120,'33'!$K$3:$L$16,2,FALSE)))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IF(D121="X",0,IF(E121="X",0,VLOOKUP(E121,'33'!$K$3:$L$16,2,FALSE)))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IF(D122="X",0,IF(E122="X",0,VLOOKUP(E122,'33'!$K$3:$L$16,2,FALSE)))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IF(D123="X",0,IF(E123="X",0,VLOOKUP(E123,'33'!$K$3:$L$16,2,FALSE)))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IF(D124="X",0,IF(E124="X",0,VLOOKUP(E124,'33'!$K$3:$L$16,2,FALSE)))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IF(D125="X",0,IF(E125="X",0,VLOOKUP(E125,'33'!$K$3:$L$16,2,FALSE)))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IF(D126="X",0,IF(E126="X",0,VLOOKUP(E126,'33'!$K$3:$L$16,2,FALSE)))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IF(D127="X",0,IF(E127="X",0,VLOOKUP(E127,'33'!$K$3:$L$16,2,FALSE)))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IF(D128="X",0,IF(E128="X",0,VLOOKUP(E128,'33'!$K$3:$L$16,2,FALSE)))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IF(D129="X",0,IF(E129="X",0,VLOOKUP(E129,'33'!$K$3:$L$16,2,FALSE)))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IF(D130="X",0,IF(E130="X",0,VLOOKUP(E130,'33'!$K$3:$L$16,2,FALSE)))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IF(D131="X",0,IF(E131="X",0,VLOOKUP(E131,'33'!$K$3:$L$16,2,FALSE)))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IF(D132="X",0,IF(E132="X",0,VLOOKUP(E132,'33'!$K$3:$L$16,2,FALSE)))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IF(D133="X",0,IF(E133="X",0,VLOOKUP(E133,'33'!$K$3:$L$16,2,FALSE)))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IF(D134="X",0,IF(E134="X",0,VLOOKUP(E134,'33'!$K$3:$L$16,2,FALSE)))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IF(D135="X",0,IF(E135="X",0,VLOOKUP(E135,'33'!$K$3:$L$16,2,FALSE)))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IF(D136="X",0,IF(E136="X",0,VLOOKUP(E136,'33'!$K$3:$L$16,2,FALSE)))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IF(D137="X",0,IF(E137="X",0,VLOOKUP(E137,'33'!$K$3:$L$16,2,FALSE)))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IF(D138="X",0,IF(E138="X",0,VLOOKUP(E138,'33'!$K$3:$L$16,2,FALSE)))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IF(D139="X",0,IF(E139="X",0,VLOOKUP(E139,'33'!$K$3:$L$16,2,FALSE)))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IF(D140="X",0,IF(E140="X",0,VLOOKUP(E140,'33'!$K$3:$L$16,2,FALSE)))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IF(D141="X",0,IF(E141="X",0,VLOOKUP(E141,'33'!$K$3:$L$16,2,FALSE)))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IF(D142="X",0,IF(E142="X",0,VLOOKUP(E142,'33'!$K$3:$L$16,2,FALSE)))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IF(D143="X",0,IF(E143="X",0,VLOOKUP(E143,'33'!$K$3:$L$16,2,FALSE)))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IF(D144="X",0,IF(E144="X",0,VLOOKUP(E144,'33'!$K$3:$L$16,2,FALSE)))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IF(D145="X",0,IF(E145="X",0,VLOOKUP(E145,'33'!$K$3:$L$16,2,FALSE)))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IF(D146="X",0,IF(E146="X",0,VLOOKUP(E146,'33'!$K$3:$L$16,2,FALSE)))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IF(D147="X",0,IF(E147="X",0,VLOOKUP(E147,'33'!$K$3:$L$16,2,FALSE)))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IF(D148="X",0,IF(E148="X",0,VLOOKUP(E148,'33'!$K$3:$L$16,2,FALSE)))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IF(D149="X",0,IF(E149="X",0,VLOOKUP(E149,'33'!$K$3:$L$16,2,FALSE)))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IF(D150="X",0,IF(E150="X",0,VLOOKUP(E150,'33'!$K$3:$L$16,2,FALSE)))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IF(D151="X",0,IF(E151="X",0,VLOOKUP(E151,'33'!$K$3:$L$16,2,FALSE)))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IF(D152="X",0,IF(E152="X",0,VLOOKUP(E152,'33'!$K$3:$L$16,2,FALSE)))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IF(D153="X",0,IF(E153="X",0,VLOOKUP(E153,'33'!$K$3:$L$16,2,FALSE)))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IF(D154="X",0,IF(E154="X",0,VLOOKUP(E154,'33'!$K$3:$L$16,2,FALSE)))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IF(D155="X",0,IF(E155="X",0,VLOOKUP(E155,'33'!$K$3:$L$16,2,FALSE)))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IF(D156="X",0,IF(E156="X",0,VLOOKUP(E156,'33'!$K$3:$L$16,2,FALSE)))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IF(D157="X",0,IF(E157="X",0,VLOOKUP(E157,'33'!$K$3:$L$16,2,FALSE)))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IF(D158="X",0,IF(E158="X",0,VLOOKUP(E158,'33'!$K$3:$L$16,2,FALSE)))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IF(D159="X",0,IF(E159="X",0,VLOOKUP(E159,'33'!$K$3:$L$16,2,FALSE)))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IF(D160="X",0,IF(E160="X",0,VLOOKUP(E160,'33'!$K$3:$L$16,2,FALSE)))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IF(D161="X",0,IF(E161="X",0,VLOOKUP(E161,'33'!$K$3:$L$16,2,FALSE)))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IF(D162="X",0,IF(E162="X",0,VLOOKUP(E162,'33'!$K$3:$L$16,2,FALSE)))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IF(D163="X",0,IF(E163="X",0,VLOOKUP(E163,'33'!$K$3:$L$16,2,FALSE)))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IF(D164="X",0,IF(E164="X",0,VLOOKUP(E164,'33'!$K$3:$L$16,2,FALSE)))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IF(D165="X",0,IF(E165="X",0,VLOOKUP(E165,'33'!$K$3:$L$16,2,FALSE)))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IF(D166="X",0,IF(E166="X",0,VLOOKUP(E166,'33'!$K$3:$L$16,2,FALSE)))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IF(D167="X",0,IF(E167="X",0,VLOOKUP(E167,'33'!$K$3:$L$16,2,FALSE)))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IF(D168="X",0,IF(E168="X",0,VLOOKUP(E168,'33'!$K$3:$L$16,2,FALSE)))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IF(D169="X",0,IF(E169="X",0,VLOOKUP(E169,'33'!$K$3:$L$16,2,FALSE)))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IF(D170="X",0,IF(E170="X",0,VLOOKUP(E170,'33'!$K$3:$L$16,2,FALSE)))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IF(D171="X",0,IF(E171="X",0,VLOOKUP(E171,'33'!$K$3:$L$16,2,FALSE)))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IF(D172="X",0,IF(E172="X",0,VLOOKUP(E172,'33'!$K$3:$L$16,2,FALSE)))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IF(D173="X",0,IF(E173="X",0,VLOOKUP(E173,'33'!$K$3:$L$16,2,FALSE)))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IF(D174="X",0,IF(E174="X",0,VLOOKUP(E174,'33'!$K$3:$L$16,2,FALSE)))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IF(D175="X",0,IF(E175="X",0,VLOOKUP(E175,'33'!$K$3:$L$16,2,FALSE)))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IF(D176="X",0,IF(E176="X",0,VLOOKUP(E176,'33'!$K$3:$L$16,2,FALSE)))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IF(D177="X",0,IF(E177="X",0,VLOOKUP(E177,'33'!$K$3:$L$16,2,FALSE)))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IF(D178="X",0,IF(E178="X",0,VLOOKUP(E178,'33'!$K$3:$L$16,2,FALSE)))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IF(D179="X",0,IF(E179="X",0,VLOOKUP(E179,'33'!$K$3:$L$16,2,FALSE)))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IF(D180="X",0,IF(E180="X",0,VLOOKUP(E180,'33'!$K$3:$L$16,2,FALSE)))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IF(D181="X",0,IF(E181="X",0,VLOOKUP(E181,'33'!$K$3:$L$16,2,FALSE)))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IF(D182="X",0,IF(E182="X",0,VLOOKUP(E182,'33'!$K$3:$L$16,2,FALSE)))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IF(D183="X",0,IF(E183="X",0,VLOOKUP(E183,'33'!$K$3:$L$16,2,FALSE)))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IF(D184="X",0,IF(E184="X",0,VLOOKUP(E184,'33'!$K$3:$L$16,2,FALSE)))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IF(D185="X",0,IF(E185="X",0,VLOOKUP(E185,'33'!$K$3:$L$16,2,FALSE)))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IF(D186="X",0,IF(E186="X",0,VLOOKUP(E186,'33'!$K$3:$L$16,2,FALSE)))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IF(D187="X",0,IF(E187="X",0,VLOOKUP(E187,'33'!$K$3:$L$16,2,FALSE)))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IF(D188="X",0,IF(E188="X",0,VLOOKUP(E188,'33'!$K$3:$L$16,2,FALSE)))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IF(D189="X",0,IF(E189="X",0,VLOOKUP(E189,'33'!$K$3:$L$16,2,FALSE)))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IF(D190="X",0,IF(E190="X",0,VLOOKUP(E190,'33'!$K$3:$L$16,2,FALSE)))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IF(D191="X",0,IF(E191="X",0,VLOOKUP(E191,'33'!$K$3:$L$16,2,FALSE)))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IF(D192="X",0,IF(E192="X",0,VLOOKUP(E192,'33'!$K$3:$L$16,2,FALSE)))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IF(D193="X",0,IF(E193="X",0,VLOOKUP(E193,'33'!$K$3:$L$16,2,FALSE)))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IF(D194="X",0,IF(E194="X",0,VLOOKUP(E194,'33'!$K$3:$L$16,2,FALSE)))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IF(D195="X",0,IF(E195="X",0,VLOOKUP(E195,'33'!$K$3:$L$16,2,FALSE)))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IF(D196="X",0,IF(E196="X",0,VLOOKUP(E196,'33'!$K$3:$L$16,2,FALSE)))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IF(D197="X",0,IF(E197="X",0,VLOOKUP(E197,'33'!$K$3:$L$16,2,FALSE)))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IF(D198="X",0,IF(E198="X",0,VLOOKUP(E198,'33'!$K$3:$L$16,2,FALSE)))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IF(D199="X",0,IF(E199="X",0,VLOOKUP(E199,'33'!$K$3:$L$16,2,FALSE)))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IF(D200="X",0,IF(E200="X",0,VLOOKUP(E200,'33'!$K$3:$L$16,2,FALSE)))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IF(D201="X",0,IF(E201="X",0,VLOOKUP(E201,'33'!$K$3:$L$16,2,FALSE)))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IF(D202="X",0,IF(E202="X",0,VLOOKUP(E202,'33'!$K$3:$L$16,2,FALSE)))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IF(D203="X",0,IF(E203="X",0,VLOOKUP(E203,'33'!$K$3:$L$16,2,FALSE)))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IF(D204="X",0,IF(E204="X",0,VLOOKUP(E204,'33'!$K$3:$L$16,2,FALSE)))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IF(D205="X",0,IF(E205="X",0,VLOOKUP(E205,'33'!$K$3:$L$16,2,FALSE)))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IF(D206="X",0,IF(E206="X",0,VLOOKUP(E206,'33'!$K$3:$L$16,2,FALSE)))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IF(D207="X",0,IF(E207="X",0,VLOOKUP(E207,'33'!$K$3:$L$16,2,FALSE)))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IF(D208="X",0,IF(E208="X",0,VLOOKUP(E208,'33'!$K$3:$L$16,2,FALSE)))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IF(D209="X",0,IF(E209="X",0,VLOOKUP(E209,'33'!$K$3:$L$16,2,FALSE)))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IF(D210="X",0,IF(E210="X",0,VLOOKUP(E210,'33'!$K$3:$L$16,2,FALSE)))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IF(D211="X",0,IF(E211="X",0,VLOOKUP(E211,'33'!$K$3:$L$16,2,FALSE)))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IF(D212="X",0,IF(E212="X",0,VLOOKUP(E212,'33'!$K$3:$L$16,2,FALSE)))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IF(D213="X",0,IF(E213="X",0,VLOOKUP(E213,'33'!$K$3:$L$16,2,FALSE)))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IF(D214="X",0,IF(E214="X",0,VLOOKUP(E214,'33'!$K$3:$L$16,2,FALSE)))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IF(D215="X",0,IF(E215="X",0,VLOOKUP(E215,'33'!$K$3:$L$16,2,FALSE)))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IF(D216="X",0,IF(E216="X",0,VLOOKUP(E216,'33'!$K$3:$L$16,2,FALSE)))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IF(D217="X",0,IF(E217="X",0,VLOOKUP(E217,'33'!$K$3:$L$16,2,FALSE)))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IF(D218="X",0,IF(E218="X",0,VLOOKUP(E218,'33'!$K$3:$L$16,2,FALSE)))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IF(D219="X",0,IF(E219="X",0,VLOOKUP(E219,'33'!$K$3:$L$16,2,FALSE)))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IF(D220="X",0,IF(E220="X",0,VLOOKUP(E220,'33'!$K$3:$L$16,2,FALSE)))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IF(D221="X",0,IF(E221="X",0,VLOOKUP(E221,'33'!$K$3:$L$16,2,FALSE)))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IF(D222="X",0,IF(E222="X",0,VLOOKUP(E222,'33'!$K$3:$L$16,2,FALSE)))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IF(D223="X",0,IF(E223="X",0,VLOOKUP(E223,'33'!$K$3:$L$16,2,FALSE)))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IF(D224="X",0,IF(E224="X",0,VLOOKUP(E224,'33'!$K$3:$L$16,2,FALSE)))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IF(D225="X",0,IF(E225="X",0,VLOOKUP(E225,'33'!$K$3:$L$16,2,FALSE)))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IF(D226="X",0,IF(E226="X",0,VLOOKUP(E226,'33'!$K$3:$L$16,2,FALSE)))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IF(D227="X",0,IF(E227="X",0,VLOOKUP(E227,'33'!$K$3:$L$16,2,FALSE)))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IF(D228="X",0,IF(E228="X",0,VLOOKUP(E228,'33'!$K$3:$L$16,2,FALSE)))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IF(D229="X",0,IF(E229="X",0,VLOOKUP(E229,'33'!$K$3:$L$16,2,FALSE)))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IF(D230="X",0,IF(E230="X",0,VLOOKUP(E230,'33'!$K$3:$L$16,2,FALSE)))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IF(D231="X",0,IF(E231="X",0,VLOOKUP(E231,'33'!$K$3:$L$16,2,FALSE)))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IF(D232="X",0,IF(E232="X",0,VLOOKUP(E232,'33'!$K$3:$L$16,2,FALSE)))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IF(D233="X",0,IF(E233="X",0,VLOOKUP(E233,'33'!$K$3:$L$16,2,FALSE)))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IF(D234="X",0,IF(E234="X",0,VLOOKUP(E234,'33'!$K$3:$L$16,2,FALSE)))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IF(D235="X",0,IF(E235="X",0,VLOOKUP(E235,'33'!$K$3:$L$16,2,FALSE)))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IF(D236="X",0,IF(E236="X",0,VLOOKUP(E236,'33'!$K$3:$L$16,2,FALSE)))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IF(D237="X",0,IF(E237="X",0,VLOOKUP(E237,'33'!$K$3:$L$16,2,FALSE)))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IF(D238="X",0,IF(E238="X",0,VLOOKUP(E238,'33'!$K$3:$L$16,2,FALSE)))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IF(D239="X",0,IF(E239="X",0,VLOOKUP(E239,'33'!$K$3:$L$16,2,FALSE)))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IF(D240="X",0,IF(E240="X",0,VLOOKUP(E240,'33'!$K$3:$L$16,2,FALSE)))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IF(D241="X",0,IF(E241="X",0,VLOOKUP(E241,'33'!$K$3:$L$16,2,FALSE)))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IF(D242="X",0,IF(E242="X",0,VLOOKUP(E242,'33'!$K$3:$L$16,2,FALSE)))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IF(D243="X",0,IF(E243="X",0,VLOOKUP(E243,'33'!$K$3:$L$16,2,FALSE)))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IF(D244="X",0,IF(E244="X",0,VLOOKUP(E244,'33'!$K$3:$L$16,2,FALSE)))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IF(D245="X",0,IF(E245="X",0,VLOOKUP(E245,'33'!$K$3:$L$16,2,FALSE)))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IF(D246="X",0,IF(E246="X",0,VLOOKUP(E246,'33'!$K$3:$L$16,2,FALSE)))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IF(D247="X",0,IF(E247="X",0,VLOOKUP(E247,'33'!$K$3:$L$16,2,FALSE)))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IF(D248="X",0,IF(E248="X",0,VLOOKUP(E248,'33'!$K$3:$L$16,2,FALSE)))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IF(D249="X",0,IF(E249="X",0,VLOOKUP(E249,'33'!$K$3:$L$16,2,FALSE)))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IF(D250="X",0,IF(E250="X",0,VLOOKUP(E250,'33'!$K$3:$L$16,2,FALSE)))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IF(D251="X",0,IF(E251="X",0,VLOOKUP(E251,'33'!$K$3:$L$16,2,FALSE)))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IF(D252="X",0,IF(E252="X",0,VLOOKUP(E252,'33'!$K$3:$L$16,2,FALSE)))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IF(D253="X",0,IF(E253="X",0,VLOOKUP(E253,'33'!$K$3:$L$16,2,FALSE)))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IF(D254="X",0,IF(E254="X",0,VLOOKUP(E254,'33'!$K$3:$L$16,2,FALSE)))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IF(D255="X",0,IF(E255="X",0,VLOOKUP(E255,'33'!$K$3:$L$16,2,FALSE)))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IF(D256="X",0,IF(E256="X",0,VLOOKUP(E256,'33'!$K$3:$L$16,2,FALSE)))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IF(D257="X",0,IF(E257="X",0,VLOOKUP(E257,'33'!$K$3:$L$16,2,FALSE)))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IF(D258="X",0,IF(E258="X",0,VLOOKUP(E258,'33'!$K$3:$L$16,2,FALSE)))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IF(D259="X",0,IF(E259="X",0,VLOOKUP(E259,'33'!$K$3:$L$16,2,FALSE)))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IF(D260="X",0,IF(E260="X",0,VLOOKUP(E260,'33'!$K$3:$L$16,2,FALSE)))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IF(D261="X",0,IF(E261="X",0,VLOOKUP(E261,'33'!$K$3:$L$16,2,FALSE)))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IF(D262="X",0,IF(E262="X",0,VLOOKUP(E262,'33'!$K$3:$L$16,2,FALSE)))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IF(D263="X",0,IF(E263="X",0,VLOOKUP(E263,'33'!$K$3:$L$16,2,FALSE)))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IF(D264="X",0,IF(E264="X",0,VLOOKUP(E264,'33'!$K$3:$L$16,2,FALSE)))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IF(D265="X",0,IF(E265="X",0,VLOOKUP(E265,'33'!$K$3:$L$16,2,FALSE)))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IF(D266="X",0,IF(E266="X",0,VLOOKUP(E266,'33'!$K$3:$L$16,2,FALSE)))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IF(D267="X",0,IF(E267="X",0,VLOOKUP(E267,'33'!$K$3:$L$16,2,FALSE)))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IF(D268="X",0,IF(E268="X",0,VLOOKUP(E268,'33'!$K$3:$L$16,2,FALSE)))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IF(D269="X",0,IF(E269="X",0,VLOOKUP(E269,'33'!$K$3:$L$16,2,FALSE)))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IF(D270="X",0,IF(E270="X",0,VLOOKUP(E270,'33'!$K$3:$L$16,2,FALSE)))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IF(D271="X",0,IF(E271="X",0,VLOOKUP(E271,'33'!$K$3:$L$16,2,FALSE)))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IF(D272="X",0,IF(E272="X",0,VLOOKUP(E272,'33'!$K$3:$L$16,2,FALSE)))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IF(D273="X",0,IF(E273="X",0,VLOOKUP(E273,'33'!$K$3:$L$16,2,FALSE)))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IF(D274="X",0,IF(E274="X",0,VLOOKUP(E274,'33'!$K$3:$L$16,2,FALSE)))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IF(D275="X",0,IF(E275="X",0,VLOOKUP(E275,'33'!$K$3:$L$16,2,FALSE)))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IF(D276="X",0,IF(E276="X",0,VLOOKUP(E276,'33'!$K$3:$L$16,2,FALSE)))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IF(D277="X",0,IF(E277="X",0,VLOOKUP(E277,'33'!$K$3:$L$16,2,FALSE)))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IF(D278="X",0,IF(E278="X",0,VLOOKUP(E278,'33'!$K$3:$L$16,2,FALSE)))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IF(D279="X",0,IF(E279="X",0,VLOOKUP(E279,'33'!$K$3:$L$16,2,FALSE)))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IF(D280="X",0,IF(E280="X",0,VLOOKUP(E280,'33'!$K$3:$L$16,2,FALSE)))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IF(D281="X",0,IF(E281="X",0,VLOOKUP(E281,'33'!$K$3:$L$16,2,FALSE)))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IF(D282="X",0,IF(E282="X",0,VLOOKUP(E282,'33'!$K$3:$L$16,2,FALSE)))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IF(D283="X",0,IF(E283="X",0,VLOOKUP(E283,'33'!$K$3:$L$16,2,FALSE)))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IF(D284="X",0,IF(E284="X",0,VLOOKUP(E284,'33'!$K$3:$L$16,2,FALSE)))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IF(D285="X",0,IF(E285="X",0,VLOOKUP(E285,'33'!$K$3:$L$16,2,FALSE)))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IF(D286="X",0,IF(E286="X",0,VLOOKUP(E286,'33'!$K$3:$L$16,2,FALSE)))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IF(D287="X",0,IF(E287="X",0,VLOOKUP(E287,'33'!$K$3:$L$16,2,FALSE)))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IF(D288="X",0,IF(E288="X",0,VLOOKUP(E288,'33'!$K$3:$L$16,2,FALSE)))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IF(D289="X",0,IF(E289="X",0,VLOOKUP(E289,'33'!$K$3:$L$16,2,FALSE)))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IF(D290="X",0,IF(E290="X",0,VLOOKUP(E290,'33'!$K$3:$L$16,2,FALSE)))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IF(D291="X",0,IF(E291="X",0,VLOOKUP(E291,'33'!$K$3:$L$16,2,FALSE)))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IF(D292="X",0,IF(E292="X",0,VLOOKUP(E292,'33'!$K$3:$L$16,2,FALSE)))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IF(D293="X",0,IF(E293="X",0,VLOOKUP(E293,'33'!$K$3:$L$16,2,FALSE)))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IF(D294="X",0,IF(E294="X",0,VLOOKUP(E294,'33'!$K$3:$L$16,2,FALSE)))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IF(D295="X",0,IF(E295="X",0,VLOOKUP(E295,'33'!$K$3:$L$16,2,FALSE)))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IF(D296="X",0,IF(E296="X",0,VLOOKUP(E296,'33'!$K$3:$L$16,2,FALSE)))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IF(D297="X",0,IF(E297="X",0,VLOOKUP(E297,'33'!$K$3:$L$16,2,FALSE)))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IF(D298="X",0,IF(E298="X",0,VLOOKUP(E298,'33'!$K$3:$L$16,2,FALSE)))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IF(D299="X",0,IF(E299="X",0,VLOOKUP(E299,'33'!$K$3:$L$16,2,FALSE)))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IF(D300="X",0,IF(E300="X",0,VLOOKUP(E300,'33'!$K$3:$L$16,2,FALSE)))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IF(D301="X",0,IF(E301="X",0,VLOOKUP(E301,'33'!$K$3:$L$16,2,FALSE)))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IF(D302="X",0,IF(E302="X",0,VLOOKUP(E302,'33'!$K$3:$L$16,2,FALSE)))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IF(D303="X",0,IF(E303="X",0,VLOOKUP(E303,'33'!$K$3:$L$16,2,FALSE)))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IF(D304="X",0,IF(E304="X",0,VLOOKUP(E304,'33'!$K$3:$L$16,2,FALSE)))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IF(D305="X",0,IF(E305="X",0,VLOOKUP(E305,'33'!$K$3:$L$16,2,FALSE)))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IF(D306="X",0,IF(E306="X",0,VLOOKUP(E306,'33'!$K$3:$L$16,2,FALSE)))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IF(D307="X",0,IF(E307="X",0,VLOOKUP(E307,'33'!$K$3:$L$16,2,FALSE)))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IF(D308="X",0,IF(E308="X",0,VLOOKUP(E308,'33'!$K$3:$L$16,2,FALSE)))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IF(D309="X",0,IF(E309="X",0,VLOOKUP(E309,'33'!$K$3:$L$16,2,FALSE)))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IF(D310="X",0,IF(E310="X",0,VLOOKUP(E310,'33'!$K$3:$L$16,2,FALSE)))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IF(D311="X",0,IF(E311="X",0,VLOOKUP(E311,'33'!$K$3:$L$16,2,FALSE)))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IF(D312="X",0,IF(E312="X",0,VLOOKUP(E312,'33'!$K$3:$L$16,2,FALSE)))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IF(D313="X",0,IF(E313="X",0,VLOOKUP(E313,'33'!$K$3:$L$16,2,FALSE)))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IF(D314="X",0,IF(E314="X",0,VLOOKUP(E314,'33'!$K$3:$L$16,2,FALSE)))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IF(D315="X",0,IF(E315="X",0,VLOOKUP(E315,'33'!$K$3:$L$16,2,FALSE)))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IF(D316="X",0,IF(E316="X",0,VLOOKUP(E316,'33'!$K$3:$L$16,2,FALSE)))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IF(D317="X",0,IF(E317="X",0,VLOOKUP(E317,'33'!$K$3:$L$16,2,FALSE)))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IF(D318="X",0,IF(E318="X",0,VLOOKUP(E318,'33'!$K$3:$L$16,2,FALSE)))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IF(D319="X",0,IF(E319="X",0,VLOOKUP(E319,'33'!$K$3:$L$16,2,FALSE)))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IF(D320="X",0,IF(E320="X",0,VLOOKUP(E320,'33'!$K$3:$L$16,2,FALSE)))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IF(D321="X",0,IF(E321="X",0,VLOOKUP(E321,'33'!$K$3:$L$16,2,FALSE)))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IF(D322="X",0,IF(E322="X",0,VLOOKUP(E322,'33'!$K$3:$L$16,2,FALSE)))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IF(D323="X",0,IF(E323="X",0,VLOOKUP(E323,'33'!$K$3:$L$16,2,FALSE)))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IF(D324="X",0,IF(E324="X",0,VLOOKUP(E324,'33'!$K$3:$L$16,2,FALSE)))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IF(D325="X",0,IF(E325="X",0,VLOOKUP(E325,'33'!$K$3:$L$16,2,FALSE)))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IF(D326="X",0,IF(E326="X",0,VLOOKUP(E326,'33'!$K$3:$L$16,2,FALSE)))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IF(D327="X",0,IF(E327="X",0,VLOOKUP(E327,'33'!$K$3:$L$16,2,FALSE)))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IF(D328="X",0,IF(E328="X",0,VLOOKUP(E328,'33'!$K$3:$L$16,2,FALSE)))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IF(D329="X",0,IF(E329="X",0,VLOOKUP(E329,'33'!$K$3:$L$16,2,FALSE)))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IF(D330="X",0,IF(E330="X",0,VLOOKUP(E330,'33'!$K$3:$L$16,2,FALSE)))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IF(D331="X",0,IF(E331="X",0,VLOOKUP(E331,'33'!$K$3:$L$16,2,FALSE)))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IF(D332="X",0,IF(E332="X",0,VLOOKUP(E332,'33'!$K$3:$L$16,2,FALSE)))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IF(D333="X",0,IF(E333="X",0,VLOOKUP(E333,'33'!$K$3:$L$16,2,FALSE)))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IF(D334="X",0,IF(E334="X",0,VLOOKUP(E334,'33'!$K$3:$L$16,2,FALSE)))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IF(D335="X",0,IF(E335="X",0,VLOOKUP(E335,'33'!$K$3:$L$16,2,FALSE)))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IF(D336="X",0,IF(E336="X",0,VLOOKUP(E336,'33'!$K$3:$L$16,2,FALSE)))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IF(D337="X",0,IF(E337="X",0,VLOOKUP(E337,'33'!$K$3:$L$16,2,FALSE)))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IF(D338="X",0,IF(E338="X",0,VLOOKUP(E338,'33'!$K$3:$L$16,2,FALSE)))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IF(D339="X",0,IF(E339="X",0,VLOOKUP(E339,'33'!$K$3:$L$16,2,FALSE)))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IF(D340="X",0,IF(E340="X",0,VLOOKUP(E340,'33'!$K$3:$L$16,2,FALSE)))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IF(D341="X",0,IF(E341="X",0,VLOOKUP(E341,'33'!$K$3:$L$16,2,FALSE)))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IF(D342="X",0,IF(E342="X",0,VLOOKUP(E342,'33'!$K$3:$L$16,2,FALSE)))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IF(D343="X",0,IF(E343="X",0,VLOOKUP(E343,'33'!$K$3:$L$16,2,FALSE)))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IF(D344="X",0,IF(E344="X",0,VLOOKUP(E344,'33'!$K$3:$L$16,2,FALSE)))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IF(D345="X",0,IF(E345="X",0,VLOOKUP(E345,'33'!$K$3:$L$16,2,FALSE)))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IF(D346="X",0,IF(E346="X",0,VLOOKUP(E346,'33'!$K$3:$L$16,2,FALSE)))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IF(D347="X",0,IF(E347="X",0,VLOOKUP(E347,'33'!$K$3:$L$16,2,FALSE)))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IF(D348="X",0,IF(E348="X",0,VLOOKUP(E348,'33'!$K$3:$L$16,2,FALSE)))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IF(D349="X",0,IF(E349="X",0,VLOOKUP(E349,'33'!$K$3:$L$16,2,FALSE)))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IF(D350="X",0,IF(E350="X",0,VLOOKUP(E350,'33'!$K$3:$L$16,2,FALSE)))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IF(D351="X",0,IF(E351="X",0,VLOOKUP(E351,'33'!$K$3:$L$16,2,FALSE)))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IF(D352="X",0,IF(E352="X",0,VLOOKUP(E352,'33'!$K$3:$L$16,2,FALSE)))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IF(D353="X",0,IF(E353="X",0,VLOOKUP(E353,'33'!$K$3:$L$16,2,FALSE)))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IF(D354="X",0,IF(E354="X",0,VLOOKUP(E354,'33'!$K$3:$L$16,2,FALSE)))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IF(D355="X",0,IF(E355="X",0,VLOOKUP(E355,'33'!$K$3:$L$16,2,FALSE)))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IF(D356="X",0,IF(E356="X",0,VLOOKUP(E356,'33'!$K$3:$L$16,2,FALSE)))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IF(D357="X",0,IF(E357="X",0,VLOOKUP(E357,'33'!$K$3:$L$16,2,FALSE)))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IF(D358="X",0,IF(E358="X",0,VLOOKUP(E358,'33'!$K$3:$L$16,2,FALSE)))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IF(D359="X",0,IF(E359="X",0,VLOOKUP(E359,'33'!$K$3:$L$16,2,FALSE)))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IF(D360="X",0,IF(E360="X",0,VLOOKUP(E360,'33'!$K$3:$L$16,2,FALSE)))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IF(D361="X",0,IF(E361="X",0,VLOOKUP(E361,'33'!$K$3:$L$16,2,FALSE)))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IF(D362="X",0,IF(E362="X",0,VLOOKUP(E362,'33'!$K$3:$L$16,2,FALSE)))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IF(D363="X",0,IF(E363="X",0,VLOOKUP(E363,'33'!$K$3:$L$16,2,FALSE)))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IF(D364="X",0,IF(E364="X",0,VLOOKUP(E364,'33'!$K$3:$L$16,2,FALSE)))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IF(D365="X",0,IF(E365="X",0,VLOOKUP(E365,'33'!$K$3:$L$16,2,FALSE)))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IF(D366="X",0,IF(E366="X",0,VLOOKUP(E366,'33'!$K$3:$L$16,2,FALSE)))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IF(D367="X",0,IF(E367="X",0,VLOOKUP(E367,'33'!$K$3:$L$16,2,FALSE)))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IF(D368="X",0,IF(E368="X",0,VLOOKUP(E368,'33'!$K$3:$L$16,2,FALSE)))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IF(D369="X",0,IF(E369="X",0,VLOOKUP(E369,'33'!$K$3:$L$16,2,FALSE)))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IF(D370="X",0,IF(E370="X",0,VLOOKUP(E370,'33'!$K$3:$L$16,2,FALSE)))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IF(D371="X",0,IF(E371="X",0,VLOOKUP(E371,'33'!$K$3:$L$16,2,FALSE)))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IF(D372="X",0,IF(E372="X",0,VLOOKUP(E372,'33'!$K$3:$L$16,2,FALSE)))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IF(D373="X",0,IF(E373="X",0,VLOOKUP(E373,'33'!$K$3:$L$16,2,FALSE)))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IF(D374="X",0,IF(E374="X",0,VLOOKUP(E374,'33'!$K$3:$L$16,2,FALSE)))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IF(D375="X",0,IF(E375="X",0,VLOOKUP(E375,'33'!$K$3:$L$16,2,FALSE)))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IF(D376="X",0,IF(E376="X",0,VLOOKUP(E376,'33'!$K$3:$L$16,2,FALSE)))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IF(D377="X",0,IF(E377="X",0,VLOOKUP(E377,'33'!$K$3:$L$16,2,FALSE)))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IF(D378="X",0,IF(E378="X",0,VLOOKUP(E378,'33'!$K$3:$L$16,2,FALSE)))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IF(D379="X",0,IF(E379="X",0,VLOOKUP(E379,'33'!$K$3:$L$16,2,FALSE)))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IF(D380="X",0,IF(E380="X",0,VLOOKUP(E380,'33'!$K$3:$L$16,2,FALSE)))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IF(D381="X",0,IF(E381="X",0,VLOOKUP(E381,'33'!$K$3:$L$16,2,FALSE)))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IF(D382="X",0,IF(E382="X",0,VLOOKUP(E382,'33'!$K$3:$L$16,2,FALSE)))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IF(D383="X",0,IF(E383="X",0,VLOOKUP(E383,'33'!$K$3:$L$16,2,FALSE)))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IF(D384="X",0,IF(E384="X",0,VLOOKUP(E384,'33'!$K$3:$L$16,2,FALSE)))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IF(D385="X",0,IF(E385="X",0,VLOOKUP(E385,'33'!$K$3:$L$16,2,FALSE)))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IF(D386="X",0,IF(E386="X",0,VLOOKUP(E386,'33'!$K$3:$L$16,2,FALSE)))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IF(D387="X",0,IF(E387="X",0,VLOOKUP(E387,'33'!$K$3:$L$16,2,FALSE)))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IF(D388="X",0,IF(E388="X",0,VLOOKUP(E388,'33'!$K$3:$L$16,2,FALSE)))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IF(D389="X",0,IF(E389="X",0,VLOOKUP(E389,'33'!$K$3:$L$16,2,FALSE)))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IF(D390="X",0,IF(E390="X",0,VLOOKUP(E390,'33'!$K$3:$L$16,2,FALSE)))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IF(D391="X",0,IF(E391="X",0,VLOOKUP(E391,'33'!$K$3:$L$16,2,FALSE)))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IF(D392="X",0,IF(E392="X",0,VLOOKUP(E392,'33'!$K$3:$L$16,2,FALSE)))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IF(D393="X",0,IF(E393="X",0,VLOOKUP(E393,'33'!$K$3:$L$16,2,FALSE)))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IF(D394="X",0,IF(E394="X",0,VLOOKUP(E394,'33'!$K$3:$L$16,2,FALSE)))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IF(D395="X",0,IF(E395="X",0,VLOOKUP(E395,'33'!$K$3:$L$16,2,FALSE)))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IF(D396="X",0,IF(E396="X",0,VLOOKUP(E396,'33'!$K$3:$L$16,2,FALSE)))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IF(D397="X",0,IF(E397="X",0,VLOOKUP(E397,'33'!$K$3:$L$16,2,FALSE)))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IF(D398="X",0,IF(E398="X",0,VLOOKUP(E398,'33'!$K$3:$L$16,2,FALSE)))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IF(D399="X",0,IF(E399="X",0,VLOOKUP(E399,'33'!$K$3:$L$16,2,FALSE)))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IF(D400="X",0,IF(E400="X",0,VLOOKUP(E400,'33'!$K$3:$L$16,2,FALSE)))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IF(D401="X",0,IF(E401="X",0,VLOOKUP(E401,'33'!$K$3:$L$16,2,FALSE)))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IF(D402="X",0,IF(E402="X",0,VLOOKUP(E402,'33'!$K$3:$L$16,2,FALSE)))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IF(D403="X",0,IF(E403="X",0,VLOOKUP(E403,'33'!$K$3:$L$16,2,FALSE)))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IF(D404="X",0,IF(E404="X",0,VLOOKUP(E404,'33'!$K$3:$L$16,2,FALSE)))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IF(D405="X",0,IF(E405="X",0,VLOOKUP(E405,'33'!$K$3:$L$16,2,FALSE)))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IF(D406="X",0,IF(E406="X",0,VLOOKUP(E406,'33'!$K$3:$L$16,2,FALSE)))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IF(D407="X",0,IF(E407="X",0,VLOOKUP(E407,'33'!$K$3:$L$16,2,FALSE)))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IF(D408="X",0,IF(E408="X",0,VLOOKUP(E408,'33'!$K$3:$L$16,2,FALSE)))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IF(D409="X",0,IF(E409="X",0,VLOOKUP(E409,'33'!$K$3:$L$16,2,FALSE)))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IF(D410="X",0,IF(E410="X",0,VLOOKUP(E410,'33'!$K$3:$L$16,2,FALSE)))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IF(D411="X",0,IF(E411="X",0,VLOOKUP(E411,'33'!$K$3:$L$16,2,FALSE)))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IF(D412="X",0,IF(E412="X",0,VLOOKUP(E412,'33'!$K$3:$L$16,2,FALSE)))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IF(D413="X",0,IF(E413="X",0,VLOOKUP(E413,'33'!$K$3:$L$16,2,FALSE)))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IF(D414="X",0,IF(E414="X",0,VLOOKUP(E414,'33'!$K$3:$L$16,2,FALSE)))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IF(D415="X",0,IF(E415="X",0,VLOOKUP(E415,'33'!$K$3:$L$16,2,FALSE)))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IF(D416="X",0,IF(E416="X",0,VLOOKUP(E416,'33'!$K$3:$L$16,2,FALSE)))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IF(D417="X",0,IF(E417="X",0,VLOOKUP(E417,'33'!$K$3:$L$16,2,FALSE)))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IF(D418="X",0,IF(E418="X",0,VLOOKUP(E418,'33'!$K$3:$L$16,2,FALSE)))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IF(D419="X",0,IF(E419="X",0,VLOOKUP(E419,'33'!$K$3:$L$16,2,FALSE)))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IF(D420="X",0,IF(E420="X",0,VLOOKUP(E420,'33'!$K$3:$L$16,2,FALSE)))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IF(D421="X",0,IF(E421="X",0,VLOOKUP(E421,'33'!$K$3:$L$16,2,FALSE)))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IF(D422="X",0,IF(E422="X",0,VLOOKUP(E422,'33'!$K$3:$L$16,2,FALSE)))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IF(D423="X",0,IF(E423="X",0,VLOOKUP(E423,'33'!$K$3:$L$16,2,FALSE)))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IF(D424="X",0,IF(E424="X",0,VLOOKUP(E424,'33'!$K$3:$L$16,2,FALSE)))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IF(D425="X",0,IF(E425="X",0,VLOOKUP(E425,'33'!$K$3:$L$16,2,FALSE)))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IF(D426="X",0,IF(E426="X",0,VLOOKUP(E426,'33'!$K$3:$L$16,2,FALSE)))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IF(D427="X",0,IF(E427="X",0,VLOOKUP(E427,'33'!$K$3:$L$16,2,FALSE)))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IF(D428="X",0,IF(E428="X",0,VLOOKUP(E428,'33'!$K$3:$L$16,2,FALSE)))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IF(D429="X",0,IF(E429="X",0,VLOOKUP(E429,'33'!$K$3:$L$16,2,FALSE)))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IF(D430="X",0,IF(E430="X",0,VLOOKUP(E430,'33'!$K$3:$L$16,2,FALSE)))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IF(D431="X",0,IF(E431="X",0,VLOOKUP(E431,'33'!$K$3:$L$16,2,FALSE)))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IF(D432="X",0,IF(E432="X",0,VLOOKUP(E432,'33'!$K$3:$L$16,2,FALSE)))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IF(D433="X",0,IF(E433="X",0,VLOOKUP(E433,'33'!$K$3:$L$16,2,FALSE)))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IF(D434="X",0,IF(E434="X",0,VLOOKUP(E434,'33'!$K$3:$L$16,2,FALSE)))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IF(D435="X",0,IF(E435="X",0,VLOOKUP(E435,'33'!$K$3:$L$16,2,FALSE)))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IF(D436="X",0,IF(E436="X",0,VLOOKUP(E436,'33'!$K$3:$L$16,2,FALSE)))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IF(D437="X",0,IF(E437="X",0,VLOOKUP(E437,'33'!$K$3:$L$16,2,FALSE)))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IF(D438="X",0,IF(E438="X",0,VLOOKUP(E438,'33'!$K$3:$L$16,2,FALSE)))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IF(D439="X",0,IF(E439="X",0,VLOOKUP(E439,'33'!$K$3:$L$16,2,FALSE)))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IF(D440="X",0,IF(E440="X",0,VLOOKUP(E440,'33'!$K$3:$L$16,2,FALSE)))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IF(D441="X",0,IF(E441="X",0,VLOOKUP(E441,'33'!$K$3:$L$16,2,FALSE)))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IF(D442="X",0,IF(E442="X",0,VLOOKUP(E442,'33'!$K$3:$L$16,2,FALSE)))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IF(D443="X",0,IF(E443="X",0,VLOOKUP(E443,'33'!$K$3:$L$16,2,FALSE)))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IF(D444="X",0,IF(E444="X",0,VLOOKUP(E444,'33'!$K$3:$L$16,2,FALSE)))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IF(D445="X",0,IF(E445="X",0,VLOOKUP(E445,'33'!$K$3:$L$16,2,FALSE)))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IF(D446="X",0,IF(E446="X",0,VLOOKUP(E446,'33'!$K$3:$L$16,2,FALSE)))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IF(D447="X",0,IF(E447="X",0,VLOOKUP(E447,'33'!$K$3:$L$16,2,FALSE)))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IF(D448="X",0,IF(E448="X",0,VLOOKUP(E448,'33'!$K$3:$L$16,2,FALSE)))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IF(D449="X",0,IF(E449="X",0,VLOOKUP(E449,'33'!$K$3:$L$16,2,FALSE)))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IF(D450="X",0,IF(E450="X",0,VLOOKUP(E450,'33'!$K$3:$L$16,2,FALSE)))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IF(D451="X",0,IF(E451="X",0,VLOOKUP(E451,'33'!$K$3:$L$16,2,FALSE)))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IF(D452="X",0,IF(E452="X",0,VLOOKUP(E452,'33'!$K$3:$L$16,2,FALSE)))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IF(D453="X",0,IF(E453="X",0,VLOOKUP(E453,'33'!$K$3:$L$16,2,FALSE)))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IF(D454="X",0,IF(E454="X",0,VLOOKUP(E454,'33'!$K$3:$L$16,2,FALSE)))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IF(D455="X",0,IF(E455="X",0,VLOOKUP(E455,'33'!$K$3:$L$16,2,FALSE)))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IF(D456="X",0,IF(E456="X",0,VLOOKUP(E456,'33'!$K$3:$L$16,2,FALSE)))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IF(D457="X",0,IF(E457="X",0,VLOOKUP(E457,'33'!$K$3:$L$16,2,FALSE)))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IF(D458="X",0,IF(E458="X",0,VLOOKUP(E458,'33'!$K$3:$L$16,2,FALSE)))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IF(D459="X",0,IF(E459="X",0,VLOOKUP(E459,'33'!$K$3:$L$16,2,FALSE)))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IF(D460="X",0,IF(E460="X",0,VLOOKUP(E460,'33'!$K$3:$L$16,2,FALSE)))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IF(D461="X",0,IF(E461="X",0,VLOOKUP(E461,'33'!$K$3:$L$16,2,FALSE)))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IF(D462="X",0,IF(E462="X",0,VLOOKUP(E462,'33'!$K$3:$L$16,2,FALSE)))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IF(D463="X",0,IF(E463="X",0,VLOOKUP(E463,'33'!$K$3:$L$16,2,FALSE)))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IF(D464="X",0,IF(E464="X",0,VLOOKUP(E464,'33'!$K$3:$L$16,2,FALSE)))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IF(D465="X",0,IF(E465="X",0,VLOOKUP(E465,'33'!$K$3:$L$16,2,FALSE)))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IF(D466="X",0,IF(E466="X",0,VLOOKUP(E466,'33'!$K$3:$L$16,2,FALSE)))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IF(D467="X",0,IF(E467="X",0,VLOOKUP(E467,'33'!$K$3:$L$16,2,FALSE)))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IF(D468="X",0,IF(E468="X",0,VLOOKUP(E468,'33'!$K$3:$L$16,2,FALSE)))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IF(D469="X",0,IF(E469="X",0,VLOOKUP(E469,'33'!$K$3:$L$16,2,FALSE)))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IF(D470="X",0,IF(E470="X",0,VLOOKUP(E470,'33'!$K$3:$L$16,2,FALSE)))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IF(D471="X",0,IF(E471="X",0,VLOOKUP(E471,'33'!$K$3:$L$16,2,FALSE)))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IF(D472="X",0,IF(E472="X",0,VLOOKUP(E472,'33'!$K$3:$L$16,2,FALSE)))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IF(D473="X",0,IF(E473="X",0,VLOOKUP(E473,'33'!$K$3:$L$16,2,FALSE)))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IF(D474="X",0,IF(E474="X",0,VLOOKUP(E474,'33'!$K$3:$L$16,2,FALSE)))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IF(D475="X",0,IF(E475="X",0,VLOOKUP(E475,'33'!$K$3:$L$16,2,FALSE)))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IF(D476="X",0,IF(E476="X",0,VLOOKUP(E476,'33'!$K$3:$L$16,2,FALSE)))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IF(D477="X",0,IF(E477="X",0,VLOOKUP(E477,'33'!$K$3:$L$16,2,FALSE)))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IF(D478="X",0,IF(E478="X",0,VLOOKUP(E478,'33'!$K$3:$L$16,2,FALSE)))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IF(D479="X",0,IF(E479="X",0,VLOOKUP(E479,'33'!$K$3:$L$16,2,FALSE)))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IF(D480="X",0,IF(E480="X",0,VLOOKUP(E480,'33'!$K$3:$L$16,2,FALSE)))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IF(D481="X",0,IF(E481="X",0,VLOOKUP(E481,'33'!$K$3:$L$16,2,FALSE)))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IF(D482="X",0,IF(E482="X",0,VLOOKUP(E482,'33'!$K$3:$L$16,2,FALSE)))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IF(D483="X",0,IF(E483="X",0,VLOOKUP(E483,'33'!$K$3:$L$16,2,FALSE)))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IF(D484="X",0,IF(E484="X",0,VLOOKUP(E484,'33'!$K$3:$L$16,2,FALSE)))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IF(D485="X",0,IF(E485="X",0,VLOOKUP(E485,'33'!$K$3:$L$16,2,FALSE)))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IF(D486="X",0,IF(E486="X",0,VLOOKUP(E486,'33'!$K$3:$L$16,2,FALSE)))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IF(D487="X",0,IF(E487="X",0,VLOOKUP(E487,'33'!$K$3:$L$16,2,FALSE)))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IF(D488="X",0,IF(E488="X",0,VLOOKUP(E488,'33'!$K$3:$L$16,2,FALSE)))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IF(D489="X",0,IF(E489="X",0,VLOOKUP(E489,'33'!$K$3:$L$16,2,FALSE)))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IF(D490="X",0,IF(E490="X",0,VLOOKUP(E490,'33'!$K$3:$L$16,2,FALSE)))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IF(D491="X",0,IF(E491="X",0,VLOOKUP(E491,'33'!$K$3:$L$16,2,FALSE)))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IF(D492="X",0,IF(E492="X",0,VLOOKUP(E492,'33'!$K$3:$L$16,2,FALSE)))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IF(D493="X",0,IF(E493="X",0,VLOOKUP(E493,'33'!$K$3:$L$16,2,FALSE)))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IF(D494="X",0,IF(E494="X",0,VLOOKUP(E494,'33'!$K$3:$L$16,2,FALSE)))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IF('33'!K3="", "Vrije categorie",'33'!K3)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IF('33'!K4="", "Vrije categorie",'33'!K4)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IF('33'!K5="", "Vrije categorie",'33'!K5)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IF('33'!K6="", "Vrije categorie",'33'!K6)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IF('33'!K7="", "Vrije categorie",'33'!K7)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IF('33'!K8="", "Vrije categorie",'33'!K8)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IF('33'!K9="", "Vrije categorie",'33'!K9)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IF('33'!K10="", "Vrije categorie",'33'!K10)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IF('33'!K11="", "Vrije categorie",'33'!K11)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IF('33'!K12="", "Vrije categorie",'33'!K12)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IF('33'!K13="", "Vrije categorie",'33'!K13)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IF('33'!K14="", "Vrije categorie",'33'!K14)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IF('33'!K15="", "Vrije categorie",'33'!K15)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/KruIJ1UjxtGTXC5ru3gFpvS561NKtNzO9M/5wrcyY62qqI7c/SjYQdErOfC4tsACJB42GmtZiwI+uBgNurTvQ==" saltValue="t1iPztt67XbOZKB78JjaE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34,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'34a'!P499/M3</f>
        <v>#N/A</v>
      </c>
    </row>
    <row r="4" spans="1:14">
      <c r="A4" s="26" t="s">
        <v>80</v>
      </c>
      <c r="B4" s="217" t="str">
        <f>VLOOKUP(H5,Kwaliteitsinspecties!A5:E54,3)</f>
        <v>Complex 34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'34a'!P500/M4</f>
        <v>#N/A</v>
      </c>
    </row>
    <row r="5" spans="1:14">
      <c r="A5" s="27" t="s">
        <v>81</v>
      </c>
      <c r="B5" s="218" t="str">
        <f>VLOOKUP(H5,Kwaliteitsinspecties!A5:E54,4)</f>
        <v>Complex 34</v>
      </c>
      <c r="C5" s="218"/>
      <c r="D5" s="218"/>
      <c r="E5" s="218"/>
      <c r="F5" s="214" t="s">
        <v>83</v>
      </c>
      <c r="G5" s="214"/>
      <c r="H5" s="23">
        <f>Kwaliteitsinspecties!A38</f>
        <v>34</v>
      </c>
      <c r="K5" s="44" t="s">
        <v>56</v>
      </c>
      <c r="L5" s="56"/>
      <c r="M5" s="115"/>
      <c r="N5" s="97" t="e">
        <f>'34a'!P501/M5</f>
        <v>#N/A</v>
      </c>
    </row>
    <row r="6" spans="1:14">
      <c r="A6" s="28" t="s">
        <v>82</v>
      </c>
      <c r="B6" s="219" t="str">
        <f>VLOOKUP(H5,Kwaliteitsinspecties!A5:E54,5)</f>
        <v>Complex 34</v>
      </c>
      <c r="C6" s="219"/>
      <c r="D6" s="219"/>
      <c r="E6" s="219"/>
      <c r="F6" s="215" t="s">
        <v>84</v>
      </c>
      <c r="G6" s="215"/>
      <c r="H6" s="24" t="str">
        <f>CONCATENATE(H5,"a")</f>
        <v>34a</v>
      </c>
      <c r="K6" s="44" t="s">
        <v>57</v>
      </c>
      <c r="L6" s="56"/>
      <c r="M6" s="115"/>
      <c r="N6" s="97" t="e">
        <f>'34a'!P502/M6</f>
        <v>#N/A</v>
      </c>
    </row>
    <row r="7" spans="1:14">
      <c r="K7" s="44" t="s">
        <v>53</v>
      </c>
      <c r="L7" s="56"/>
      <c r="M7" s="115"/>
      <c r="N7" s="97" t="e">
        <f>'34a'!P503/M7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'34a'!P504/M8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'34a'!P505/M9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'34a'!P506/M10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'34a'!P507/M11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'34a'!P508/M12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'34a'!N512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'34a'!P509/M13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'34a'!P512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'34a'!G512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'34a'!F512-E27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'34a'!S495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'34a'!R495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'34a'!T495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'34a'!U495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'34a'!V495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'34a'!W495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'34a'!N505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7g0CX0dzZWIpe2JC0z6o7Vvvc3mPWEa0ui4Pe8OWDxEpxqXKR0cngU6/jy1rl7JeZLjx32fCwN0o22TScFhdAA==" saltValue="5sT6q9Z5KjqBih+itEbXh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'34'!H5</f>
        <v>34</v>
      </c>
      <c r="B1" s="240" t="s">
        <v>80</v>
      </c>
      <c r="C1" s="241"/>
      <c r="D1" s="242" t="str">
        <f>VLOOKUP(A1,Kwaliteitsinspecties!A5:J54,3)</f>
        <v>Complex 34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34 te Complex 34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IF(D4="X",0,IF(E4="X",0,VLOOKUP(E4,'34'!$K$3:$L$16,2,FALSE)))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IF(D5="X",0,IF(E5="X",0,VLOOKUP(E5,'34'!$K$3:$L$16,2,FALSE)))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IF(D6="X",0,IF(E6="X",0,VLOOKUP(E6,'34'!$K$3:$L$16,2,FALSE)))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IF(D7="X",0,IF(E7="X",0,VLOOKUP(E7,'34'!$K$3:$L$16,2,FALSE)))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IF(D8="X",0,IF(E8="X",0,VLOOKUP(E8,'34'!$K$3:$L$16,2,FALSE)))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IF(D9="X",0,IF(E9="X",0,VLOOKUP(E9,'34'!$K$3:$L$16,2,FALSE)))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IF(D10="X",0,IF(E10="X",0,VLOOKUP(E10,'34'!$K$3:$L$16,2,FALSE)))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IF(D11="X",0,IF(E11="X",0,VLOOKUP(E11,'34'!$K$3:$L$16,2,FALSE)))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IF(D12="X",0,IF(E12="X",0,VLOOKUP(E12,'34'!$K$3:$L$16,2,FALSE)))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IF(D13="X",0,IF(E13="X",0,VLOOKUP(E13,'34'!$K$3:$L$16,2,FALSE)))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IF(D14="X",0,IF(E14="X",0,VLOOKUP(E14,'34'!$K$3:$L$16,2,FALSE)))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IF(D15="X",0,IF(E15="X",0,VLOOKUP(E15,'34'!$K$3:$L$16,2,FALSE)))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IF(D16="X",0,IF(E16="X",0,VLOOKUP(E16,'34'!$K$3:$L$16,2,FALSE)))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IF(D17="X",0,IF(E17="X",0,VLOOKUP(E17,'34'!$K$3:$L$16,2,FALSE)))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IF(D18="X",0,IF(E18="X",0,VLOOKUP(E18,'34'!$K$3:$L$16,2,FALSE)))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IF(D19="X",0,IF(E19="X",0,VLOOKUP(E19,'34'!$K$3:$L$16,2,FALSE)))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IF(D20="X",0,IF(E20="X",0,VLOOKUP(E20,'34'!$K$3:$L$16,2,FALSE)))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IF(D21="X",0,IF(E21="X",0,VLOOKUP(E21,'34'!$K$3:$L$16,2,FALSE)))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IF(D22="X",0,IF(E22="X",0,VLOOKUP(E22,'34'!$K$3:$L$16,2,FALSE)))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IF(D23="X",0,IF(E23="X",0,VLOOKUP(E23,'34'!$K$3:$L$16,2,FALSE)))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IF(D24="X",0,IF(E24="X",0,VLOOKUP(E24,'34'!$K$3:$L$16,2,FALSE)))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IF(D25="X",0,IF(E25="X",0,VLOOKUP(E25,'34'!$K$3:$L$16,2,FALSE)))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IF(D26="X",0,IF(E26="X",0,VLOOKUP(E26,'34'!$K$3:$L$16,2,FALSE)))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IF(D27="X",0,IF(E27="X",0,VLOOKUP(E27,'34'!$K$3:$L$16,2,FALSE)))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IF(D28="X",0,IF(E28="X",0,VLOOKUP(E28,'34'!$K$3:$L$16,2,FALSE)))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IF(D29="X",0,IF(E29="X",0,VLOOKUP(E29,'34'!$K$3:$L$16,2,FALSE)))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IF(D30="X",0,IF(E30="X",0,VLOOKUP(E30,'34'!$K$3:$L$16,2,FALSE)))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IF(D31="X",0,IF(E31="X",0,VLOOKUP(E31,'34'!$K$3:$L$16,2,FALSE)))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IF(D32="X",0,IF(E32="X",0,VLOOKUP(E32,'34'!$K$3:$L$16,2,FALSE)))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IF(D33="X",0,IF(E33="X",0,VLOOKUP(E33,'34'!$K$3:$L$16,2,FALSE)))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IF(D34="X",0,IF(E34="X",0,VLOOKUP(E34,'34'!$K$3:$L$16,2,FALSE)))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IF(D35="X",0,IF(E35="X",0,VLOOKUP(E35,'34'!$K$3:$L$16,2,FALSE)))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IF(D36="X",0,IF(E36="X",0,VLOOKUP(E36,'34'!$K$3:$L$16,2,FALSE)))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IF(D37="X",0,IF(E37="X",0,VLOOKUP(E37,'34'!$K$3:$L$16,2,FALSE)))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IF(D38="X",0,IF(E38="X",0,VLOOKUP(E38,'34'!$K$3:$L$16,2,FALSE)))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IF(D39="X",0,IF(E39="X",0,VLOOKUP(E39,'34'!$K$3:$L$16,2,FALSE)))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IF(D40="X",0,IF(E40="X",0,VLOOKUP(E40,'34'!$K$3:$L$16,2,FALSE)))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IF(D41="X",0,IF(E41="X",0,VLOOKUP(E41,'34'!$K$3:$L$16,2,FALSE)))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IF(D42="X",0,IF(E42="X",0,VLOOKUP(E42,'34'!$K$3:$L$16,2,FALSE)))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IF(D43="X",0,IF(E43="X",0,VLOOKUP(E43,'34'!$K$3:$L$16,2,FALSE)))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IF(D44="X",0,IF(E44="X",0,VLOOKUP(E44,'34'!$K$3:$L$16,2,FALSE)))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IF(D45="X",0,IF(E45="X",0,VLOOKUP(E45,'34'!$K$3:$L$16,2,FALSE)))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IF(D46="X",0,IF(E46="X",0,VLOOKUP(E46,'34'!$K$3:$L$16,2,FALSE)))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IF(D47="X",0,IF(E47="X",0,VLOOKUP(E47,'34'!$K$3:$L$16,2,FALSE)))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IF(D48="X",0,IF(E48="X",0,VLOOKUP(E48,'34'!$K$3:$L$16,2,FALSE)))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IF(D49="X",0,IF(E49="X",0,VLOOKUP(E49,'34'!$K$3:$L$16,2,FALSE)))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IF(D50="X",0,IF(E50="X",0,VLOOKUP(E50,'34'!$K$3:$L$16,2,FALSE)))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IF(D51="X",0,IF(E51="X",0,VLOOKUP(E51,'34'!$K$3:$L$16,2,FALSE)))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IF(D52="X",0,IF(E52="X",0,VLOOKUP(E52,'34'!$K$3:$L$16,2,FALSE)))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IF(D53="X",0,IF(E53="X",0,VLOOKUP(E53,'34'!$K$3:$L$16,2,FALSE)))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IF(D54="X",0,IF(E54="X",0,VLOOKUP(E54,'34'!$K$3:$L$16,2,FALSE)))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IF(D55="X",0,IF(E55="X",0,VLOOKUP(E55,'34'!$K$3:$L$16,2,FALSE)))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IF(D56="X",0,IF(E56="X",0,VLOOKUP(E56,'34'!$K$3:$L$16,2,FALSE)))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IF(D57="X",0,IF(E57="X",0,VLOOKUP(E57,'34'!$K$3:$L$16,2,FALSE)))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IF(D58="X",0,IF(E58="X",0,VLOOKUP(E58,'34'!$K$3:$L$16,2,FALSE)))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IF(D59="X",0,IF(E59="X",0,VLOOKUP(E59,'34'!$K$3:$L$16,2,FALSE)))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IF(D60="X",0,IF(E60="X",0,VLOOKUP(E60,'34'!$K$3:$L$16,2,FALSE)))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IF(D61="X",0,IF(E61="X",0,VLOOKUP(E61,'34'!$K$3:$L$16,2,FALSE)))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IF(D62="X",0,IF(E62="X",0,VLOOKUP(E62,'34'!$K$3:$L$16,2,FALSE)))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IF(D63="X",0,IF(E63="X",0,VLOOKUP(E63,'34'!$K$3:$L$16,2,FALSE)))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IF(D64="X",0,IF(E64="X",0,VLOOKUP(E64,'34'!$K$3:$L$16,2,FALSE)))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IF(D65="X",0,IF(E65="X",0,VLOOKUP(E65,'34'!$K$3:$L$16,2,FALSE)))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IF(D66="X",0,IF(E66="X",0,VLOOKUP(E66,'34'!$K$3:$L$16,2,FALSE)))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IF(D67="X",0,IF(E67="X",0,VLOOKUP(E67,'34'!$K$3:$L$16,2,FALSE)))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IF(D68="X",0,IF(E68="X",0,VLOOKUP(E68,'34'!$K$3:$L$16,2,FALSE)))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IF(D69="X",0,IF(E69="X",0,VLOOKUP(E69,'34'!$K$3:$L$16,2,FALSE)))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IF(D70="X",0,IF(E70="X",0,VLOOKUP(E70,'34'!$K$3:$L$16,2,FALSE)))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IF(D71="X",0,IF(E71="X",0,VLOOKUP(E71,'34'!$K$3:$L$16,2,FALSE)))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IF(D72="X",0,IF(E72="X",0,VLOOKUP(E72,'34'!$K$3:$L$16,2,FALSE)))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IF(D73="X",0,IF(E73="X",0,VLOOKUP(E73,'34'!$K$3:$L$16,2,FALSE)))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IF(D74="X",0,IF(E74="X",0,VLOOKUP(E74,'34'!$K$3:$L$16,2,FALSE)))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IF(D75="X",0,IF(E75="X",0,VLOOKUP(E75,'34'!$K$3:$L$16,2,FALSE)))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IF(D76="X",0,IF(E76="X",0,VLOOKUP(E76,'34'!$K$3:$L$16,2,FALSE)))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IF(D77="X",0,IF(E77="X",0,VLOOKUP(E77,'34'!$K$3:$L$16,2,FALSE)))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IF(D78="X",0,IF(E78="X",0,VLOOKUP(E78,'34'!$K$3:$L$16,2,FALSE)))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IF(D79="X",0,IF(E79="X",0,VLOOKUP(E79,'34'!$K$3:$L$16,2,FALSE)))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IF(D80="X",0,IF(E80="X",0,VLOOKUP(E80,'34'!$K$3:$L$16,2,FALSE)))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IF(D81="X",0,IF(E81="X",0,VLOOKUP(E81,'34'!$K$3:$L$16,2,FALSE)))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IF(D82="X",0,IF(E82="X",0,VLOOKUP(E82,'34'!$K$3:$L$16,2,FALSE)))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IF(D83="X",0,IF(E83="X",0,VLOOKUP(E83,'34'!$K$3:$L$16,2,FALSE)))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IF(D84="X",0,IF(E84="X",0,VLOOKUP(E84,'34'!$K$3:$L$16,2,FALSE)))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IF(D85="X",0,IF(E85="X",0,VLOOKUP(E85,'34'!$K$3:$L$16,2,FALSE)))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IF(D86="X",0,IF(E86="X",0,VLOOKUP(E86,'34'!$K$3:$L$16,2,FALSE)))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IF(D87="X",0,IF(E87="X",0,VLOOKUP(E87,'34'!$K$3:$L$16,2,FALSE)))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IF(D88="X",0,IF(E88="X",0,VLOOKUP(E88,'34'!$K$3:$L$16,2,FALSE)))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IF(D89="X",0,IF(E89="X",0,VLOOKUP(E89,'34'!$K$3:$L$16,2,FALSE)))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IF(D90="X",0,IF(E90="X",0,VLOOKUP(E90,'34'!$K$3:$L$16,2,FALSE)))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IF(D91="X",0,IF(E91="X",0,VLOOKUP(E91,'34'!$K$3:$L$16,2,FALSE)))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IF(D92="X",0,IF(E92="X",0,VLOOKUP(E92,'34'!$K$3:$L$16,2,FALSE)))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IF(D93="X",0,IF(E93="X",0,VLOOKUP(E93,'34'!$K$3:$L$16,2,FALSE)))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IF(D94="X",0,IF(E94="X",0,VLOOKUP(E94,'34'!$K$3:$L$16,2,FALSE)))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IF(D95="X",0,IF(E95="X",0,VLOOKUP(E95,'34'!$K$3:$L$16,2,FALSE)))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IF(D96="X",0,IF(E96="X",0,VLOOKUP(E96,'34'!$K$3:$L$16,2,FALSE)))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IF(D97="X",0,IF(E97="X",0,VLOOKUP(E97,'34'!$K$3:$L$16,2,FALSE)))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IF(D98="X",0,IF(E98="X",0,VLOOKUP(E98,'34'!$K$3:$L$16,2,FALSE)))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IF(D99="X",0,IF(E99="X",0,VLOOKUP(E99,'34'!$K$3:$L$16,2,FALSE)))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IF(D100="X",0,IF(E100="X",0,VLOOKUP(E100,'34'!$K$3:$L$16,2,FALSE)))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IF(D101="X",0,IF(E101="X",0,VLOOKUP(E101,'34'!$K$3:$L$16,2,FALSE)))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IF(D102="X",0,IF(E102="X",0,VLOOKUP(E102,'34'!$K$3:$L$16,2,FALSE)))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IF(D103="X",0,IF(E103="X",0,VLOOKUP(E103,'34'!$K$3:$L$16,2,FALSE)))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IF(D104="X",0,IF(E104="X",0,VLOOKUP(E104,'34'!$K$3:$L$16,2,FALSE)))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IF(D105="X",0,IF(E105="X",0,VLOOKUP(E105,'34'!$K$3:$L$16,2,FALSE)))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IF(D106="X",0,IF(E106="X",0,VLOOKUP(E106,'34'!$K$3:$L$16,2,FALSE)))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IF(D107="X",0,IF(E107="X",0,VLOOKUP(E107,'34'!$K$3:$L$16,2,FALSE)))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IF(D108="X",0,IF(E108="X",0,VLOOKUP(E108,'34'!$K$3:$L$16,2,FALSE)))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IF(D109="X",0,IF(E109="X",0,VLOOKUP(E109,'34'!$K$3:$L$16,2,FALSE)))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IF(D110="X",0,IF(E110="X",0,VLOOKUP(E110,'34'!$K$3:$L$16,2,FALSE)))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IF(D111="X",0,IF(E111="X",0,VLOOKUP(E111,'34'!$K$3:$L$16,2,FALSE)))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IF(D112="X",0,IF(E112="X",0,VLOOKUP(E112,'34'!$K$3:$L$16,2,FALSE)))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IF(D113="X",0,IF(E113="X",0,VLOOKUP(E113,'34'!$K$3:$L$16,2,FALSE)))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IF(D114="X",0,IF(E114="X",0,VLOOKUP(E114,'34'!$K$3:$L$16,2,FALSE)))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IF(D115="X",0,IF(E115="X",0,VLOOKUP(E115,'34'!$K$3:$L$16,2,FALSE)))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IF(D116="X",0,IF(E116="X",0,VLOOKUP(E116,'34'!$K$3:$L$16,2,FALSE)))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IF(D117="X",0,IF(E117="X",0,VLOOKUP(E117,'34'!$K$3:$L$16,2,FALSE)))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IF(D118="X",0,IF(E118="X",0,VLOOKUP(E118,'34'!$K$3:$L$16,2,FALSE)))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IF(D119="X",0,IF(E119="X",0,VLOOKUP(E119,'34'!$K$3:$L$16,2,FALSE)))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IF(D120="X",0,IF(E120="X",0,VLOOKUP(E120,'34'!$K$3:$L$16,2,FALSE)))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IF(D121="X",0,IF(E121="X",0,VLOOKUP(E121,'34'!$K$3:$L$16,2,FALSE)))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IF(D122="X",0,IF(E122="X",0,VLOOKUP(E122,'34'!$K$3:$L$16,2,FALSE)))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IF(D123="X",0,IF(E123="X",0,VLOOKUP(E123,'34'!$K$3:$L$16,2,FALSE)))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IF(D124="X",0,IF(E124="X",0,VLOOKUP(E124,'34'!$K$3:$L$16,2,FALSE)))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IF(D125="X",0,IF(E125="X",0,VLOOKUP(E125,'34'!$K$3:$L$16,2,FALSE)))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IF(D126="X",0,IF(E126="X",0,VLOOKUP(E126,'34'!$K$3:$L$16,2,FALSE)))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IF(D127="X",0,IF(E127="X",0,VLOOKUP(E127,'34'!$K$3:$L$16,2,FALSE)))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IF(D128="X",0,IF(E128="X",0,VLOOKUP(E128,'34'!$K$3:$L$16,2,FALSE)))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IF(D129="X",0,IF(E129="X",0,VLOOKUP(E129,'34'!$K$3:$L$16,2,FALSE)))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IF(D130="X",0,IF(E130="X",0,VLOOKUP(E130,'34'!$K$3:$L$16,2,FALSE)))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IF(D131="X",0,IF(E131="X",0,VLOOKUP(E131,'34'!$K$3:$L$16,2,FALSE)))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IF(D132="X",0,IF(E132="X",0,VLOOKUP(E132,'34'!$K$3:$L$16,2,FALSE)))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IF(D133="X",0,IF(E133="X",0,VLOOKUP(E133,'34'!$K$3:$L$16,2,FALSE)))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IF(D134="X",0,IF(E134="X",0,VLOOKUP(E134,'34'!$K$3:$L$16,2,FALSE)))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IF(D135="X",0,IF(E135="X",0,VLOOKUP(E135,'34'!$K$3:$L$16,2,FALSE)))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IF(D136="X",0,IF(E136="X",0,VLOOKUP(E136,'34'!$K$3:$L$16,2,FALSE)))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IF(D137="X",0,IF(E137="X",0,VLOOKUP(E137,'34'!$K$3:$L$16,2,FALSE)))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IF(D138="X",0,IF(E138="X",0,VLOOKUP(E138,'34'!$K$3:$L$16,2,FALSE)))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IF(D139="X",0,IF(E139="X",0,VLOOKUP(E139,'34'!$K$3:$L$16,2,FALSE)))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IF(D140="X",0,IF(E140="X",0,VLOOKUP(E140,'34'!$K$3:$L$16,2,FALSE)))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IF(D141="X",0,IF(E141="X",0,VLOOKUP(E141,'34'!$K$3:$L$16,2,FALSE)))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IF(D142="X",0,IF(E142="X",0,VLOOKUP(E142,'34'!$K$3:$L$16,2,FALSE)))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IF(D143="X",0,IF(E143="X",0,VLOOKUP(E143,'34'!$K$3:$L$16,2,FALSE)))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IF(D144="X",0,IF(E144="X",0,VLOOKUP(E144,'34'!$K$3:$L$16,2,FALSE)))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IF(D145="X",0,IF(E145="X",0,VLOOKUP(E145,'34'!$K$3:$L$16,2,FALSE)))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IF(D146="X",0,IF(E146="X",0,VLOOKUP(E146,'34'!$K$3:$L$16,2,FALSE)))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IF(D147="X",0,IF(E147="X",0,VLOOKUP(E147,'34'!$K$3:$L$16,2,FALSE)))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IF(D148="X",0,IF(E148="X",0,VLOOKUP(E148,'34'!$K$3:$L$16,2,FALSE)))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IF(D149="X",0,IF(E149="X",0,VLOOKUP(E149,'34'!$K$3:$L$16,2,FALSE)))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IF(D150="X",0,IF(E150="X",0,VLOOKUP(E150,'34'!$K$3:$L$16,2,FALSE)))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IF(D151="X",0,IF(E151="X",0,VLOOKUP(E151,'34'!$K$3:$L$16,2,FALSE)))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IF(D152="X",0,IF(E152="X",0,VLOOKUP(E152,'34'!$K$3:$L$16,2,FALSE)))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IF(D153="X",0,IF(E153="X",0,VLOOKUP(E153,'34'!$K$3:$L$16,2,FALSE)))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IF(D154="X",0,IF(E154="X",0,VLOOKUP(E154,'34'!$K$3:$L$16,2,FALSE)))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IF(D155="X",0,IF(E155="X",0,VLOOKUP(E155,'34'!$K$3:$L$16,2,FALSE)))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IF(D156="X",0,IF(E156="X",0,VLOOKUP(E156,'34'!$K$3:$L$16,2,FALSE)))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IF(D157="X",0,IF(E157="X",0,VLOOKUP(E157,'34'!$K$3:$L$16,2,FALSE)))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IF(D158="X",0,IF(E158="X",0,VLOOKUP(E158,'34'!$K$3:$L$16,2,FALSE)))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IF(D159="X",0,IF(E159="X",0,VLOOKUP(E159,'34'!$K$3:$L$16,2,FALSE)))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IF(D160="X",0,IF(E160="X",0,VLOOKUP(E160,'34'!$K$3:$L$16,2,FALSE)))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IF(D161="X",0,IF(E161="X",0,VLOOKUP(E161,'34'!$K$3:$L$16,2,FALSE)))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IF(D162="X",0,IF(E162="X",0,VLOOKUP(E162,'34'!$K$3:$L$16,2,FALSE)))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IF(D163="X",0,IF(E163="X",0,VLOOKUP(E163,'34'!$K$3:$L$16,2,FALSE)))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IF(D164="X",0,IF(E164="X",0,VLOOKUP(E164,'34'!$K$3:$L$16,2,FALSE)))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IF(D165="X",0,IF(E165="X",0,VLOOKUP(E165,'34'!$K$3:$L$16,2,FALSE)))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IF(D166="X",0,IF(E166="X",0,VLOOKUP(E166,'34'!$K$3:$L$16,2,FALSE)))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IF(D167="X",0,IF(E167="X",0,VLOOKUP(E167,'34'!$K$3:$L$16,2,FALSE)))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IF(D168="X",0,IF(E168="X",0,VLOOKUP(E168,'34'!$K$3:$L$16,2,FALSE)))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IF(D169="X",0,IF(E169="X",0,VLOOKUP(E169,'34'!$K$3:$L$16,2,FALSE)))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IF(D170="X",0,IF(E170="X",0,VLOOKUP(E170,'34'!$K$3:$L$16,2,FALSE)))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IF(D171="X",0,IF(E171="X",0,VLOOKUP(E171,'34'!$K$3:$L$16,2,FALSE)))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IF(D172="X",0,IF(E172="X",0,VLOOKUP(E172,'34'!$K$3:$L$16,2,FALSE)))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IF(D173="X",0,IF(E173="X",0,VLOOKUP(E173,'34'!$K$3:$L$16,2,FALSE)))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IF(D174="X",0,IF(E174="X",0,VLOOKUP(E174,'34'!$K$3:$L$16,2,FALSE)))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IF(D175="X",0,IF(E175="X",0,VLOOKUP(E175,'34'!$K$3:$L$16,2,FALSE)))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IF(D176="X",0,IF(E176="X",0,VLOOKUP(E176,'34'!$K$3:$L$16,2,FALSE)))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IF(D177="X",0,IF(E177="X",0,VLOOKUP(E177,'34'!$K$3:$L$16,2,FALSE)))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IF(D178="X",0,IF(E178="X",0,VLOOKUP(E178,'34'!$K$3:$L$16,2,FALSE)))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IF(D179="X",0,IF(E179="X",0,VLOOKUP(E179,'34'!$K$3:$L$16,2,FALSE)))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IF(D180="X",0,IF(E180="X",0,VLOOKUP(E180,'34'!$K$3:$L$16,2,FALSE)))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IF(D181="X",0,IF(E181="X",0,VLOOKUP(E181,'34'!$K$3:$L$16,2,FALSE)))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IF(D182="X",0,IF(E182="X",0,VLOOKUP(E182,'34'!$K$3:$L$16,2,FALSE)))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IF(D183="X",0,IF(E183="X",0,VLOOKUP(E183,'34'!$K$3:$L$16,2,FALSE)))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IF(D184="X",0,IF(E184="X",0,VLOOKUP(E184,'34'!$K$3:$L$16,2,FALSE)))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IF(D185="X",0,IF(E185="X",0,VLOOKUP(E185,'34'!$K$3:$L$16,2,FALSE)))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IF(D186="X",0,IF(E186="X",0,VLOOKUP(E186,'34'!$K$3:$L$16,2,FALSE)))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IF(D187="X",0,IF(E187="X",0,VLOOKUP(E187,'34'!$K$3:$L$16,2,FALSE)))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IF(D188="X",0,IF(E188="X",0,VLOOKUP(E188,'34'!$K$3:$L$16,2,FALSE)))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IF(D189="X",0,IF(E189="X",0,VLOOKUP(E189,'34'!$K$3:$L$16,2,FALSE)))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IF(D190="X",0,IF(E190="X",0,VLOOKUP(E190,'34'!$K$3:$L$16,2,FALSE)))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IF(D191="X",0,IF(E191="X",0,VLOOKUP(E191,'34'!$K$3:$L$16,2,FALSE)))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IF(D192="X",0,IF(E192="X",0,VLOOKUP(E192,'34'!$K$3:$L$16,2,FALSE)))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IF(D193="X",0,IF(E193="X",0,VLOOKUP(E193,'34'!$K$3:$L$16,2,FALSE)))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IF(D194="X",0,IF(E194="X",0,VLOOKUP(E194,'34'!$K$3:$L$16,2,FALSE)))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IF(D195="X",0,IF(E195="X",0,VLOOKUP(E195,'34'!$K$3:$L$16,2,FALSE)))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IF(D196="X",0,IF(E196="X",0,VLOOKUP(E196,'34'!$K$3:$L$16,2,FALSE)))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IF(D197="X",0,IF(E197="X",0,VLOOKUP(E197,'34'!$K$3:$L$16,2,FALSE)))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IF(D198="X",0,IF(E198="X",0,VLOOKUP(E198,'34'!$K$3:$L$16,2,FALSE)))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IF(D199="X",0,IF(E199="X",0,VLOOKUP(E199,'34'!$K$3:$L$16,2,FALSE)))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IF(D200="X",0,IF(E200="X",0,VLOOKUP(E200,'34'!$K$3:$L$16,2,FALSE)))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IF(D201="X",0,IF(E201="X",0,VLOOKUP(E201,'34'!$K$3:$L$16,2,FALSE)))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IF(D202="X",0,IF(E202="X",0,VLOOKUP(E202,'34'!$K$3:$L$16,2,FALSE)))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IF(D203="X",0,IF(E203="X",0,VLOOKUP(E203,'34'!$K$3:$L$16,2,FALSE)))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IF(D204="X",0,IF(E204="X",0,VLOOKUP(E204,'34'!$K$3:$L$16,2,FALSE)))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IF(D205="X",0,IF(E205="X",0,VLOOKUP(E205,'34'!$K$3:$L$16,2,FALSE)))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IF(D206="X",0,IF(E206="X",0,VLOOKUP(E206,'34'!$K$3:$L$16,2,FALSE)))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IF(D207="X",0,IF(E207="X",0,VLOOKUP(E207,'34'!$K$3:$L$16,2,FALSE)))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IF(D208="X",0,IF(E208="X",0,VLOOKUP(E208,'34'!$K$3:$L$16,2,FALSE)))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IF(D209="X",0,IF(E209="X",0,VLOOKUP(E209,'34'!$K$3:$L$16,2,FALSE)))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IF(D210="X",0,IF(E210="X",0,VLOOKUP(E210,'34'!$K$3:$L$16,2,FALSE)))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IF(D211="X",0,IF(E211="X",0,VLOOKUP(E211,'34'!$K$3:$L$16,2,FALSE)))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IF(D212="X",0,IF(E212="X",0,VLOOKUP(E212,'34'!$K$3:$L$16,2,FALSE)))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IF(D213="X",0,IF(E213="X",0,VLOOKUP(E213,'34'!$K$3:$L$16,2,FALSE)))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IF(D214="X",0,IF(E214="X",0,VLOOKUP(E214,'34'!$K$3:$L$16,2,FALSE)))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IF(D215="X",0,IF(E215="X",0,VLOOKUP(E215,'34'!$K$3:$L$16,2,FALSE)))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IF(D216="X",0,IF(E216="X",0,VLOOKUP(E216,'34'!$K$3:$L$16,2,FALSE)))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IF(D217="X",0,IF(E217="X",0,VLOOKUP(E217,'34'!$K$3:$L$16,2,FALSE)))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IF(D218="X",0,IF(E218="X",0,VLOOKUP(E218,'34'!$K$3:$L$16,2,FALSE)))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IF(D219="X",0,IF(E219="X",0,VLOOKUP(E219,'34'!$K$3:$L$16,2,FALSE)))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IF(D220="X",0,IF(E220="X",0,VLOOKUP(E220,'34'!$K$3:$L$16,2,FALSE)))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IF(D221="X",0,IF(E221="X",0,VLOOKUP(E221,'34'!$K$3:$L$16,2,FALSE)))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IF(D222="X",0,IF(E222="X",0,VLOOKUP(E222,'34'!$K$3:$L$16,2,FALSE)))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IF(D223="X",0,IF(E223="X",0,VLOOKUP(E223,'34'!$K$3:$L$16,2,FALSE)))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IF(D224="X",0,IF(E224="X",0,VLOOKUP(E224,'34'!$K$3:$L$16,2,FALSE)))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IF(D225="X",0,IF(E225="X",0,VLOOKUP(E225,'34'!$K$3:$L$16,2,FALSE)))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IF(D226="X",0,IF(E226="X",0,VLOOKUP(E226,'34'!$K$3:$L$16,2,FALSE)))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IF(D227="X",0,IF(E227="X",0,VLOOKUP(E227,'34'!$K$3:$L$16,2,FALSE)))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IF(D228="X",0,IF(E228="X",0,VLOOKUP(E228,'34'!$K$3:$L$16,2,FALSE)))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IF(D229="X",0,IF(E229="X",0,VLOOKUP(E229,'34'!$K$3:$L$16,2,FALSE)))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IF(D230="X",0,IF(E230="X",0,VLOOKUP(E230,'34'!$K$3:$L$16,2,FALSE)))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IF(D231="X",0,IF(E231="X",0,VLOOKUP(E231,'34'!$K$3:$L$16,2,FALSE)))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IF(D232="X",0,IF(E232="X",0,VLOOKUP(E232,'34'!$K$3:$L$16,2,FALSE)))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IF(D233="X",0,IF(E233="X",0,VLOOKUP(E233,'34'!$K$3:$L$16,2,FALSE)))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IF(D234="X",0,IF(E234="X",0,VLOOKUP(E234,'34'!$K$3:$L$16,2,FALSE)))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IF(D235="X",0,IF(E235="X",0,VLOOKUP(E235,'34'!$K$3:$L$16,2,FALSE)))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IF(D236="X",0,IF(E236="X",0,VLOOKUP(E236,'34'!$K$3:$L$16,2,FALSE)))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IF(D237="X",0,IF(E237="X",0,VLOOKUP(E237,'34'!$K$3:$L$16,2,FALSE)))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IF(D238="X",0,IF(E238="X",0,VLOOKUP(E238,'34'!$K$3:$L$16,2,FALSE)))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IF(D239="X",0,IF(E239="X",0,VLOOKUP(E239,'34'!$K$3:$L$16,2,FALSE)))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IF(D240="X",0,IF(E240="X",0,VLOOKUP(E240,'34'!$K$3:$L$16,2,FALSE)))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IF(D241="X",0,IF(E241="X",0,VLOOKUP(E241,'34'!$K$3:$L$16,2,FALSE)))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IF(D242="X",0,IF(E242="X",0,VLOOKUP(E242,'34'!$K$3:$L$16,2,FALSE)))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IF(D243="X",0,IF(E243="X",0,VLOOKUP(E243,'34'!$K$3:$L$16,2,FALSE)))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IF(D244="X",0,IF(E244="X",0,VLOOKUP(E244,'34'!$K$3:$L$16,2,FALSE)))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IF(D245="X",0,IF(E245="X",0,VLOOKUP(E245,'34'!$K$3:$L$16,2,FALSE)))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IF(D246="X",0,IF(E246="X",0,VLOOKUP(E246,'34'!$K$3:$L$16,2,FALSE)))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IF(D247="X",0,IF(E247="X",0,VLOOKUP(E247,'34'!$K$3:$L$16,2,FALSE)))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IF(D248="X",0,IF(E248="X",0,VLOOKUP(E248,'34'!$K$3:$L$16,2,FALSE)))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IF(D249="X",0,IF(E249="X",0,VLOOKUP(E249,'34'!$K$3:$L$16,2,FALSE)))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IF(D250="X",0,IF(E250="X",0,VLOOKUP(E250,'34'!$K$3:$L$16,2,FALSE)))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IF(D251="X",0,IF(E251="X",0,VLOOKUP(E251,'34'!$K$3:$L$16,2,FALSE)))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IF(D252="X",0,IF(E252="X",0,VLOOKUP(E252,'34'!$K$3:$L$16,2,FALSE)))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IF(D253="X",0,IF(E253="X",0,VLOOKUP(E253,'34'!$K$3:$L$16,2,FALSE)))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IF(D254="X",0,IF(E254="X",0,VLOOKUP(E254,'34'!$K$3:$L$16,2,FALSE)))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IF(D255="X",0,IF(E255="X",0,VLOOKUP(E255,'34'!$K$3:$L$16,2,FALSE)))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IF(D256="X",0,IF(E256="X",0,VLOOKUP(E256,'34'!$K$3:$L$16,2,FALSE)))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IF(D257="X",0,IF(E257="X",0,VLOOKUP(E257,'34'!$K$3:$L$16,2,FALSE)))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IF(D258="X",0,IF(E258="X",0,VLOOKUP(E258,'34'!$K$3:$L$16,2,FALSE)))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IF(D259="X",0,IF(E259="X",0,VLOOKUP(E259,'34'!$K$3:$L$16,2,FALSE)))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IF(D260="X",0,IF(E260="X",0,VLOOKUP(E260,'34'!$K$3:$L$16,2,FALSE)))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IF(D261="X",0,IF(E261="X",0,VLOOKUP(E261,'34'!$K$3:$L$16,2,FALSE)))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IF(D262="X",0,IF(E262="X",0,VLOOKUP(E262,'34'!$K$3:$L$16,2,FALSE)))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IF(D263="X",0,IF(E263="X",0,VLOOKUP(E263,'34'!$K$3:$L$16,2,FALSE)))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IF(D264="X",0,IF(E264="X",0,VLOOKUP(E264,'34'!$K$3:$L$16,2,FALSE)))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IF(D265="X",0,IF(E265="X",0,VLOOKUP(E265,'34'!$K$3:$L$16,2,FALSE)))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IF(D266="X",0,IF(E266="X",0,VLOOKUP(E266,'34'!$K$3:$L$16,2,FALSE)))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IF(D267="X",0,IF(E267="X",0,VLOOKUP(E267,'34'!$K$3:$L$16,2,FALSE)))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IF(D268="X",0,IF(E268="X",0,VLOOKUP(E268,'34'!$K$3:$L$16,2,FALSE)))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IF(D269="X",0,IF(E269="X",0,VLOOKUP(E269,'34'!$K$3:$L$16,2,FALSE)))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IF(D270="X",0,IF(E270="X",0,VLOOKUP(E270,'34'!$K$3:$L$16,2,FALSE)))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IF(D271="X",0,IF(E271="X",0,VLOOKUP(E271,'34'!$K$3:$L$16,2,FALSE)))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IF(D272="X",0,IF(E272="X",0,VLOOKUP(E272,'34'!$K$3:$L$16,2,FALSE)))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IF(D273="X",0,IF(E273="X",0,VLOOKUP(E273,'34'!$K$3:$L$16,2,FALSE)))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IF(D274="X",0,IF(E274="X",0,VLOOKUP(E274,'34'!$K$3:$L$16,2,FALSE)))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IF(D275="X",0,IF(E275="X",0,VLOOKUP(E275,'34'!$K$3:$L$16,2,FALSE)))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IF(D276="X",0,IF(E276="X",0,VLOOKUP(E276,'34'!$K$3:$L$16,2,FALSE)))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IF(D277="X",0,IF(E277="X",0,VLOOKUP(E277,'34'!$K$3:$L$16,2,FALSE)))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IF(D278="X",0,IF(E278="X",0,VLOOKUP(E278,'34'!$K$3:$L$16,2,FALSE)))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IF(D279="X",0,IF(E279="X",0,VLOOKUP(E279,'34'!$K$3:$L$16,2,FALSE)))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IF(D280="X",0,IF(E280="X",0,VLOOKUP(E280,'34'!$K$3:$L$16,2,FALSE)))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IF(D281="X",0,IF(E281="X",0,VLOOKUP(E281,'34'!$K$3:$L$16,2,FALSE)))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IF(D282="X",0,IF(E282="X",0,VLOOKUP(E282,'34'!$K$3:$L$16,2,FALSE)))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IF(D283="X",0,IF(E283="X",0,VLOOKUP(E283,'34'!$K$3:$L$16,2,FALSE)))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IF(D284="X",0,IF(E284="X",0,VLOOKUP(E284,'34'!$K$3:$L$16,2,FALSE)))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IF(D285="X",0,IF(E285="X",0,VLOOKUP(E285,'34'!$K$3:$L$16,2,FALSE)))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IF(D286="X",0,IF(E286="X",0,VLOOKUP(E286,'34'!$K$3:$L$16,2,FALSE)))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IF(D287="X",0,IF(E287="X",0,VLOOKUP(E287,'34'!$K$3:$L$16,2,FALSE)))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IF(D288="X",0,IF(E288="X",0,VLOOKUP(E288,'34'!$K$3:$L$16,2,FALSE)))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IF(D289="X",0,IF(E289="X",0,VLOOKUP(E289,'34'!$K$3:$L$16,2,FALSE)))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IF(D290="X",0,IF(E290="X",0,VLOOKUP(E290,'34'!$K$3:$L$16,2,FALSE)))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IF(D291="X",0,IF(E291="X",0,VLOOKUP(E291,'34'!$K$3:$L$16,2,FALSE)))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IF(D292="X",0,IF(E292="X",0,VLOOKUP(E292,'34'!$K$3:$L$16,2,FALSE)))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IF(D293="X",0,IF(E293="X",0,VLOOKUP(E293,'34'!$K$3:$L$16,2,FALSE)))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IF(D294="X",0,IF(E294="X",0,VLOOKUP(E294,'34'!$K$3:$L$16,2,FALSE)))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IF(D295="X",0,IF(E295="X",0,VLOOKUP(E295,'34'!$K$3:$L$16,2,FALSE)))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IF(D296="X",0,IF(E296="X",0,VLOOKUP(E296,'34'!$K$3:$L$16,2,FALSE)))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IF(D297="X",0,IF(E297="X",0,VLOOKUP(E297,'34'!$K$3:$L$16,2,FALSE)))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IF(D298="X",0,IF(E298="X",0,VLOOKUP(E298,'34'!$K$3:$L$16,2,FALSE)))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IF(D299="X",0,IF(E299="X",0,VLOOKUP(E299,'34'!$K$3:$L$16,2,FALSE)))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IF(D300="X",0,IF(E300="X",0,VLOOKUP(E300,'34'!$K$3:$L$16,2,FALSE)))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IF(D301="X",0,IF(E301="X",0,VLOOKUP(E301,'34'!$K$3:$L$16,2,FALSE)))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IF(D302="X",0,IF(E302="X",0,VLOOKUP(E302,'34'!$K$3:$L$16,2,FALSE)))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IF(D303="X",0,IF(E303="X",0,VLOOKUP(E303,'34'!$K$3:$L$16,2,FALSE)))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IF(D304="X",0,IF(E304="X",0,VLOOKUP(E304,'34'!$K$3:$L$16,2,FALSE)))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IF(D305="X",0,IF(E305="X",0,VLOOKUP(E305,'34'!$K$3:$L$16,2,FALSE)))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IF(D306="X",0,IF(E306="X",0,VLOOKUP(E306,'34'!$K$3:$L$16,2,FALSE)))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IF(D307="X",0,IF(E307="X",0,VLOOKUP(E307,'34'!$K$3:$L$16,2,FALSE)))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IF(D308="X",0,IF(E308="X",0,VLOOKUP(E308,'34'!$K$3:$L$16,2,FALSE)))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IF(D309="X",0,IF(E309="X",0,VLOOKUP(E309,'34'!$K$3:$L$16,2,FALSE)))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IF(D310="X",0,IF(E310="X",0,VLOOKUP(E310,'34'!$K$3:$L$16,2,FALSE)))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IF(D311="X",0,IF(E311="X",0,VLOOKUP(E311,'34'!$K$3:$L$16,2,FALSE)))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IF(D312="X",0,IF(E312="X",0,VLOOKUP(E312,'34'!$K$3:$L$16,2,FALSE)))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IF(D313="X",0,IF(E313="X",0,VLOOKUP(E313,'34'!$K$3:$L$16,2,FALSE)))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IF(D314="X",0,IF(E314="X",0,VLOOKUP(E314,'34'!$K$3:$L$16,2,FALSE)))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IF(D315="X",0,IF(E315="X",0,VLOOKUP(E315,'34'!$K$3:$L$16,2,FALSE)))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IF(D316="X",0,IF(E316="X",0,VLOOKUP(E316,'34'!$K$3:$L$16,2,FALSE)))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IF(D317="X",0,IF(E317="X",0,VLOOKUP(E317,'34'!$K$3:$L$16,2,FALSE)))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IF(D318="X",0,IF(E318="X",0,VLOOKUP(E318,'34'!$K$3:$L$16,2,FALSE)))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IF(D319="X",0,IF(E319="X",0,VLOOKUP(E319,'34'!$K$3:$L$16,2,FALSE)))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IF(D320="X",0,IF(E320="X",0,VLOOKUP(E320,'34'!$K$3:$L$16,2,FALSE)))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IF(D321="X",0,IF(E321="X",0,VLOOKUP(E321,'34'!$K$3:$L$16,2,FALSE)))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IF(D322="X",0,IF(E322="X",0,VLOOKUP(E322,'34'!$K$3:$L$16,2,FALSE)))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IF(D323="X",0,IF(E323="X",0,VLOOKUP(E323,'34'!$K$3:$L$16,2,FALSE)))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IF(D324="X",0,IF(E324="X",0,VLOOKUP(E324,'34'!$K$3:$L$16,2,FALSE)))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IF(D325="X",0,IF(E325="X",0,VLOOKUP(E325,'34'!$K$3:$L$16,2,FALSE)))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IF(D326="X",0,IF(E326="X",0,VLOOKUP(E326,'34'!$K$3:$L$16,2,FALSE)))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IF(D327="X",0,IF(E327="X",0,VLOOKUP(E327,'34'!$K$3:$L$16,2,FALSE)))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IF(D328="X",0,IF(E328="X",0,VLOOKUP(E328,'34'!$K$3:$L$16,2,FALSE)))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IF(D329="X",0,IF(E329="X",0,VLOOKUP(E329,'34'!$K$3:$L$16,2,FALSE)))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IF(D330="X",0,IF(E330="X",0,VLOOKUP(E330,'34'!$K$3:$L$16,2,FALSE)))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IF(D331="X",0,IF(E331="X",0,VLOOKUP(E331,'34'!$K$3:$L$16,2,FALSE)))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IF(D332="X",0,IF(E332="X",0,VLOOKUP(E332,'34'!$K$3:$L$16,2,FALSE)))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IF(D333="X",0,IF(E333="X",0,VLOOKUP(E333,'34'!$K$3:$L$16,2,FALSE)))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IF(D334="X",0,IF(E334="X",0,VLOOKUP(E334,'34'!$K$3:$L$16,2,FALSE)))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IF(D335="X",0,IF(E335="X",0,VLOOKUP(E335,'34'!$K$3:$L$16,2,FALSE)))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IF(D336="X",0,IF(E336="X",0,VLOOKUP(E336,'34'!$K$3:$L$16,2,FALSE)))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IF(D337="X",0,IF(E337="X",0,VLOOKUP(E337,'34'!$K$3:$L$16,2,FALSE)))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IF(D338="X",0,IF(E338="X",0,VLOOKUP(E338,'34'!$K$3:$L$16,2,FALSE)))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IF(D339="X",0,IF(E339="X",0,VLOOKUP(E339,'34'!$K$3:$L$16,2,FALSE)))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IF(D340="X",0,IF(E340="X",0,VLOOKUP(E340,'34'!$K$3:$L$16,2,FALSE)))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IF(D341="X",0,IF(E341="X",0,VLOOKUP(E341,'34'!$K$3:$L$16,2,FALSE)))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IF(D342="X",0,IF(E342="X",0,VLOOKUP(E342,'34'!$K$3:$L$16,2,FALSE)))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IF(D343="X",0,IF(E343="X",0,VLOOKUP(E343,'34'!$K$3:$L$16,2,FALSE)))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IF(D344="X",0,IF(E344="X",0,VLOOKUP(E344,'34'!$K$3:$L$16,2,FALSE)))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IF(D345="X",0,IF(E345="X",0,VLOOKUP(E345,'34'!$K$3:$L$16,2,FALSE)))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IF(D346="X",0,IF(E346="X",0,VLOOKUP(E346,'34'!$K$3:$L$16,2,FALSE)))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IF(D347="X",0,IF(E347="X",0,VLOOKUP(E347,'34'!$K$3:$L$16,2,FALSE)))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IF(D348="X",0,IF(E348="X",0,VLOOKUP(E348,'34'!$K$3:$L$16,2,FALSE)))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IF(D349="X",0,IF(E349="X",0,VLOOKUP(E349,'34'!$K$3:$L$16,2,FALSE)))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IF(D350="X",0,IF(E350="X",0,VLOOKUP(E350,'34'!$K$3:$L$16,2,FALSE)))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IF(D351="X",0,IF(E351="X",0,VLOOKUP(E351,'34'!$K$3:$L$16,2,FALSE)))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IF(D352="X",0,IF(E352="X",0,VLOOKUP(E352,'34'!$K$3:$L$16,2,FALSE)))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IF(D353="X",0,IF(E353="X",0,VLOOKUP(E353,'34'!$K$3:$L$16,2,FALSE)))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IF(D354="X",0,IF(E354="X",0,VLOOKUP(E354,'34'!$K$3:$L$16,2,FALSE)))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IF(D355="X",0,IF(E355="X",0,VLOOKUP(E355,'34'!$K$3:$L$16,2,FALSE)))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IF(D356="X",0,IF(E356="X",0,VLOOKUP(E356,'34'!$K$3:$L$16,2,FALSE)))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IF(D357="X",0,IF(E357="X",0,VLOOKUP(E357,'34'!$K$3:$L$16,2,FALSE)))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IF(D358="X",0,IF(E358="X",0,VLOOKUP(E358,'34'!$K$3:$L$16,2,FALSE)))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IF(D359="X",0,IF(E359="X",0,VLOOKUP(E359,'34'!$K$3:$L$16,2,FALSE)))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IF(D360="X",0,IF(E360="X",0,VLOOKUP(E360,'34'!$K$3:$L$16,2,FALSE)))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IF(D361="X",0,IF(E361="X",0,VLOOKUP(E361,'34'!$K$3:$L$16,2,FALSE)))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IF(D362="X",0,IF(E362="X",0,VLOOKUP(E362,'34'!$K$3:$L$16,2,FALSE)))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IF(D363="X",0,IF(E363="X",0,VLOOKUP(E363,'34'!$K$3:$L$16,2,FALSE)))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IF(D364="X",0,IF(E364="X",0,VLOOKUP(E364,'34'!$K$3:$L$16,2,FALSE)))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IF(D365="X",0,IF(E365="X",0,VLOOKUP(E365,'34'!$K$3:$L$16,2,FALSE)))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IF(D366="X",0,IF(E366="X",0,VLOOKUP(E366,'34'!$K$3:$L$16,2,FALSE)))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IF(D367="X",0,IF(E367="X",0,VLOOKUP(E367,'34'!$K$3:$L$16,2,FALSE)))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IF(D368="X",0,IF(E368="X",0,VLOOKUP(E368,'34'!$K$3:$L$16,2,FALSE)))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IF(D369="X",0,IF(E369="X",0,VLOOKUP(E369,'34'!$K$3:$L$16,2,FALSE)))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IF(D370="X",0,IF(E370="X",0,VLOOKUP(E370,'34'!$K$3:$L$16,2,FALSE)))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IF(D371="X",0,IF(E371="X",0,VLOOKUP(E371,'34'!$K$3:$L$16,2,FALSE)))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IF(D372="X",0,IF(E372="X",0,VLOOKUP(E372,'34'!$K$3:$L$16,2,FALSE)))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IF(D373="X",0,IF(E373="X",0,VLOOKUP(E373,'34'!$K$3:$L$16,2,FALSE)))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IF(D374="X",0,IF(E374="X",0,VLOOKUP(E374,'34'!$K$3:$L$16,2,FALSE)))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IF(D375="X",0,IF(E375="X",0,VLOOKUP(E375,'34'!$K$3:$L$16,2,FALSE)))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IF(D376="X",0,IF(E376="X",0,VLOOKUP(E376,'34'!$K$3:$L$16,2,FALSE)))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IF(D377="X",0,IF(E377="X",0,VLOOKUP(E377,'34'!$K$3:$L$16,2,FALSE)))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IF(D378="X",0,IF(E378="X",0,VLOOKUP(E378,'34'!$K$3:$L$16,2,FALSE)))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IF(D379="X",0,IF(E379="X",0,VLOOKUP(E379,'34'!$K$3:$L$16,2,FALSE)))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IF(D380="X",0,IF(E380="X",0,VLOOKUP(E380,'34'!$K$3:$L$16,2,FALSE)))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IF(D381="X",0,IF(E381="X",0,VLOOKUP(E381,'34'!$K$3:$L$16,2,FALSE)))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IF(D382="X",0,IF(E382="X",0,VLOOKUP(E382,'34'!$K$3:$L$16,2,FALSE)))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IF(D383="X",0,IF(E383="X",0,VLOOKUP(E383,'34'!$K$3:$L$16,2,FALSE)))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IF(D384="X",0,IF(E384="X",0,VLOOKUP(E384,'34'!$K$3:$L$16,2,FALSE)))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IF(D385="X",0,IF(E385="X",0,VLOOKUP(E385,'34'!$K$3:$L$16,2,FALSE)))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IF(D386="X",0,IF(E386="X",0,VLOOKUP(E386,'34'!$K$3:$L$16,2,FALSE)))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IF(D387="X",0,IF(E387="X",0,VLOOKUP(E387,'34'!$K$3:$L$16,2,FALSE)))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IF(D388="X",0,IF(E388="X",0,VLOOKUP(E388,'34'!$K$3:$L$16,2,FALSE)))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IF(D389="X",0,IF(E389="X",0,VLOOKUP(E389,'34'!$K$3:$L$16,2,FALSE)))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IF(D390="X",0,IF(E390="X",0,VLOOKUP(E390,'34'!$K$3:$L$16,2,FALSE)))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IF(D391="X",0,IF(E391="X",0,VLOOKUP(E391,'34'!$K$3:$L$16,2,FALSE)))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IF(D392="X",0,IF(E392="X",0,VLOOKUP(E392,'34'!$K$3:$L$16,2,FALSE)))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IF(D393="X",0,IF(E393="X",0,VLOOKUP(E393,'34'!$K$3:$L$16,2,FALSE)))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IF(D394="X",0,IF(E394="X",0,VLOOKUP(E394,'34'!$K$3:$L$16,2,FALSE)))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IF(D395="X",0,IF(E395="X",0,VLOOKUP(E395,'34'!$K$3:$L$16,2,FALSE)))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IF(D396="X",0,IF(E396="X",0,VLOOKUP(E396,'34'!$K$3:$L$16,2,FALSE)))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IF(D397="X",0,IF(E397="X",0,VLOOKUP(E397,'34'!$K$3:$L$16,2,FALSE)))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IF(D398="X",0,IF(E398="X",0,VLOOKUP(E398,'34'!$K$3:$L$16,2,FALSE)))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IF(D399="X",0,IF(E399="X",0,VLOOKUP(E399,'34'!$K$3:$L$16,2,FALSE)))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IF(D400="X",0,IF(E400="X",0,VLOOKUP(E400,'34'!$K$3:$L$16,2,FALSE)))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IF(D401="X",0,IF(E401="X",0,VLOOKUP(E401,'34'!$K$3:$L$16,2,FALSE)))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IF(D402="X",0,IF(E402="X",0,VLOOKUP(E402,'34'!$K$3:$L$16,2,FALSE)))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IF(D403="X",0,IF(E403="X",0,VLOOKUP(E403,'34'!$K$3:$L$16,2,FALSE)))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IF(D404="X",0,IF(E404="X",0,VLOOKUP(E404,'34'!$K$3:$L$16,2,FALSE)))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IF(D405="X",0,IF(E405="X",0,VLOOKUP(E405,'34'!$K$3:$L$16,2,FALSE)))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IF(D406="X",0,IF(E406="X",0,VLOOKUP(E406,'34'!$K$3:$L$16,2,FALSE)))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IF(D407="X",0,IF(E407="X",0,VLOOKUP(E407,'34'!$K$3:$L$16,2,FALSE)))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IF(D408="X",0,IF(E408="X",0,VLOOKUP(E408,'34'!$K$3:$L$16,2,FALSE)))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IF(D409="X",0,IF(E409="X",0,VLOOKUP(E409,'34'!$K$3:$L$16,2,FALSE)))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IF(D410="X",0,IF(E410="X",0,VLOOKUP(E410,'34'!$K$3:$L$16,2,FALSE)))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IF(D411="X",0,IF(E411="X",0,VLOOKUP(E411,'34'!$K$3:$L$16,2,FALSE)))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IF(D412="X",0,IF(E412="X",0,VLOOKUP(E412,'34'!$K$3:$L$16,2,FALSE)))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IF(D413="X",0,IF(E413="X",0,VLOOKUP(E413,'34'!$K$3:$L$16,2,FALSE)))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IF(D414="X",0,IF(E414="X",0,VLOOKUP(E414,'34'!$K$3:$L$16,2,FALSE)))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IF(D415="X",0,IF(E415="X",0,VLOOKUP(E415,'34'!$K$3:$L$16,2,FALSE)))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IF(D416="X",0,IF(E416="X",0,VLOOKUP(E416,'34'!$K$3:$L$16,2,FALSE)))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IF(D417="X",0,IF(E417="X",0,VLOOKUP(E417,'34'!$K$3:$L$16,2,FALSE)))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IF(D418="X",0,IF(E418="X",0,VLOOKUP(E418,'34'!$K$3:$L$16,2,FALSE)))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IF(D419="X",0,IF(E419="X",0,VLOOKUP(E419,'34'!$K$3:$L$16,2,FALSE)))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IF(D420="X",0,IF(E420="X",0,VLOOKUP(E420,'34'!$K$3:$L$16,2,FALSE)))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IF(D421="X",0,IF(E421="X",0,VLOOKUP(E421,'34'!$K$3:$L$16,2,FALSE)))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IF(D422="X",0,IF(E422="X",0,VLOOKUP(E422,'34'!$K$3:$L$16,2,FALSE)))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IF(D423="X",0,IF(E423="X",0,VLOOKUP(E423,'34'!$K$3:$L$16,2,FALSE)))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IF(D424="X",0,IF(E424="X",0,VLOOKUP(E424,'34'!$K$3:$L$16,2,FALSE)))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IF(D425="X",0,IF(E425="X",0,VLOOKUP(E425,'34'!$K$3:$L$16,2,FALSE)))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IF(D426="X",0,IF(E426="X",0,VLOOKUP(E426,'34'!$K$3:$L$16,2,FALSE)))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IF(D427="X",0,IF(E427="X",0,VLOOKUP(E427,'34'!$K$3:$L$16,2,FALSE)))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IF(D428="X",0,IF(E428="X",0,VLOOKUP(E428,'34'!$K$3:$L$16,2,FALSE)))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IF(D429="X",0,IF(E429="X",0,VLOOKUP(E429,'34'!$K$3:$L$16,2,FALSE)))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IF(D430="X",0,IF(E430="X",0,VLOOKUP(E430,'34'!$K$3:$L$16,2,FALSE)))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IF(D431="X",0,IF(E431="X",0,VLOOKUP(E431,'34'!$K$3:$L$16,2,FALSE)))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IF(D432="X",0,IF(E432="X",0,VLOOKUP(E432,'34'!$K$3:$L$16,2,FALSE)))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IF(D433="X",0,IF(E433="X",0,VLOOKUP(E433,'34'!$K$3:$L$16,2,FALSE)))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IF(D434="X",0,IF(E434="X",0,VLOOKUP(E434,'34'!$K$3:$L$16,2,FALSE)))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IF(D435="X",0,IF(E435="X",0,VLOOKUP(E435,'34'!$K$3:$L$16,2,FALSE)))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IF(D436="X",0,IF(E436="X",0,VLOOKUP(E436,'34'!$K$3:$L$16,2,FALSE)))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IF(D437="X",0,IF(E437="X",0,VLOOKUP(E437,'34'!$K$3:$L$16,2,FALSE)))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IF(D438="X",0,IF(E438="X",0,VLOOKUP(E438,'34'!$K$3:$L$16,2,FALSE)))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IF(D439="X",0,IF(E439="X",0,VLOOKUP(E439,'34'!$K$3:$L$16,2,FALSE)))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IF(D440="X",0,IF(E440="X",0,VLOOKUP(E440,'34'!$K$3:$L$16,2,FALSE)))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IF(D441="X",0,IF(E441="X",0,VLOOKUP(E441,'34'!$K$3:$L$16,2,FALSE)))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IF(D442="X",0,IF(E442="X",0,VLOOKUP(E442,'34'!$K$3:$L$16,2,FALSE)))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IF(D443="X",0,IF(E443="X",0,VLOOKUP(E443,'34'!$K$3:$L$16,2,FALSE)))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IF(D444="X",0,IF(E444="X",0,VLOOKUP(E444,'34'!$K$3:$L$16,2,FALSE)))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IF(D445="X",0,IF(E445="X",0,VLOOKUP(E445,'34'!$K$3:$L$16,2,FALSE)))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IF(D446="X",0,IF(E446="X",0,VLOOKUP(E446,'34'!$K$3:$L$16,2,FALSE)))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IF(D447="X",0,IF(E447="X",0,VLOOKUP(E447,'34'!$K$3:$L$16,2,FALSE)))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IF(D448="X",0,IF(E448="X",0,VLOOKUP(E448,'34'!$K$3:$L$16,2,FALSE)))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IF(D449="X",0,IF(E449="X",0,VLOOKUP(E449,'34'!$K$3:$L$16,2,FALSE)))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IF(D450="X",0,IF(E450="X",0,VLOOKUP(E450,'34'!$K$3:$L$16,2,FALSE)))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IF(D451="X",0,IF(E451="X",0,VLOOKUP(E451,'34'!$K$3:$L$16,2,FALSE)))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IF(D452="X",0,IF(E452="X",0,VLOOKUP(E452,'34'!$K$3:$L$16,2,FALSE)))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IF(D453="X",0,IF(E453="X",0,VLOOKUP(E453,'34'!$K$3:$L$16,2,FALSE)))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IF(D454="X",0,IF(E454="X",0,VLOOKUP(E454,'34'!$K$3:$L$16,2,FALSE)))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IF(D455="X",0,IF(E455="X",0,VLOOKUP(E455,'34'!$K$3:$L$16,2,FALSE)))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IF(D456="X",0,IF(E456="X",0,VLOOKUP(E456,'34'!$K$3:$L$16,2,FALSE)))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IF(D457="X",0,IF(E457="X",0,VLOOKUP(E457,'34'!$K$3:$L$16,2,FALSE)))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IF(D458="X",0,IF(E458="X",0,VLOOKUP(E458,'34'!$K$3:$L$16,2,FALSE)))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IF(D459="X",0,IF(E459="X",0,VLOOKUP(E459,'34'!$K$3:$L$16,2,FALSE)))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IF(D460="X",0,IF(E460="X",0,VLOOKUP(E460,'34'!$K$3:$L$16,2,FALSE)))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IF(D461="X",0,IF(E461="X",0,VLOOKUP(E461,'34'!$K$3:$L$16,2,FALSE)))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IF(D462="X",0,IF(E462="X",0,VLOOKUP(E462,'34'!$K$3:$L$16,2,FALSE)))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IF(D463="X",0,IF(E463="X",0,VLOOKUP(E463,'34'!$K$3:$L$16,2,FALSE)))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IF(D464="X",0,IF(E464="X",0,VLOOKUP(E464,'34'!$K$3:$L$16,2,FALSE)))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IF(D465="X",0,IF(E465="X",0,VLOOKUP(E465,'34'!$K$3:$L$16,2,FALSE)))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IF(D466="X",0,IF(E466="X",0,VLOOKUP(E466,'34'!$K$3:$L$16,2,FALSE)))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IF(D467="X",0,IF(E467="X",0,VLOOKUP(E467,'34'!$K$3:$L$16,2,FALSE)))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IF(D468="X",0,IF(E468="X",0,VLOOKUP(E468,'34'!$K$3:$L$16,2,FALSE)))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IF(D469="X",0,IF(E469="X",0,VLOOKUP(E469,'34'!$K$3:$L$16,2,FALSE)))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IF(D470="X",0,IF(E470="X",0,VLOOKUP(E470,'34'!$K$3:$L$16,2,FALSE)))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IF(D471="X",0,IF(E471="X",0,VLOOKUP(E471,'34'!$K$3:$L$16,2,FALSE)))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IF(D472="X",0,IF(E472="X",0,VLOOKUP(E472,'34'!$K$3:$L$16,2,FALSE)))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IF(D473="X",0,IF(E473="X",0,VLOOKUP(E473,'34'!$K$3:$L$16,2,FALSE)))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IF(D474="X",0,IF(E474="X",0,VLOOKUP(E474,'34'!$K$3:$L$16,2,FALSE)))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IF(D475="X",0,IF(E475="X",0,VLOOKUP(E475,'34'!$K$3:$L$16,2,FALSE)))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IF(D476="X",0,IF(E476="X",0,VLOOKUP(E476,'34'!$K$3:$L$16,2,FALSE)))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IF(D477="X",0,IF(E477="X",0,VLOOKUP(E477,'34'!$K$3:$L$16,2,FALSE)))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IF(D478="X",0,IF(E478="X",0,VLOOKUP(E478,'34'!$K$3:$L$16,2,FALSE)))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IF(D479="X",0,IF(E479="X",0,VLOOKUP(E479,'34'!$K$3:$L$16,2,FALSE)))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IF(D480="X",0,IF(E480="X",0,VLOOKUP(E480,'34'!$K$3:$L$16,2,FALSE)))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IF(D481="X",0,IF(E481="X",0,VLOOKUP(E481,'34'!$K$3:$L$16,2,FALSE)))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IF(D482="X",0,IF(E482="X",0,VLOOKUP(E482,'34'!$K$3:$L$16,2,FALSE)))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IF(D483="X",0,IF(E483="X",0,VLOOKUP(E483,'34'!$K$3:$L$16,2,FALSE)))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IF(D484="X",0,IF(E484="X",0,VLOOKUP(E484,'34'!$K$3:$L$16,2,FALSE)))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IF(D485="X",0,IF(E485="X",0,VLOOKUP(E485,'34'!$K$3:$L$16,2,FALSE)))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IF(D486="X",0,IF(E486="X",0,VLOOKUP(E486,'34'!$K$3:$L$16,2,FALSE)))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IF(D487="X",0,IF(E487="X",0,VLOOKUP(E487,'34'!$K$3:$L$16,2,FALSE)))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IF(D488="X",0,IF(E488="X",0,VLOOKUP(E488,'34'!$K$3:$L$16,2,FALSE)))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IF(D489="X",0,IF(E489="X",0,VLOOKUP(E489,'34'!$K$3:$L$16,2,FALSE)))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IF(D490="X",0,IF(E490="X",0,VLOOKUP(E490,'34'!$K$3:$L$16,2,FALSE)))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IF(D491="X",0,IF(E491="X",0,VLOOKUP(E491,'34'!$K$3:$L$16,2,FALSE)))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IF(D492="X",0,IF(E492="X",0,VLOOKUP(E492,'34'!$K$3:$L$16,2,FALSE)))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IF(D493="X",0,IF(E493="X",0,VLOOKUP(E493,'34'!$K$3:$L$16,2,FALSE)))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IF(D494="X",0,IF(E494="X",0,VLOOKUP(E494,'34'!$K$3:$L$16,2,FALSE)))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IF('34'!K3="", "Vrije categorie",'34'!K3)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IF('34'!K4="", "Vrije categorie",'34'!K4)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IF('34'!K5="", "Vrije categorie",'34'!K5)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IF('34'!K6="", "Vrije categorie",'34'!K6)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IF('34'!K7="", "Vrije categorie",'34'!K7)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IF('34'!K8="", "Vrije categorie",'34'!K8)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IF('34'!K9="", "Vrije categorie",'34'!K9)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IF('34'!K10="", "Vrije categorie",'34'!K10)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IF('34'!K11="", "Vrije categorie",'34'!K11)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IF('34'!K12="", "Vrije categorie",'34'!K12)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IF('34'!K13="", "Vrije categorie",'34'!K13)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IF('34'!K14="", "Vrije categorie",'34'!K14)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IF('34'!K15="", "Vrije categorie",'34'!K15)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Wc421bYDiSml8Rwx+fxBJk/WbwUjvcfX9nisCPo0ovYBvJq3B0jd3rFiTlv4ccl/XifkVZ+qYZsnHbVsxJQ1/g==" saltValue="d0lZthHZmT1+/2NHY3Rhs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35,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'35a'!P499/M3</f>
        <v>#N/A</v>
      </c>
    </row>
    <row r="4" spans="1:14">
      <c r="A4" s="26" t="s">
        <v>80</v>
      </c>
      <c r="B4" s="217" t="str">
        <f>VLOOKUP(H5,Kwaliteitsinspecties!A5:E54,3)</f>
        <v>Complex 35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'35a'!P500/M4</f>
        <v>#N/A</v>
      </c>
    </row>
    <row r="5" spans="1:14">
      <c r="A5" s="27" t="s">
        <v>81</v>
      </c>
      <c r="B5" s="218" t="str">
        <f>VLOOKUP(H5,Kwaliteitsinspecties!A5:E54,4)</f>
        <v>Complex 35</v>
      </c>
      <c r="C5" s="218"/>
      <c r="D5" s="218"/>
      <c r="E5" s="218"/>
      <c r="F5" s="214" t="s">
        <v>83</v>
      </c>
      <c r="G5" s="214"/>
      <c r="H5" s="23">
        <f>Kwaliteitsinspecties!A39</f>
        <v>35</v>
      </c>
      <c r="K5" s="44" t="s">
        <v>56</v>
      </c>
      <c r="L5" s="56"/>
      <c r="M5" s="115"/>
      <c r="N5" s="97" t="e">
        <f>'35a'!P501/M5</f>
        <v>#N/A</v>
      </c>
    </row>
    <row r="6" spans="1:14">
      <c r="A6" s="28" t="s">
        <v>82</v>
      </c>
      <c r="B6" s="219" t="str">
        <f>VLOOKUP(H5,Kwaliteitsinspecties!A5:E54,5)</f>
        <v>Complex 35</v>
      </c>
      <c r="C6" s="219"/>
      <c r="D6" s="219"/>
      <c r="E6" s="219"/>
      <c r="F6" s="215" t="s">
        <v>84</v>
      </c>
      <c r="G6" s="215"/>
      <c r="H6" s="24" t="str">
        <f>CONCATENATE(H5,"a")</f>
        <v>35a</v>
      </c>
      <c r="K6" s="44" t="s">
        <v>57</v>
      </c>
      <c r="L6" s="56"/>
      <c r="M6" s="115"/>
      <c r="N6" s="97" t="e">
        <f>'35a'!P502/M6</f>
        <v>#N/A</v>
      </c>
    </row>
    <row r="7" spans="1:14">
      <c r="K7" s="44" t="s">
        <v>53</v>
      </c>
      <c r="L7" s="56"/>
      <c r="M7" s="115"/>
      <c r="N7" s="97" t="e">
        <f>'35a'!P503/M7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'35a'!P504/M8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'35a'!P505/M9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'35a'!P506/M10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'35a'!P507/M11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'35a'!P508/M12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'35a'!N512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'35a'!P509/M13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'35a'!P512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'35a'!G512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'35a'!F512-E27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'35a'!S495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'35a'!R495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'35a'!T495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'35a'!U495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'35a'!V495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'35a'!W495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'35a'!N505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Vrw0tCBLBoHXV90Ne4MsRLI7uYcuaETReGEKycAo77GCFMQJRN9hRSYcAVJg8xXitFjLHiORceh9ixS8XXv8gw==" saltValue="LInR1IRtDjiLBYMoUFjMB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'35'!H5</f>
        <v>35</v>
      </c>
      <c r="B1" s="240" t="s">
        <v>80</v>
      </c>
      <c r="C1" s="241"/>
      <c r="D1" s="242" t="str">
        <f>VLOOKUP(A1,Kwaliteitsinspecties!A5:J54,3)</f>
        <v>Complex 35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35 te Complex 35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IF(D4="X",0,IF(E4="X",0,VLOOKUP(E4,'35'!$K$3:$L$16,2,FALSE)))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IF(D5="X",0,IF(E5="X",0,VLOOKUP(E5,'35'!$K$3:$L$16,2,FALSE)))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IF(D6="X",0,IF(E6="X",0,VLOOKUP(E6,'35'!$K$3:$L$16,2,FALSE)))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IF(D7="X",0,IF(E7="X",0,VLOOKUP(E7,'35'!$K$3:$L$16,2,FALSE)))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IF(D8="X",0,IF(E8="X",0,VLOOKUP(E8,'35'!$K$3:$L$16,2,FALSE)))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IF(D9="X",0,IF(E9="X",0,VLOOKUP(E9,'35'!$K$3:$L$16,2,FALSE)))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IF(D10="X",0,IF(E10="X",0,VLOOKUP(E10,'35'!$K$3:$L$16,2,FALSE)))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IF(D11="X",0,IF(E11="X",0,VLOOKUP(E11,'35'!$K$3:$L$16,2,FALSE)))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IF(D12="X",0,IF(E12="X",0,VLOOKUP(E12,'35'!$K$3:$L$16,2,FALSE)))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IF(D13="X",0,IF(E13="X",0,VLOOKUP(E13,'35'!$K$3:$L$16,2,FALSE)))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IF(D14="X",0,IF(E14="X",0,VLOOKUP(E14,'35'!$K$3:$L$16,2,FALSE)))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IF(D15="X",0,IF(E15="X",0,VLOOKUP(E15,'35'!$K$3:$L$16,2,FALSE)))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IF(D16="X",0,IF(E16="X",0,VLOOKUP(E16,'35'!$K$3:$L$16,2,FALSE)))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IF(D17="X",0,IF(E17="X",0,VLOOKUP(E17,'35'!$K$3:$L$16,2,FALSE)))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IF(D18="X",0,IF(E18="X",0,VLOOKUP(E18,'35'!$K$3:$L$16,2,FALSE)))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IF(D19="X",0,IF(E19="X",0,VLOOKUP(E19,'35'!$K$3:$L$16,2,FALSE)))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IF(D20="X",0,IF(E20="X",0,VLOOKUP(E20,'35'!$K$3:$L$16,2,FALSE)))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IF(D21="X",0,IF(E21="X",0,VLOOKUP(E21,'35'!$K$3:$L$16,2,FALSE)))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IF(D22="X",0,IF(E22="X",0,VLOOKUP(E22,'35'!$K$3:$L$16,2,FALSE)))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IF(D23="X",0,IF(E23="X",0,VLOOKUP(E23,'35'!$K$3:$L$16,2,FALSE)))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IF(D24="X",0,IF(E24="X",0,VLOOKUP(E24,'35'!$K$3:$L$16,2,FALSE)))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IF(D25="X",0,IF(E25="X",0,VLOOKUP(E25,'35'!$K$3:$L$16,2,FALSE)))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IF(D26="X",0,IF(E26="X",0,VLOOKUP(E26,'35'!$K$3:$L$16,2,FALSE)))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IF(D27="X",0,IF(E27="X",0,VLOOKUP(E27,'35'!$K$3:$L$16,2,FALSE)))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IF(D28="X",0,IF(E28="X",0,VLOOKUP(E28,'35'!$K$3:$L$16,2,FALSE)))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IF(D29="X",0,IF(E29="X",0,VLOOKUP(E29,'35'!$K$3:$L$16,2,FALSE)))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IF(D30="X",0,IF(E30="X",0,VLOOKUP(E30,'35'!$K$3:$L$16,2,FALSE)))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IF(D31="X",0,IF(E31="X",0,VLOOKUP(E31,'35'!$K$3:$L$16,2,FALSE)))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IF(D32="X",0,IF(E32="X",0,VLOOKUP(E32,'35'!$K$3:$L$16,2,FALSE)))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IF(D33="X",0,IF(E33="X",0,VLOOKUP(E33,'35'!$K$3:$L$16,2,FALSE)))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IF(D34="X",0,IF(E34="X",0,VLOOKUP(E34,'35'!$K$3:$L$16,2,FALSE)))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IF(D35="X",0,IF(E35="X",0,VLOOKUP(E35,'35'!$K$3:$L$16,2,FALSE)))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IF(D36="X",0,IF(E36="X",0,VLOOKUP(E36,'35'!$K$3:$L$16,2,FALSE)))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IF(D37="X",0,IF(E37="X",0,VLOOKUP(E37,'35'!$K$3:$L$16,2,FALSE)))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IF(D38="X",0,IF(E38="X",0,VLOOKUP(E38,'35'!$K$3:$L$16,2,FALSE)))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IF(D39="X",0,IF(E39="X",0,VLOOKUP(E39,'35'!$K$3:$L$16,2,FALSE)))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IF(D40="X",0,IF(E40="X",0,VLOOKUP(E40,'35'!$K$3:$L$16,2,FALSE)))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IF(D41="X",0,IF(E41="X",0,VLOOKUP(E41,'35'!$K$3:$L$16,2,FALSE)))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IF(D42="X",0,IF(E42="X",0,VLOOKUP(E42,'35'!$K$3:$L$16,2,FALSE)))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IF(D43="X",0,IF(E43="X",0,VLOOKUP(E43,'35'!$K$3:$L$16,2,FALSE)))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IF(D44="X",0,IF(E44="X",0,VLOOKUP(E44,'35'!$K$3:$L$16,2,FALSE)))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IF(D45="X",0,IF(E45="X",0,VLOOKUP(E45,'35'!$K$3:$L$16,2,FALSE)))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IF(D46="X",0,IF(E46="X",0,VLOOKUP(E46,'35'!$K$3:$L$16,2,FALSE)))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IF(D47="X",0,IF(E47="X",0,VLOOKUP(E47,'35'!$K$3:$L$16,2,FALSE)))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IF(D48="X",0,IF(E48="X",0,VLOOKUP(E48,'35'!$K$3:$L$16,2,FALSE)))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IF(D49="X",0,IF(E49="X",0,VLOOKUP(E49,'35'!$K$3:$L$16,2,FALSE)))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IF(D50="X",0,IF(E50="X",0,VLOOKUP(E50,'35'!$K$3:$L$16,2,FALSE)))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IF(D51="X",0,IF(E51="X",0,VLOOKUP(E51,'35'!$K$3:$L$16,2,FALSE)))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IF(D52="X",0,IF(E52="X",0,VLOOKUP(E52,'35'!$K$3:$L$16,2,FALSE)))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IF(D53="X",0,IF(E53="X",0,VLOOKUP(E53,'35'!$K$3:$L$16,2,FALSE)))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IF(D54="X",0,IF(E54="X",0,VLOOKUP(E54,'35'!$K$3:$L$16,2,FALSE)))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IF(D55="X",0,IF(E55="X",0,VLOOKUP(E55,'35'!$K$3:$L$16,2,FALSE)))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IF(D56="X",0,IF(E56="X",0,VLOOKUP(E56,'35'!$K$3:$L$16,2,FALSE)))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IF(D57="X",0,IF(E57="X",0,VLOOKUP(E57,'35'!$K$3:$L$16,2,FALSE)))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IF(D58="X",0,IF(E58="X",0,VLOOKUP(E58,'35'!$K$3:$L$16,2,FALSE)))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IF(D59="X",0,IF(E59="X",0,VLOOKUP(E59,'35'!$K$3:$L$16,2,FALSE)))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IF(D60="X",0,IF(E60="X",0,VLOOKUP(E60,'35'!$K$3:$L$16,2,FALSE)))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IF(D61="X",0,IF(E61="X",0,VLOOKUP(E61,'35'!$K$3:$L$16,2,FALSE)))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IF(D62="X",0,IF(E62="X",0,VLOOKUP(E62,'35'!$K$3:$L$16,2,FALSE)))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IF(D63="X",0,IF(E63="X",0,VLOOKUP(E63,'35'!$K$3:$L$16,2,FALSE)))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IF(D64="X",0,IF(E64="X",0,VLOOKUP(E64,'35'!$K$3:$L$16,2,FALSE)))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IF(D65="X",0,IF(E65="X",0,VLOOKUP(E65,'35'!$K$3:$L$16,2,FALSE)))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IF(D66="X",0,IF(E66="X",0,VLOOKUP(E66,'35'!$K$3:$L$16,2,FALSE)))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IF(D67="X",0,IF(E67="X",0,VLOOKUP(E67,'35'!$K$3:$L$16,2,FALSE)))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IF(D68="X",0,IF(E68="X",0,VLOOKUP(E68,'35'!$K$3:$L$16,2,FALSE)))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IF(D69="X",0,IF(E69="X",0,VLOOKUP(E69,'35'!$K$3:$L$16,2,FALSE)))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IF(D70="X",0,IF(E70="X",0,VLOOKUP(E70,'35'!$K$3:$L$16,2,FALSE)))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IF(D71="X",0,IF(E71="X",0,VLOOKUP(E71,'35'!$K$3:$L$16,2,FALSE)))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IF(D72="X",0,IF(E72="X",0,VLOOKUP(E72,'35'!$K$3:$L$16,2,FALSE)))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IF(D73="X",0,IF(E73="X",0,VLOOKUP(E73,'35'!$K$3:$L$16,2,FALSE)))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IF(D74="X",0,IF(E74="X",0,VLOOKUP(E74,'35'!$K$3:$L$16,2,FALSE)))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IF(D75="X",0,IF(E75="X",0,VLOOKUP(E75,'35'!$K$3:$L$16,2,FALSE)))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IF(D76="X",0,IF(E76="X",0,VLOOKUP(E76,'35'!$K$3:$L$16,2,FALSE)))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IF(D77="X",0,IF(E77="X",0,VLOOKUP(E77,'35'!$K$3:$L$16,2,FALSE)))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IF(D78="X",0,IF(E78="X",0,VLOOKUP(E78,'35'!$K$3:$L$16,2,FALSE)))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IF(D79="X",0,IF(E79="X",0,VLOOKUP(E79,'35'!$K$3:$L$16,2,FALSE)))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IF(D80="X",0,IF(E80="X",0,VLOOKUP(E80,'35'!$K$3:$L$16,2,FALSE)))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IF(D81="X",0,IF(E81="X",0,VLOOKUP(E81,'35'!$K$3:$L$16,2,FALSE)))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IF(D82="X",0,IF(E82="X",0,VLOOKUP(E82,'35'!$K$3:$L$16,2,FALSE)))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IF(D83="X",0,IF(E83="X",0,VLOOKUP(E83,'35'!$K$3:$L$16,2,FALSE)))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IF(D84="X",0,IF(E84="X",0,VLOOKUP(E84,'35'!$K$3:$L$16,2,FALSE)))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IF(D85="X",0,IF(E85="X",0,VLOOKUP(E85,'35'!$K$3:$L$16,2,FALSE)))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IF(D86="X",0,IF(E86="X",0,VLOOKUP(E86,'35'!$K$3:$L$16,2,FALSE)))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IF(D87="X",0,IF(E87="X",0,VLOOKUP(E87,'35'!$K$3:$L$16,2,FALSE)))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IF(D88="X",0,IF(E88="X",0,VLOOKUP(E88,'35'!$K$3:$L$16,2,FALSE)))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IF(D89="X",0,IF(E89="X",0,VLOOKUP(E89,'35'!$K$3:$L$16,2,FALSE)))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IF(D90="X",0,IF(E90="X",0,VLOOKUP(E90,'35'!$K$3:$L$16,2,FALSE)))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IF(D91="X",0,IF(E91="X",0,VLOOKUP(E91,'35'!$K$3:$L$16,2,FALSE)))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IF(D92="X",0,IF(E92="X",0,VLOOKUP(E92,'35'!$K$3:$L$16,2,FALSE)))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IF(D93="X",0,IF(E93="X",0,VLOOKUP(E93,'35'!$K$3:$L$16,2,FALSE)))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IF(D94="X",0,IF(E94="X",0,VLOOKUP(E94,'35'!$K$3:$L$16,2,FALSE)))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IF(D95="X",0,IF(E95="X",0,VLOOKUP(E95,'35'!$K$3:$L$16,2,FALSE)))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IF(D96="X",0,IF(E96="X",0,VLOOKUP(E96,'35'!$K$3:$L$16,2,FALSE)))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IF(D97="X",0,IF(E97="X",0,VLOOKUP(E97,'35'!$K$3:$L$16,2,FALSE)))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IF(D98="X",0,IF(E98="X",0,VLOOKUP(E98,'35'!$K$3:$L$16,2,FALSE)))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IF(D99="X",0,IF(E99="X",0,VLOOKUP(E99,'35'!$K$3:$L$16,2,FALSE)))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IF(D100="X",0,IF(E100="X",0,VLOOKUP(E100,'35'!$K$3:$L$16,2,FALSE)))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IF(D101="X",0,IF(E101="X",0,VLOOKUP(E101,'35'!$K$3:$L$16,2,FALSE)))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IF(D102="X",0,IF(E102="X",0,VLOOKUP(E102,'35'!$K$3:$L$16,2,FALSE)))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IF(D103="X",0,IF(E103="X",0,VLOOKUP(E103,'35'!$K$3:$L$16,2,FALSE)))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IF(D104="X",0,IF(E104="X",0,VLOOKUP(E104,'35'!$K$3:$L$16,2,FALSE)))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IF(D105="X",0,IF(E105="X",0,VLOOKUP(E105,'35'!$K$3:$L$16,2,FALSE)))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IF(D106="X",0,IF(E106="X",0,VLOOKUP(E106,'35'!$K$3:$L$16,2,FALSE)))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IF(D107="X",0,IF(E107="X",0,VLOOKUP(E107,'35'!$K$3:$L$16,2,FALSE)))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IF(D108="X",0,IF(E108="X",0,VLOOKUP(E108,'35'!$K$3:$L$16,2,FALSE)))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IF(D109="X",0,IF(E109="X",0,VLOOKUP(E109,'35'!$K$3:$L$16,2,FALSE)))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IF(D110="X",0,IF(E110="X",0,VLOOKUP(E110,'35'!$K$3:$L$16,2,FALSE)))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IF(D111="X",0,IF(E111="X",0,VLOOKUP(E111,'35'!$K$3:$L$16,2,FALSE)))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IF(D112="X",0,IF(E112="X",0,VLOOKUP(E112,'35'!$K$3:$L$16,2,FALSE)))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IF(D113="X",0,IF(E113="X",0,VLOOKUP(E113,'35'!$K$3:$L$16,2,FALSE)))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IF(D114="X",0,IF(E114="X",0,VLOOKUP(E114,'35'!$K$3:$L$16,2,FALSE)))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IF(D115="X",0,IF(E115="X",0,VLOOKUP(E115,'35'!$K$3:$L$16,2,FALSE)))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IF(D116="X",0,IF(E116="X",0,VLOOKUP(E116,'35'!$K$3:$L$16,2,FALSE)))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IF(D117="X",0,IF(E117="X",0,VLOOKUP(E117,'35'!$K$3:$L$16,2,FALSE)))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IF(D118="X",0,IF(E118="X",0,VLOOKUP(E118,'35'!$K$3:$L$16,2,FALSE)))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IF(D119="X",0,IF(E119="X",0,VLOOKUP(E119,'35'!$K$3:$L$16,2,FALSE)))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IF(D120="X",0,IF(E120="X",0,VLOOKUP(E120,'35'!$K$3:$L$16,2,FALSE)))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IF(D121="X",0,IF(E121="X",0,VLOOKUP(E121,'35'!$K$3:$L$16,2,FALSE)))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IF(D122="X",0,IF(E122="X",0,VLOOKUP(E122,'35'!$K$3:$L$16,2,FALSE)))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IF(D123="X",0,IF(E123="X",0,VLOOKUP(E123,'35'!$K$3:$L$16,2,FALSE)))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IF(D124="X",0,IF(E124="X",0,VLOOKUP(E124,'35'!$K$3:$L$16,2,FALSE)))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IF(D125="X",0,IF(E125="X",0,VLOOKUP(E125,'35'!$K$3:$L$16,2,FALSE)))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IF(D126="X",0,IF(E126="X",0,VLOOKUP(E126,'35'!$K$3:$L$16,2,FALSE)))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IF(D127="X",0,IF(E127="X",0,VLOOKUP(E127,'35'!$K$3:$L$16,2,FALSE)))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IF(D128="X",0,IF(E128="X",0,VLOOKUP(E128,'35'!$K$3:$L$16,2,FALSE)))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IF(D129="X",0,IF(E129="X",0,VLOOKUP(E129,'35'!$K$3:$L$16,2,FALSE)))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IF(D130="X",0,IF(E130="X",0,VLOOKUP(E130,'35'!$K$3:$L$16,2,FALSE)))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IF(D131="X",0,IF(E131="X",0,VLOOKUP(E131,'35'!$K$3:$L$16,2,FALSE)))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IF(D132="X",0,IF(E132="X",0,VLOOKUP(E132,'35'!$K$3:$L$16,2,FALSE)))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IF(D133="X",0,IF(E133="X",0,VLOOKUP(E133,'35'!$K$3:$L$16,2,FALSE)))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IF(D134="X",0,IF(E134="X",0,VLOOKUP(E134,'35'!$K$3:$L$16,2,FALSE)))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IF(D135="X",0,IF(E135="X",0,VLOOKUP(E135,'35'!$K$3:$L$16,2,FALSE)))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IF(D136="X",0,IF(E136="X",0,VLOOKUP(E136,'35'!$K$3:$L$16,2,FALSE)))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IF(D137="X",0,IF(E137="X",0,VLOOKUP(E137,'35'!$K$3:$L$16,2,FALSE)))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IF(D138="X",0,IF(E138="X",0,VLOOKUP(E138,'35'!$K$3:$L$16,2,FALSE)))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IF(D139="X",0,IF(E139="X",0,VLOOKUP(E139,'35'!$K$3:$L$16,2,FALSE)))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IF(D140="X",0,IF(E140="X",0,VLOOKUP(E140,'35'!$K$3:$L$16,2,FALSE)))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IF(D141="X",0,IF(E141="X",0,VLOOKUP(E141,'35'!$K$3:$L$16,2,FALSE)))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IF(D142="X",0,IF(E142="X",0,VLOOKUP(E142,'35'!$K$3:$L$16,2,FALSE)))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IF(D143="X",0,IF(E143="X",0,VLOOKUP(E143,'35'!$K$3:$L$16,2,FALSE)))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IF(D144="X",0,IF(E144="X",0,VLOOKUP(E144,'35'!$K$3:$L$16,2,FALSE)))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IF(D145="X",0,IF(E145="X",0,VLOOKUP(E145,'35'!$K$3:$L$16,2,FALSE)))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IF(D146="X",0,IF(E146="X",0,VLOOKUP(E146,'35'!$K$3:$L$16,2,FALSE)))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IF(D147="X",0,IF(E147="X",0,VLOOKUP(E147,'35'!$K$3:$L$16,2,FALSE)))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IF(D148="X",0,IF(E148="X",0,VLOOKUP(E148,'35'!$K$3:$L$16,2,FALSE)))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IF(D149="X",0,IF(E149="X",0,VLOOKUP(E149,'35'!$K$3:$L$16,2,FALSE)))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IF(D150="X",0,IF(E150="X",0,VLOOKUP(E150,'35'!$K$3:$L$16,2,FALSE)))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IF(D151="X",0,IF(E151="X",0,VLOOKUP(E151,'35'!$K$3:$L$16,2,FALSE)))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IF(D152="X",0,IF(E152="X",0,VLOOKUP(E152,'35'!$K$3:$L$16,2,FALSE)))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IF(D153="X",0,IF(E153="X",0,VLOOKUP(E153,'35'!$K$3:$L$16,2,FALSE)))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IF(D154="X",0,IF(E154="X",0,VLOOKUP(E154,'35'!$K$3:$L$16,2,FALSE)))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IF(D155="X",0,IF(E155="X",0,VLOOKUP(E155,'35'!$K$3:$L$16,2,FALSE)))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IF(D156="X",0,IF(E156="X",0,VLOOKUP(E156,'35'!$K$3:$L$16,2,FALSE)))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IF(D157="X",0,IF(E157="X",0,VLOOKUP(E157,'35'!$K$3:$L$16,2,FALSE)))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IF(D158="X",0,IF(E158="X",0,VLOOKUP(E158,'35'!$K$3:$L$16,2,FALSE)))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IF(D159="X",0,IF(E159="X",0,VLOOKUP(E159,'35'!$K$3:$L$16,2,FALSE)))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IF(D160="X",0,IF(E160="X",0,VLOOKUP(E160,'35'!$K$3:$L$16,2,FALSE)))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IF(D161="X",0,IF(E161="X",0,VLOOKUP(E161,'35'!$K$3:$L$16,2,FALSE)))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IF(D162="X",0,IF(E162="X",0,VLOOKUP(E162,'35'!$K$3:$L$16,2,FALSE)))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IF(D163="X",0,IF(E163="X",0,VLOOKUP(E163,'35'!$K$3:$L$16,2,FALSE)))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IF(D164="X",0,IF(E164="X",0,VLOOKUP(E164,'35'!$K$3:$L$16,2,FALSE)))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IF(D165="X",0,IF(E165="X",0,VLOOKUP(E165,'35'!$K$3:$L$16,2,FALSE)))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IF(D166="X",0,IF(E166="X",0,VLOOKUP(E166,'35'!$K$3:$L$16,2,FALSE)))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IF(D167="X",0,IF(E167="X",0,VLOOKUP(E167,'35'!$K$3:$L$16,2,FALSE)))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IF(D168="X",0,IF(E168="X",0,VLOOKUP(E168,'35'!$K$3:$L$16,2,FALSE)))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IF(D169="X",0,IF(E169="X",0,VLOOKUP(E169,'35'!$K$3:$L$16,2,FALSE)))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IF(D170="X",0,IF(E170="X",0,VLOOKUP(E170,'35'!$K$3:$L$16,2,FALSE)))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IF(D171="X",0,IF(E171="X",0,VLOOKUP(E171,'35'!$K$3:$L$16,2,FALSE)))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IF(D172="X",0,IF(E172="X",0,VLOOKUP(E172,'35'!$K$3:$L$16,2,FALSE)))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IF(D173="X",0,IF(E173="X",0,VLOOKUP(E173,'35'!$K$3:$L$16,2,FALSE)))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IF(D174="X",0,IF(E174="X",0,VLOOKUP(E174,'35'!$K$3:$L$16,2,FALSE)))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IF(D175="X",0,IF(E175="X",0,VLOOKUP(E175,'35'!$K$3:$L$16,2,FALSE)))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IF(D176="X",0,IF(E176="X",0,VLOOKUP(E176,'35'!$K$3:$L$16,2,FALSE)))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IF(D177="X",0,IF(E177="X",0,VLOOKUP(E177,'35'!$K$3:$L$16,2,FALSE)))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IF(D178="X",0,IF(E178="X",0,VLOOKUP(E178,'35'!$K$3:$L$16,2,FALSE)))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IF(D179="X",0,IF(E179="X",0,VLOOKUP(E179,'35'!$K$3:$L$16,2,FALSE)))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IF(D180="X",0,IF(E180="X",0,VLOOKUP(E180,'35'!$K$3:$L$16,2,FALSE)))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IF(D181="X",0,IF(E181="X",0,VLOOKUP(E181,'35'!$K$3:$L$16,2,FALSE)))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IF(D182="X",0,IF(E182="X",0,VLOOKUP(E182,'35'!$K$3:$L$16,2,FALSE)))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IF(D183="X",0,IF(E183="X",0,VLOOKUP(E183,'35'!$K$3:$L$16,2,FALSE)))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IF(D184="X",0,IF(E184="X",0,VLOOKUP(E184,'35'!$K$3:$L$16,2,FALSE)))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IF(D185="X",0,IF(E185="X",0,VLOOKUP(E185,'35'!$K$3:$L$16,2,FALSE)))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IF(D186="X",0,IF(E186="X",0,VLOOKUP(E186,'35'!$K$3:$L$16,2,FALSE)))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IF(D187="X",0,IF(E187="X",0,VLOOKUP(E187,'35'!$K$3:$L$16,2,FALSE)))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IF(D188="X",0,IF(E188="X",0,VLOOKUP(E188,'35'!$K$3:$L$16,2,FALSE)))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IF(D189="X",0,IF(E189="X",0,VLOOKUP(E189,'35'!$K$3:$L$16,2,FALSE)))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IF(D190="X",0,IF(E190="X",0,VLOOKUP(E190,'35'!$K$3:$L$16,2,FALSE)))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IF(D191="X",0,IF(E191="X",0,VLOOKUP(E191,'35'!$K$3:$L$16,2,FALSE)))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IF(D192="X",0,IF(E192="X",0,VLOOKUP(E192,'35'!$K$3:$L$16,2,FALSE)))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IF(D193="X",0,IF(E193="X",0,VLOOKUP(E193,'35'!$K$3:$L$16,2,FALSE)))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IF(D194="X",0,IF(E194="X",0,VLOOKUP(E194,'35'!$K$3:$L$16,2,FALSE)))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IF(D195="X",0,IF(E195="X",0,VLOOKUP(E195,'35'!$K$3:$L$16,2,FALSE)))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IF(D196="X",0,IF(E196="X",0,VLOOKUP(E196,'35'!$K$3:$L$16,2,FALSE)))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IF(D197="X",0,IF(E197="X",0,VLOOKUP(E197,'35'!$K$3:$L$16,2,FALSE)))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IF(D198="X",0,IF(E198="X",0,VLOOKUP(E198,'35'!$K$3:$L$16,2,FALSE)))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IF(D199="X",0,IF(E199="X",0,VLOOKUP(E199,'35'!$K$3:$L$16,2,FALSE)))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IF(D200="X",0,IF(E200="X",0,VLOOKUP(E200,'35'!$K$3:$L$16,2,FALSE)))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IF(D201="X",0,IF(E201="X",0,VLOOKUP(E201,'35'!$K$3:$L$16,2,FALSE)))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IF(D202="X",0,IF(E202="X",0,VLOOKUP(E202,'35'!$K$3:$L$16,2,FALSE)))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IF(D203="X",0,IF(E203="X",0,VLOOKUP(E203,'35'!$K$3:$L$16,2,FALSE)))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IF(D204="X",0,IF(E204="X",0,VLOOKUP(E204,'35'!$K$3:$L$16,2,FALSE)))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IF(D205="X",0,IF(E205="X",0,VLOOKUP(E205,'35'!$K$3:$L$16,2,FALSE)))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IF(D206="X",0,IF(E206="X",0,VLOOKUP(E206,'35'!$K$3:$L$16,2,FALSE)))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IF(D207="X",0,IF(E207="X",0,VLOOKUP(E207,'35'!$K$3:$L$16,2,FALSE)))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IF(D208="X",0,IF(E208="X",0,VLOOKUP(E208,'35'!$K$3:$L$16,2,FALSE)))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IF(D209="X",0,IF(E209="X",0,VLOOKUP(E209,'35'!$K$3:$L$16,2,FALSE)))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IF(D210="X",0,IF(E210="X",0,VLOOKUP(E210,'35'!$K$3:$L$16,2,FALSE)))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IF(D211="X",0,IF(E211="X",0,VLOOKUP(E211,'35'!$K$3:$L$16,2,FALSE)))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IF(D212="X",0,IF(E212="X",0,VLOOKUP(E212,'35'!$K$3:$L$16,2,FALSE)))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IF(D213="X",0,IF(E213="X",0,VLOOKUP(E213,'35'!$K$3:$L$16,2,FALSE)))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IF(D214="X",0,IF(E214="X",0,VLOOKUP(E214,'35'!$K$3:$L$16,2,FALSE)))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IF(D215="X",0,IF(E215="X",0,VLOOKUP(E215,'35'!$K$3:$L$16,2,FALSE)))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IF(D216="X",0,IF(E216="X",0,VLOOKUP(E216,'35'!$K$3:$L$16,2,FALSE)))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IF(D217="X",0,IF(E217="X",0,VLOOKUP(E217,'35'!$K$3:$L$16,2,FALSE)))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IF(D218="X",0,IF(E218="X",0,VLOOKUP(E218,'35'!$K$3:$L$16,2,FALSE)))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IF(D219="X",0,IF(E219="X",0,VLOOKUP(E219,'35'!$K$3:$L$16,2,FALSE)))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IF(D220="X",0,IF(E220="X",0,VLOOKUP(E220,'35'!$K$3:$L$16,2,FALSE)))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IF(D221="X",0,IF(E221="X",0,VLOOKUP(E221,'35'!$K$3:$L$16,2,FALSE)))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IF(D222="X",0,IF(E222="X",0,VLOOKUP(E222,'35'!$K$3:$L$16,2,FALSE)))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IF(D223="X",0,IF(E223="X",0,VLOOKUP(E223,'35'!$K$3:$L$16,2,FALSE)))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IF(D224="X",0,IF(E224="X",0,VLOOKUP(E224,'35'!$K$3:$L$16,2,FALSE)))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IF(D225="X",0,IF(E225="X",0,VLOOKUP(E225,'35'!$K$3:$L$16,2,FALSE)))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IF(D226="X",0,IF(E226="X",0,VLOOKUP(E226,'35'!$K$3:$L$16,2,FALSE)))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IF(D227="X",0,IF(E227="X",0,VLOOKUP(E227,'35'!$K$3:$L$16,2,FALSE)))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IF(D228="X",0,IF(E228="X",0,VLOOKUP(E228,'35'!$K$3:$L$16,2,FALSE)))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IF(D229="X",0,IF(E229="X",0,VLOOKUP(E229,'35'!$K$3:$L$16,2,FALSE)))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IF(D230="X",0,IF(E230="X",0,VLOOKUP(E230,'35'!$K$3:$L$16,2,FALSE)))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IF(D231="X",0,IF(E231="X",0,VLOOKUP(E231,'35'!$K$3:$L$16,2,FALSE)))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IF(D232="X",0,IF(E232="X",0,VLOOKUP(E232,'35'!$K$3:$L$16,2,FALSE)))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IF(D233="X",0,IF(E233="X",0,VLOOKUP(E233,'35'!$K$3:$L$16,2,FALSE)))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IF(D234="X",0,IF(E234="X",0,VLOOKUP(E234,'35'!$K$3:$L$16,2,FALSE)))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IF(D235="X",0,IF(E235="X",0,VLOOKUP(E235,'35'!$K$3:$L$16,2,FALSE)))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IF(D236="X",0,IF(E236="X",0,VLOOKUP(E236,'35'!$K$3:$L$16,2,FALSE)))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IF(D237="X",0,IF(E237="X",0,VLOOKUP(E237,'35'!$K$3:$L$16,2,FALSE)))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IF(D238="X",0,IF(E238="X",0,VLOOKUP(E238,'35'!$K$3:$L$16,2,FALSE)))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IF(D239="X",0,IF(E239="X",0,VLOOKUP(E239,'35'!$K$3:$L$16,2,FALSE)))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IF(D240="X",0,IF(E240="X",0,VLOOKUP(E240,'35'!$K$3:$L$16,2,FALSE)))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IF(D241="X",0,IF(E241="X",0,VLOOKUP(E241,'35'!$K$3:$L$16,2,FALSE)))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IF(D242="X",0,IF(E242="X",0,VLOOKUP(E242,'35'!$K$3:$L$16,2,FALSE)))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IF(D243="X",0,IF(E243="X",0,VLOOKUP(E243,'35'!$K$3:$L$16,2,FALSE)))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IF(D244="X",0,IF(E244="X",0,VLOOKUP(E244,'35'!$K$3:$L$16,2,FALSE)))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IF(D245="X",0,IF(E245="X",0,VLOOKUP(E245,'35'!$K$3:$L$16,2,FALSE)))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IF(D246="X",0,IF(E246="X",0,VLOOKUP(E246,'35'!$K$3:$L$16,2,FALSE)))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IF(D247="X",0,IF(E247="X",0,VLOOKUP(E247,'35'!$K$3:$L$16,2,FALSE)))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IF(D248="X",0,IF(E248="X",0,VLOOKUP(E248,'35'!$K$3:$L$16,2,FALSE)))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IF(D249="X",0,IF(E249="X",0,VLOOKUP(E249,'35'!$K$3:$L$16,2,FALSE)))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IF(D250="X",0,IF(E250="X",0,VLOOKUP(E250,'35'!$K$3:$L$16,2,FALSE)))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IF(D251="X",0,IF(E251="X",0,VLOOKUP(E251,'35'!$K$3:$L$16,2,FALSE)))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IF(D252="X",0,IF(E252="X",0,VLOOKUP(E252,'35'!$K$3:$L$16,2,FALSE)))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IF(D253="X",0,IF(E253="X",0,VLOOKUP(E253,'35'!$K$3:$L$16,2,FALSE)))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IF(D254="X",0,IF(E254="X",0,VLOOKUP(E254,'35'!$K$3:$L$16,2,FALSE)))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IF(D255="X",0,IF(E255="X",0,VLOOKUP(E255,'35'!$K$3:$L$16,2,FALSE)))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IF(D256="X",0,IF(E256="X",0,VLOOKUP(E256,'35'!$K$3:$L$16,2,FALSE)))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IF(D257="X",0,IF(E257="X",0,VLOOKUP(E257,'35'!$K$3:$L$16,2,FALSE)))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IF(D258="X",0,IF(E258="X",0,VLOOKUP(E258,'35'!$K$3:$L$16,2,FALSE)))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IF(D259="X",0,IF(E259="X",0,VLOOKUP(E259,'35'!$K$3:$L$16,2,FALSE)))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IF(D260="X",0,IF(E260="X",0,VLOOKUP(E260,'35'!$K$3:$L$16,2,FALSE)))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IF(D261="X",0,IF(E261="X",0,VLOOKUP(E261,'35'!$K$3:$L$16,2,FALSE)))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IF(D262="X",0,IF(E262="X",0,VLOOKUP(E262,'35'!$K$3:$L$16,2,FALSE)))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IF(D263="X",0,IF(E263="X",0,VLOOKUP(E263,'35'!$K$3:$L$16,2,FALSE)))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IF(D264="X",0,IF(E264="X",0,VLOOKUP(E264,'35'!$K$3:$L$16,2,FALSE)))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IF(D265="X",0,IF(E265="X",0,VLOOKUP(E265,'35'!$K$3:$L$16,2,FALSE)))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IF(D266="X",0,IF(E266="X",0,VLOOKUP(E266,'35'!$K$3:$L$16,2,FALSE)))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IF(D267="X",0,IF(E267="X",0,VLOOKUP(E267,'35'!$K$3:$L$16,2,FALSE)))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IF(D268="X",0,IF(E268="X",0,VLOOKUP(E268,'35'!$K$3:$L$16,2,FALSE)))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IF(D269="X",0,IF(E269="X",0,VLOOKUP(E269,'35'!$K$3:$L$16,2,FALSE)))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IF(D270="X",0,IF(E270="X",0,VLOOKUP(E270,'35'!$K$3:$L$16,2,FALSE)))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IF(D271="X",0,IF(E271="X",0,VLOOKUP(E271,'35'!$K$3:$L$16,2,FALSE)))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IF(D272="X",0,IF(E272="X",0,VLOOKUP(E272,'35'!$K$3:$L$16,2,FALSE)))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IF(D273="X",0,IF(E273="X",0,VLOOKUP(E273,'35'!$K$3:$L$16,2,FALSE)))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IF(D274="X",0,IF(E274="X",0,VLOOKUP(E274,'35'!$K$3:$L$16,2,FALSE)))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IF(D275="X",0,IF(E275="X",0,VLOOKUP(E275,'35'!$K$3:$L$16,2,FALSE)))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IF(D276="X",0,IF(E276="X",0,VLOOKUP(E276,'35'!$K$3:$L$16,2,FALSE)))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IF(D277="X",0,IF(E277="X",0,VLOOKUP(E277,'35'!$K$3:$L$16,2,FALSE)))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IF(D278="X",0,IF(E278="X",0,VLOOKUP(E278,'35'!$K$3:$L$16,2,FALSE)))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IF(D279="X",0,IF(E279="X",0,VLOOKUP(E279,'35'!$K$3:$L$16,2,FALSE)))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IF(D280="X",0,IF(E280="X",0,VLOOKUP(E280,'35'!$K$3:$L$16,2,FALSE)))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IF(D281="X",0,IF(E281="X",0,VLOOKUP(E281,'35'!$K$3:$L$16,2,FALSE)))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IF(D282="X",0,IF(E282="X",0,VLOOKUP(E282,'35'!$K$3:$L$16,2,FALSE)))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IF(D283="X",0,IF(E283="X",0,VLOOKUP(E283,'35'!$K$3:$L$16,2,FALSE)))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IF(D284="X",0,IF(E284="X",0,VLOOKUP(E284,'35'!$K$3:$L$16,2,FALSE)))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IF(D285="X",0,IF(E285="X",0,VLOOKUP(E285,'35'!$K$3:$L$16,2,FALSE)))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IF(D286="X",0,IF(E286="X",0,VLOOKUP(E286,'35'!$K$3:$L$16,2,FALSE)))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IF(D287="X",0,IF(E287="X",0,VLOOKUP(E287,'35'!$K$3:$L$16,2,FALSE)))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IF(D288="X",0,IF(E288="X",0,VLOOKUP(E288,'35'!$K$3:$L$16,2,FALSE)))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IF(D289="X",0,IF(E289="X",0,VLOOKUP(E289,'35'!$K$3:$L$16,2,FALSE)))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IF(D290="X",0,IF(E290="X",0,VLOOKUP(E290,'35'!$K$3:$L$16,2,FALSE)))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IF(D291="X",0,IF(E291="X",0,VLOOKUP(E291,'35'!$K$3:$L$16,2,FALSE)))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IF(D292="X",0,IF(E292="X",0,VLOOKUP(E292,'35'!$K$3:$L$16,2,FALSE)))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IF(D293="X",0,IF(E293="X",0,VLOOKUP(E293,'35'!$K$3:$L$16,2,FALSE)))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IF(D294="X",0,IF(E294="X",0,VLOOKUP(E294,'35'!$K$3:$L$16,2,FALSE)))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IF(D295="X",0,IF(E295="X",0,VLOOKUP(E295,'35'!$K$3:$L$16,2,FALSE)))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IF(D296="X",0,IF(E296="X",0,VLOOKUP(E296,'35'!$K$3:$L$16,2,FALSE)))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IF(D297="X",0,IF(E297="X",0,VLOOKUP(E297,'35'!$K$3:$L$16,2,FALSE)))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IF(D298="X",0,IF(E298="X",0,VLOOKUP(E298,'35'!$K$3:$L$16,2,FALSE)))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IF(D299="X",0,IF(E299="X",0,VLOOKUP(E299,'35'!$K$3:$L$16,2,FALSE)))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IF(D300="X",0,IF(E300="X",0,VLOOKUP(E300,'35'!$K$3:$L$16,2,FALSE)))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IF(D301="X",0,IF(E301="X",0,VLOOKUP(E301,'35'!$K$3:$L$16,2,FALSE)))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IF(D302="X",0,IF(E302="X",0,VLOOKUP(E302,'35'!$K$3:$L$16,2,FALSE)))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IF(D303="X",0,IF(E303="X",0,VLOOKUP(E303,'35'!$K$3:$L$16,2,FALSE)))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IF(D304="X",0,IF(E304="X",0,VLOOKUP(E304,'35'!$K$3:$L$16,2,FALSE)))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IF(D305="X",0,IF(E305="X",0,VLOOKUP(E305,'35'!$K$3:$L$16,2,FALSE)))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IF(D306="X",0,IF(E306="X",0,VLOOKUP(E306,'35'!$K$3:$L$16,2,FALSE)))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IF(D307="X",0,IF(E307="X",0,VLOOKUP(E307,'35'!$K$3:$L$16,2,FALSE)))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IF(D308="X",0,IF(E308="X",0,VLOOKUP(E308,'35'!$K$3:$L$16,2,FALSE)))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IF(D309="X",0,IF(E309="X",0,VLOOKUP(E309,'35'!$K$3:$L$16,2,FALSE)))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IF(D310="X",0,IF(E310="X",0,VLOOKUP(E310,'35'!$K$3:$L$16,2,FALSE)))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IF(D311="X",0,IF(E311="X",0,VLOOKUP(E311,'35'!$K$3:$L$16,2,FALSE)))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IF(D312="X",0,IF(E312="X",0,VLOOKUP(E312,'35'!$K$3:$L$16,2,FALSE)))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IF(D313="X",0,IF(E313="X",0,VLOOKUP(E313,'35'!$K$3:$L$16,2,FALSE)))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IF(D314="X",0,IF(E314="X",0,VLOOKUP(E314,'35'!$K$3:$L$16,2,FALSE)))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IF(D315="X",0,IF(E315="X",0,VLOOKUP(E315,'35'!$K$3:$L$16,2,FALSE)))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IF(D316="X",0,IF(E316="X",0,VLOOKUP(E316,'35'!$K$3:$L$16,2,FALSE)))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IF(D317="X",0,IF(E317="X",0,VLOOKUP(E317,'35'!$K$3:$L$16,2,FALSE)))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IF(D318="X",0,IF(E318="X",0,VLOOKUP(E318,'35'!$K$3:$L$16,2,FALSE)))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IF(D319="X",0,IF(E319="X",0,VLOOKUP(E319,'35'!$K$3:$L$16,2,FALSE)))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IF(D320="X",0,IF(E320="X",0,VLOOKUP(E320,'35'!$K$3:$L$16,2,FALSE)))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IF(D321="X",0,IF(E321="X",0,VLOOKUP(E321,'35'!$K$3:$L$16,2,FALSE)))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IF(D322="X",0,IF(E322="X",0,VLOOKUP(E322,'35'!$K$3:$L$16,2,FALSE)))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IF(D323="X",0,IF(E323="X",0,VLOOKUP(E323,'35'!$K$3:$L$16,2,FALSE)))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IF(D324="X",0,IF(E324="X",0,VLOOKUP(E324,'35'!$K$3:$L$16,2,FALSE)))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IF(D325="X",0,IF(E325="X",0,VLOOKUP(E325,'35'!$K$3:$L$16,2,FALSE)))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IF(D326="X",0,IF(E326="X",0,VLOOKUP(E326,'35'!$K$3:$L$16,2,FALSE)))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IF(D327="X",0,IF(E327="X",0,VLOOKUP(E327,'35'!$K$3:$L$16,2,FALSE)))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IF(D328="X",0,IF(E328="X",0,VLOOKUP(E328,'35'!$K$3:$L$16,2,FALSE)))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IF(D329="X",0,IF(E329="X",0,VLOOKUP(E329,'35'!$K$3:$L$16,2,FALSE)))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IF(D330="X",0,IF(E330="X",0,VLOOKUP(E330,'35'!$K$3:$L$16,2,FALSE)))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IF(D331="X",0,IF(E331="X",0,VLOOKUP(E331,'35'!$K$3:$L$16,2,FALSE)))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IF(D332="X",0,IF(E332="X",0,VLOOKUP(E332,'35'!$K$3:$L$16,2,FALSE)))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IF(D333="X",0,IF(E333="X",0,VLOOKUP(E333,'35'!$K$3:$L$16,2,FALSE)))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IF(D334="X",0,IF(E334="X",0,VLOOKUP(E334,'35'!$K$3:$L$16,2,FALSE)))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IF(D335="X",0,IF(E335="X",0,VLOOKUP(E335,'35'!$K$3:$L$16,2,FALSE)))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IF(D336="X",0,IF(E336="X",0,VLOOKUP(E336,'35'!$K$3:$L$16,2,FALSE)))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IF(D337="X",0,IF(E337="X",0,VLOOKUP(E337,'35'!$K$3:$L$16,2,FALSE)))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IF(D338="X",0,IF(E338="X",0,VLOOKUP(E338,'35'!$K$3:$L$16,2,FALSE)))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IF(D339="X",0,IF(E339="X",0,VLOOKUP(E339,'35'!$K$3:$L$16,2,FALSE)))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IF(D340="X",0,IF(E340="X",0,VLOOKUP(E340,'35'!$K$3:$L$16,2,FALSE)))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IF(D341="X",0,IF(E341="X",0,VLOOKUP(E341,'35'!$K$3:$L$16,2,FALSE)))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IF(D342="X",0,IF(E342="X",0,VLOOKUP(E342,'35'!$K$3:$L$16,2,FALSE)))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IF(D343="X",0,IF(E343="X",0,VLOOKUP(E343,'35'!$K$3:$L$16,2,FALSE)))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IF(D344="X",0,IF(E344="X",0,VLOOKUP(E344,'35'!$K$3:$L$16,2,FALSE)))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IF(D345="X",0,IF(E345="X",0,VLOOKUP(E345,'35'!$K$3:$L$16,2,FALSE)))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IF(D346="X",0,IF(E346="X",0,VLOOKUP(E346,'35'!$K$3:$L$16,2,FALSE)))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IF(D347="X",0,IF(E347="X",0,VLOOKUP(E347,'35'!$K$3:$L$16,2,FALSE)))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IF(D348="X",0,IF(E348="X",0,VLOOKUP(E348,'35'!$K$3:$L$16,2,FALSE)))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IF(D349="X",0,IF(E349="X",0,VLOOKUP(E349,'35'!$K$3:$L$16,2,FALSE)))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IF(D350="X",0,IF(E350="X",0,VLOOKUP(E350,'35'!$K$3:$L$16,2,FALSE)))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IF(D351="X",0,IF(E351="X",0,VLOOKUP(E351,'35'!$K$3:$L$16,2,FALSE)))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IF(D352="X",0,IF(E352="X",0,VLOOKUP(E352,'35'!$K$3:$L$16,2,FALSE)))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IF(D353="X",0,IF(E353="X",0,VLOOKUP(E353,'35'!$K$3:$L$16,2,FALSE)))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IF(D354="X",0,IF(E354="X",0,VLOOKUP(E354,'35'!$K$3:$L$16,2,FALSE)))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IF(D355="X",0,IF(E355="X",0,VLOOKUP(E355,'35'!$K$3:$L$16,2,FALSE)))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IF(D356="X",0,IF(E356="X",0,VLOOKUP(E356,'35'!$K$3:$L$16,2,FALSE)))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IF(D357="X",0,IF(E357="X",0,VLOOKUP(E357,'35'!$K$3:$L$16,2,FALSE)))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IF(D358="X",0,IF(E358="X",0,VLOOKUP(E358,'35'!$K$3:$L$16,2,FALSE)))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IF(D359="X",0,IF(E359="X",0,VLOOKUP(E359,'35'!$K$3:$L$16,2,FALSE)))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IF(D360="X",0,IF(E360="X",0,VLOOKUP(E360,'35'!$K$3:$L$16,2,FALSE)))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IF(D361="X",0,IF(E361="X",0,VLOOKUP(E361,'35'!$K$3:$L$16,2,FALSE)))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IF(D362="X",0,IF(E362="X",0,VLOOKUP(E362,'35'!$K$3:$L$16,2,FALSE)))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IF(D363="X",0,IF(E363="X",0,VLOOKUP(E363,'35'!$K$3:$L$16,2,FALSE)))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IF(D364="X",0,IF(E364="X",0,VLOOKUP(E364,'35'!$K$3:$L$16,2,FALSE)))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IF(D365="X",0,IF(E365="X",0,VLOOKUP(E365,'35'!$K$3:$L$16,2,FALSE)))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IF(D366="X",0,IF(E366="X",0,VLOOKUP(E366,'35'!$K$3:$L$16,2,FALSE)))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IF(D367="X",0,IF(E367="X",0,VLOOKUP(E367,'35'!$K$3:$L$16,2,FALSE)))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IF(D368="X",0,IF(E368="X",0,VLOOKUP(E368,'35'!$K$3:$L$16,2,FALSE)))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IF(D369="X",0,IF(E369="X",0,VLOOKUP(E369,'35'!$K$3:$L$16,2,FALSE)))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IF(D370="X",0,IF(E370="X",0,VLOOKUP(E370,'35'!$K$3:$L$16,2,FALSE)))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IF(D371="X",0,IF(E371="X",0,VLOOKUP(E371,'35'!$K$3:$L$16,2,FALSE)))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IF(D372="X",0,IF(E372="X",0,VLOOKUP(E372,'35'!$K$3:$L$16,2,FALSE)))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IF(D373="X",0,IF(E373="X",0,VLOOKUP(E373,'35'!$K$3:$L$16,2,FALSE)))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IF(D374="X",0,IF(E374="X",0,VLOOKUP(E374,'35'!$K$3:$L$16,2,FALSE)))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IF(D375="X",0,IF(E375="X",0,VLOOKUP(E375,'35'!$K$3:$L$16,2,FALSE)))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IF(D376="X",0,IF(E376="X",0,VLOOKUP(E376,'35'!$K$3:$L$16,2,FALSE)))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IF(D377="X",0,IF(E377="X",0,VLOOKUP(E377,'35'!$K$3:$L$16,2,FALSE)))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IF(D378="X",0,IF(E378="X",0,VLOOKUP(E378,'35'!$K$3:$L$16,2,FALSE)))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IF(D379="X",0,IF(E379="X",0,VLOOKUP(E379,'35'!$K$3:$L$16,2,FALSE)))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IF(D380="X",0,IF(E380="X",0,VLOOKUP(E380,'35'!$K$3:$L$16,2,FALSE)))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IF(D381="X",0,IF(E381="X",0,VLOOKUP(E381,'35'!$K$3:$L$16,2,FALSE)))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IF(D382="X",0,IF(E382="X",0,VLOOKUP(E382,'35'!$K$3:$L$16,2,FALSE)))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IF(D383="X",0,IF(E383="X",0,VLOOKUP(E383,'35'!$K$3:$L$16,2,FALSE)))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IF(D384="X",0,IF(E384="X",0,VLOOKUP(E384,'35'!$K$3:$L$16,2,FALSE)))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IF(D385="X",0,IF(E385="X",0,VLOOKUP(E385,'35'!$K$3:$L$16,2,FALSE)))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IF(D386="X",0,IF(E386="X",0,VLOOKUP(E386,'35'!$K$3:$L$16,2,FALSE)))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IF(D387="X",0,IF(E387="X",0,VLOOKUP(E387,'35'!$K$3:$L$16,2,FALSE)))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IF(D388="X",0,IF(E388="X",0,VLOOKUP(E388,'35'!$K$3:$L$16,2,FALSE)))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IF(D389="X",0,IF(E389="X",0,VLOOKUP(E389,'35'!$K$3:$L$16,2,FALSE)))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IF(D390="X",0,IF(E390="X",0,VLOOKUP(E390,'35'!$K$3:$L$16,2,FALSE)))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IF(D391="X",0,IF(E391="X",0,VLOOKUP(E391,'35'!$K$3:$L$16,2,FALSE)))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IF(D392="X",0,IF(E392="X",0,VLOOKUP(E392,'35'!$K$3:$L$16,2,FALSE)))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IF(D393="X",0,IF(E393="X",0,VLOOKUP(E393,'35'!$K$3:$L$16,2,FALSE)))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IF(D394="X",0,IF(E394="X",0,VLOOKUP(E394,'35'!$K$3:$L$16,2,FALSE)))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IF(D395="X",0,IF(E395="X",0,VLOOKUP(E395,'35'!$K$3:$L$16,2,FALSE)))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IF(D396="X",0,IF(E396="X",0,VLOOKUP(E396,'35'!$K$3:$L$16,2,FALSE)))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IF(D397="X",0,IF(E397="X",0,VLOOKUP(E397,'35'!$K$3:$L$16,2,FALSE)))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IF(D398="X",0,IF(E398="X",0,VLOOKUP(E398,'35'!$K$3:$L$16,2,FALSE)))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IF(D399="X",0,IF(E399="X",0,VLOOKUP(E399,'35'!$K$3:$L$16,2,FALSE)))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IF(D400="X",0,IF(E400="X",0,VLOOKUP(E400,'35'!$K$3:$L$16,2,FALSE)))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IF(D401="X",0,IF(E401="X",0,VLOOKUP(E401,'35'!$K$3:$L$16,2,FALSE)))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IF(D402="X",0,IF(E402="X",0,VLOOKUP(E402,'35'!$K$3:$L$16,2,FALSE)))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IF(D403="X",0,IF(E403="X",0,VLOOKUP(E403,'35'!$K$3:$L$16,2,FALSE)))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IF(D404="X",0,IF(E404="X",0,VLOOKUP(E404,'35'!$K$3:$L$16,2,FALSE)))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IF(D405="X",0,IF(E405="X",0,VLOOKUP(E405,'35'!$K$3:$L$16,2,FALSE)))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IF(D406="X",0,IF(E406="X",0,VLOOKUP(E406,'35'!$K$3:$L$16,2,FALSE)))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IF(D407="X",0,IF(E407="X",0,VLOOKUP(E407,'35'!$K$3:$L$16,2,FALSE)))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IF(D408="X",0,IF(E408="X",0,VLOOKUP(E408,'35'!$K$3:$L$16,2,FALSE)))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IF(D409="X",0,IF(E409="X",0,VLOOKUP(E409,'35'!$K$3:$L$16,2,FALSE)))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IF(D410="X",0,IF(E410="X",0,VLOOKUP(E410,'35'!$K$3:$L$16,2,FALSE)))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IF(D411="X",0,IF(E411="X",0,VLOOKUP(E411,'35'!$K$3:$L$16,2,FALSE)))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IF(D412="X",0,IF(E412="X",0,VLOOKUP(E412,'35'!$K$3:$L$16,2,FALSE)))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IF(D413="X",0,IF(E413="X",0,VLOOKUP(E413,'35'!$K$3:$L$16,2,FALSE)))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IF(D414="X",0,IF(E414="X",0,VLOOKUP(E414,'35'!$K$3:$L$16,2,FALSE)))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IF(D415="X",0,IF(E415="X",0,VLOOKUP(E415,'35'!$K$3:$L$16,2,FALSE)))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IF(D416="X",0,IF(E416="X",0,VLOOKUP(E416,'35'!$K$3:$L$16,2,FALSE)))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IF(D417="X",0,IF(E417="X",0,VLOOKUP(E417,'35'!$K$3:$L$16,2,FALSE)))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IF(D418="X",0,IF(E418="X",0,VLOOKUP(E418,'35'!$K$3:$L$16,2,FALSE)))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IF(D419="X",0,IF(E419="X",0,VLOOKUP(E419,'35'!$K$3:$L$16,2,FALSE)))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IF(D420="X",0,IF(E420="X",0,VLOOKUP(E420,'35'!$K$3:$L$16,2,FALSE)))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IF(D421="X",0,IF(E421="X",0,VLOOKUP(E421,'35'!$K$3:$L$16,2,FALSE)))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IF(D422="X",0,IF(E422="X",0,VLOOKUP(E422,'35'!$K$3:$L$16,2,FALSE)))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IF(D423="X",0,IF(E423="X",0,VLOOKUP(E423,'35'!$K$3:$L$16,2,FALSE)))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IF(D424="X",0,IF(E424="X",0,VLOOKUP(E424,'35'!$K$3:$L$16,2,FALSE)))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IF(D425="X",0,IF(E425="X",0,VLOOKUP(E425,'35'!$K$3:$L$16,2,FALSE)))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IF(D426="X",0,IF(E426="X",0,VLOOKUP(E426,'35'!$K$3:$L$16,2,FALSE)))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IF(D427="X",0,IF(E427="X",0,VLOOKUP(E427,'35'!$K$3:$L$16,2,FALSE)))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IF(D428="X",0,IF(E428="X",0,VLOOKUP(E428,'35'!$K$3:$L$16,2,FALSE)))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IF(D429="X",0,IF(E429="X",0,VLOOKUP(E429,'35'!$K$3:$L$16,2,FALSE)))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IF(D430="X",0,IF(E430="X",0,VLOOKUP(E430,'35'!$K$3:$L$16,2,FALSE)))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IF(D431="X",0,IF(E431="X",0,VLOOKUP(E431,'35'!$K$3:$L$16,2,FALSE)))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IF(D432="X",0,IF(E432="X",0,VLOOKUP(E432,'35'!$K$3:$L$16,2,FALSE)))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IF(D433="X",0,IF(E433="X",0,VLOOKUP(E433,'35'!$K$3:$L$16,2,FALSE)))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IF(D434="X",0,IF(E434="X",0,VLOOKUP(E434,'35'!$K$3:$L$16,2,FALSE)))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IF(D435="X",0,IF(E435="X",0,VLOOKUP(E435,'35'!$K$3:$L$16,2,FALSE)))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IF(D436="X",0,IF(E436="X",0,VLOOKUP(E436,'35'!$K$3:$L$16,2,FALSE)))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IF(D437="X",0,IF(E437="X",0,VLOOKUP(E437,'35'!$K$3:$L$16,2,FALSE)))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IF(D438="X",0,IF(E438="X",0,VLOOKUP(E438,'35'!$K$3:$L$16,2,FALSE)))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IF(D439="X",0,IF(E439="X",0,VLOOKUP(E439,'35'!$K$3:$L$16,2,FALSE)))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IF(D440="X",0,IF(E440="X",0,VLOOKUP(E440,'35'!$K$3:$L$16,2,FALSE)))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IF(D441="X",0,IF(E441="X",0,VLOOKUP(E441,'35'!$K$3:$L$16,2,FALSE)))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IF(D442="X",0,IF(E442="X",0,VLOOKUP(E442,'35'!$K$3:$L$16,2,FALSE)))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IF(D443="X",0,IF(E443="X",0,VLOOKUP(E443,'35'!$K$3:$L$16,2,FALSE)))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IF(D444="X",0,IF(E444="X",0,VLOOKUP(E444,'35'!$K$3:$L$16,2,FALSE)))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IF(D445="X",0,IF(E445="X",0,VLOOKUP(E445,'35'!$K$3:$L$16,2,FALSE)))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IF(D446="X",0,IF(E446="X",0,VLOOKUP(E446,'35'!$K$3:$L$16,2,FALSE)))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IF(D447="X",0,IF(E447="X",0,VLOOKUP(E447,'35'!$K$3:$L$16,2,FALSE)))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IF(D448="X",0,IF(E448="X",0,VLOOKUP(E448,'35'!$K$3:$L$16,2,FALSE)))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IF(D449="X",0,IF(E449="X",0,VLOOKUP(E449,'35'!$K$3:$L$16,2,FALSE)))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IF(D450="X",0,IF(E450="X",0,VLOOKUP(E450,'35'!$K$3:$L$16,2,FALSE)))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IF(D451="X",0,IF(E451="X",0,VLOOKUP(E451,'35'!$K$3:$L$16,2,FALSE)))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IF(D452="X",0,IF(E452="X",0,VLOOKUP(E452,'35'!$K$3:$L$16,2,FALSE)))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IF(D453="X",0,IF(E453="X",0,VLOOKUP(E453,'35'!$K$3:$L$16,2,FALSE)))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IF(D454="X",0,IF(E454="X",0,VLOOKUP(E454,'35'!$K$3:$L$16,2,FALSE)))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IF(D455="X",0,IF(E455="X",0,VLOOKUP(E455,'35'!$K$3:$L$16,2,FALSE)))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IF(D456="X",0,IF(E456="X",0,VLOOKUP(E456,'35'!$K$3:$L$16,2,FALSE)))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IF(D457="X",0,IF(E457="X",0,VLOOKUP(E457,'35'!$K$3:$L$16,2,FALSE)))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IF(D458="X",0,IF(E458="X",0,VLOOKUP(E458,'35'!$K$3:$L$16,2,FALSE)))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IF(D459="X",0,IF(E459="X",0,VLOOKUP(E459,'35'!$K$3:$L$16,2,FALSE)))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IF(D460="X",0,IF(E460="X",0,VLOOKUP(E460,'35'!$K$3:$L$16,2,FALSE)))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IF(D461="X",0,IF(E461="X",0,VLOOKUP(E461,'35'!$K$3:$L$16,2,FALSE)))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IF(D462="X",0,IF(E462="X",0,VLOOKUP(E462,'35'!$K$3:$L$16,2,FALSE)))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IF(D463="X",0,IF(E463="X",0,VLOOKUP(E463,'35'!$K$3:$L$16,2,FALSE)))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IF(D464="X",0,IF(E464="X",0,VLOOKUP(E464,'35'!$K$3:$L$16,2,FALSE)))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IF(D465="X",0,IF(E465="X",0,VLOOKUP(E465,'35'!$K$3:$L$16,2,FALSE)))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IF(D466="X",0,IF(E466="X",0,VLOOKUP(E466,'35'!$K$3:$L$16,2,FALSE)))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IF(D467="X",0,IF(E467="X",0,VLOOKUP(E467,'35'!$K$3:$L$16,2,FALSE)))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IF(D468="X",0,IF(E468="X",0,VLOOKUP(E468,'35'!$K$3:$L$16,2,FALSE)))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IF(D469="X",0,IF(E469="X",0,VLOOKUP(E469,'35'!$K$3:$L$16,2,FALSE)))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IF(D470="X",0,IF(E470="X",0,VLOOKUP(E470,'35'!$K$3:$L$16,2,FALSE)))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IF(D471="X",0,IF(E471="X",0,VLOOKUP(E471,'35'!$K$3:$L$16,2,FALSE)))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IF(D472="X",0,IF(E472="X",0,VLOOKUP(E472,'35'!$K$3:$L$16,2,FALSE)))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IF(D473="X",0,IF(E473="X",0,VLOOKUP(E473,'35'!$K$3:$L$16,2,FALSE)))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IF(D474="X",0,IF(E474="X",0,VLOOKUP(E474,'35'!$K$3:$L$16,2,FALSE)))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IF(D475="X",0,IF(E475="X",0,VLOOKUP(E475,'35'!$K$3:$L$16,2,FALSE)))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IF(D476="X",0,IF(E476="X",0,VLOOKUP(E476,'35'!$K$3:$L$16,2,FALSE)))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IF(D477="X",0,IF(E477="X",0,VLOOKUP(E477,'35'!$K$3:$L$16,2,FALSE)))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IF(D478="X",0,IF(E478="X",0,VLOOKUP(E478,'35'!$K$3:$L$16,2,FALSE)))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IF(D479="X",0,IF(E479="X",0,VLOOKUP(E479,'35'!$K$3:$L$16,2,FALSE)))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IF(D480="X",0,IF(E480="X",0,VLOOKUP(E480,'35'!$K$3:$L$16,2,FALSE)))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IF(D481="X",0,IF(E481="X",0,VLOOKUP(E481,'35'!$K$3:$L$16,2,FALSE)))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IF(D482="X",0,IF(E482="X",0,VLOOKUP(E482,'35'!$K$3:$L$16,2,FALSE)))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IF(D483="X",0,IF(E483="X",0,VLOOKUP(E483,'35'!$K$3:$L$16,2,FALSE)))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IF(D484="X",0,IF(E484="X",0,VLOOKUP(E484,'35'!$K$3:$L$16,2,FALSE)))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IF(D485="X",0,IF(E485="X",0,VLOOKUP(E485,'35'!$K$3:$L$16,2,FALSE)))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IF(D486="X",0,IF(E486="X",0,VLOOKUP(E486,'35'!$K$3:$L$16,2,FALSE)))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IF(D487="X",0,IF(E487="X",0,VLOOKUP(E487,'35'!$K$3:$L$16,2,FALSE)))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IF(D488="X",0,IF(E488="X",0,VLOOKUP(E488,'35'!$K$3:$L$16,2,FALSE)))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IF(D489="X",0,IF(E489="X",0,VLOOKUP(E489,'35'!$K$3:$L$16,2,FALSE)))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IF(D490="X",0,IF(E490="X",0,VLOOKUP(E490,'35'!$K$3:$L$16,2,FALSE)))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IF(D491="X",0,IF(E491="X",0,VLOOKUP(E491,'35'!$K$3:$L$16,2,FALSE)))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IF(D492="X",0,IF(E492="X",0,VLOOKUP(E492,'35'!$K$3:$L$16,2,FALSE)))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IF(D493="X",0,IF(E493="X",0,VLOOKUP(E493,'35'!$K$3:$L$16,2,FALSE)))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IF(D494="X",0,IF(E494="X",0,VLOOKUP(E494,'35'!$K$3:$L$16,2,FALSE)))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IF('35'!K3="", "Vrije categorie",'35'!K3)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IF('35'!K4="", "Vrije categorie",'35'!K4)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IF('35'!K5="", "Vrije categorie",'35'!K5)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IF('35'!K6="", "Vrije categorie",'35'!K6)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IF('35'!K7="", "Vrije categorie",'35'!K7)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IF('35'!K8="", "Vrije categorie",'35'!K8)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IF('35'!K9="", "Vrije categorie",'35'!K9)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IF('35'!K10="", "Vrije categorie",'35'!K10)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IF('35'!K11="", "Vrije categorie",'35'!K11)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IF('35'!K12="", "Vrije categorie",'35'!K12)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IF('35'!K13="", "Vrije categorie",'35'!K13)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IF('35'!K14="", "Vrije categorie",'35'!K14)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IF('35'!K15="", "Vrije categorie",'35'!K15)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iKTmb9tsJlqSk3E0iEWLLKsQBCSDJ5zQEjZSvrwjvh+QsgtxwPgQr5Q2kPrgu4Aj2nf1dsuygwGMwaBcCU9pzw==" saltValue="33NTOZi/xjtIFLAZVY57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36,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'36a'!P499/M3</f>
        <v>#N/A</v>
      </c>
    </row>
    <row r="4" spans="1:14">
      <c r="A4" s="26" t="s">
        <v>80</v>
      </c>
      <c r="B4" s="217" t="str">
        <f>VLOOKUP(H5,Kwaliteitsinspecties!A5:E54,3)</f>
        <v>Complex 36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'36a'!P500/M4</f>
        <v>#N/A</v>
      </c>
    </row>
    <row r="5" spans="1:14">
      <c r="A5" s="27" t="s">
        <v>81</v>
      </c>
      <c r="B5" s="218" t="str">
        <f>VLOOKUP(H5,Kwaliteitsinspecties!A5:E54,4)</f>
        <v>Complex 36</v>
      </c>
      <c r="C5" s="218"/>
      <c r="D5" s="218"/>
      <c r="E5" s="218"/>
      <c r="F5" s="214" t="s">
        <v>83</v>
      </c>
      <c r="G5" s="214"/>
      <c r="H5" s="23">
        <f>Kwaliteitsinspecties!A40</f>
        <v>36</v>
      </c>
      <c r="K5" s="44" t="s">
        <v>56</v>
      </c>
      <c r="L5" s="56"/>
      <c r="M5" s="115"/>
      <c r="N5" s="97" t="e">
        <f>'36a'!P501/M5</f>
        <v>#N/A</v>
      </c>
    </row>
    <row r="6" spans="1:14">
      <c r="A6" s="28" t="s">
        <v>82</v>
      </c>
      <c r="B6" s="219" t="str">
        <f>VLOOKUP(H5,Kwaliteitsinspecties!A5:E54,5)</f>
        <v>Complex 36</v>
      </c>
      <c r="C6" s="219"/>
      <c r="D6" s="219"/>
      <c r="E6" s="219"/>
      <c r="F6" s="215" t="s">
        <v>84</v>
      </c>
      <c r="G6" s="215"/>
      <c r="H6" s="24" t="str">
        <f>CONCATENATE(H5,"a")</f>
        <v>36a</v>
      </c>
      <c r="K6" s="44" t="s">
        <v>57</v>
      </c>
      <c r="L6" s="56"/>
      <c r="M6" s="115"/>
      <c r="N6" s="97" t="e">
        <f>'36a'!P502/M6</f>
        <v>#N/A</v>
      </c>
    </row>
    <row r="7" spans="1:14">
      <c r="K7" s="44" t="s">
        <v>53</v>
      </c>
      <c r="L7" s="56"/>
      <c r="M7" s="115"/>
      <c r="N7" s="97" t="e">
        <f>'36a'!P503/M7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'36a'!P507/M11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O8l5iKdRCuUajGOVLJb1QSvTk10EyHJs9eYT7q22fw3QpCvS9e2wYIga+q0vt+4GC8skHhu/95Jdei9PgZaroA==" saltValue="6f2eM5TgvYDtBGfC9zVxY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'36'!H5</f>
        <v>36</v>
      </c>
      <c r="B1" s="240" t="s">
        <v>80</v>
      </c>
      <c r="C1" s="241"/>
      <c r="D1" s="242" t="str">
        <f>VLOOKUP(A1,Kwaliteitsinspecties!A5:J54,3)</f>
        <v>Complex 36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36 te Complex 36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IF('36'!K3="", "Vrije categorie",'36'!K3)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IF('36'!K4="", "Vrije categorie",'36'!K4)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IF('36'!K5="", "Vrije categorie",'36'!K5)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IF('36'!K6="", "Vrije categorie",'36'!K6)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IF('36'!K7="", "Vrije categorie",'36'!K7)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IF('36'!K8="", "Vrije categorie",'36'!K8)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IF('36'!K9="", "Vrije categorie",'36'!K9)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IF('36'!K10="", "Vrije categorie",'36'!K10)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IF('36'!K11="", "Vrije categorie",'36'!K11)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IF('36'!K12="", "Vrije categorie",'36'!K12)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IF('36'!K13="", "Vrije categorie",'36'!K13)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IF('36'!K14="", "Vrije categorie",'36'!K14)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IF('36'!K15="", "Vrije categorie",'36'!K15)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jTRpytvPJHo7ixbG4nBQxHCKJPtQMeMEoh1xFC8C2sUm9f9Q6OMkZzMoAbCz9yulv7eDT+pPUAcJ9u2vClAiIg==" saltValue="pvYIVYH6gq9q5hFGmHuUg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37,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'37a'!P499/M3</f>
        <v>#N/A</v>
      </c>
    </row>
    <row r="4" spans="1:14">
      <c r="A4" s="26" t="s">
        <v>80</v>
      </c>
      <c r="B4" s="217" t="str">
        <f>VLOOKUP(H5,Kwaliteitsinspecties!A5:E54,3)</f>
        <v>Complex 37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'37a'!P500/M4</f>
        <v>#N/A</v>
      </c>
    </row>
    <row r="5" spans="1:14">
      <c r="A5" s="27" t="s">
        <v>81</v>
      </c>
      <c r="B5" s="218" t="str">
        <f>VLOOKUP(H5,Kwaliteitsinspecties!A5:E54,4)</f>
        <v>Complex 37</v>
      </c>
      <c r="C5" s="218"/>
      <c r="D5" s="218"/>
      <c r="E5" s="218"/>
      <c r="F5" s="214" t="s">
        <v>83</v>
      </c>
      <c r="G5" s="214"/>
      <c r="H5" s="23">
        <f>Kwaliteitsinspecties!A41</f>
        <v>37</v>
      </c>
      <c r="K5" s="44" t="s">
        <v>56</v>
      </c>
      <c r="L5" s="56"/>
      <c r="M5" s="115"/>
      <c r="N5" s="97" t="e">
        <f>'37a'!P501/M5</f>
        <v>#N/A</v>
      </c>
    </row>
    <row r="6" spans="1:14">
      <c r="A6" s="28" t="s">
        <v>82</v>
      </c>
      <c r="B6" s="219" t="str">
        <f>VLOOKUP(H5,Kwaliteitsinspecties!A5:E54,5)</f>
        <v>Complex 37</v>
      </c>
      <c r="C6" s="219"/>
      <c r="D6" s="219"/>
      <c r="E6" s="219"/>
      <c r="F6" s="215" t="s">
        <v>84</v>
      </c>
      <c r="G6" s="215"/>
      <c r="H6" s="24" t="str">
        <f>CONCATENATE(H5,"a")</f>
        <v>37a</v>
      </c>
      <c r="K6" s="44" t="s">
        <v>57</v>
      </c>
      <c r="L6" s="56"/>
      <c r="M6" s="115"/>
      <c r="N6" s="97" t="e">
        <f>'37a'!P502/M6</f>
        <v>#N/A</v>
      </c>
    </row>
    <row r="7" spans="1:14">
      <c r="K7" s="44" t="s">
        <v>53</v>
      </c>
      <c r="L7" s="56"/>
      <c r="M7" s="115"/>
      <c r="N7" s="97" t="e">
        <f>'37a'!P503/M7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'37a'!P504/M8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'37a'!P505/M9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'37a'!P506/M10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'37a'!P507/M11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'37a'!P508/M12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'37a'!N512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'37a'!P509/M13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'37a'!P512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'37a'!G512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'37a'!F512-E27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'37a'!S495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'37a'!R495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'37a'!T495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'37a'!U495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'37a'!V495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'37a'!W495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'37a'!N505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yyxcVQVCo37SfDRTh1Hcdl9s8ft0fFdUrK9Gl6zIFwaR9lxEMl6jdn3j03+YiGwYomswJx8AVk28UalxMaOlTg==" saltValue="jZ7eYnCQCL5FXzK0dDjol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'37'!H5</f>
        <v>37</v>
      </c>
      <c r="B1" s="240" t="s">
        <v>80</v>
      </c>
      <c r="C1" s="241"/>
      <c r="D1" s="242" t="str">
        <f>VLOOKUP(A1,Kwaliteitsinspecties!A5:J54,3)</f>
        <v>Complex 37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37 te Complex 37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IF(D4="X",0,IF(E4="X",0,VLOOKUP(E4,'37'!$K$3:$L$16,2,FALSE)))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IF(D5="X",0,IF(E5="X",0,VLOOKUP(E5,'37'!$K$3:$L$16,2,FALSE)))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IF(D6="X",0,IF(E6="X",0,VLOOKUP(E6,'37'!$K$3:$L$16,2,FALSE)))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IF(D7="X",0,IF(E7="X",0,VLOOKUP(E7,'37'!$K$3:$L$16,2,FALSE)))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IF(D8="X",0,IF(E8="X",0,VLOOKUP(E8,'37'!$K$3:$L$16,2,FALSE)))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IF(D9="X",0,IF(E9="X",0,VLOOKUP(E9,'37'!$K$3:$L$16,2,FALSE)))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IF(D10="X",0,IF(E10="X",0,VLOOKUP(E10,'37'!$K$3:$L$16,2,FALSE)))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IF(D11="X",0,IF(E11="X",0,VLOOKUP(E11,'37'!$K$3:$L$16,2,FALSE)))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IF(D12="X",0,IF(E12="X",0,VLOOKUP(E12,'37'!$K$3:$L$16,2,FALSE)))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IF(D13="X",0,IF(E13="X",0,VLOOKUP(E13,'37'!$K$3:$L$16,2,FALSE)))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IF(D14="X",0,IF(E14="X",0,VLOOKUP(E14,'37'!$K$3:$L$16,2,FALSE)))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IF(D15="X",0,IF(E15="X",0,VLOOKUP(E15,'37'!$K$3:$L$16,2,FALSE)))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IF(D16="X",0,IF(E16="X",0,VLOOKUP(E16,'37'!$K$3:$L$16,2,FALSE)))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IF(D17="X",0,IF(E17="X",0,VLOOKUP(E17,'37'!$K$3:$L$16,2,FALSE)))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IF(D18="X",0,IF(E18="X",0,VLOOKUP(E18,'37'!$K$3:$L$16,2,FALSE)))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IF(D19="X",0,IF(E19="X",0,VLOOKUP(E19,'37'!$K$3:$L$16,2,FALSE)))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IF(D20="X",0,IF(E20="X",0,VLOOKUP(E20,'37'!$K$3:$L$16,2,FALSE)))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IF(D21="X",0,IF(E21="X",0,VLOOKUP(E21,'37'!$K$3:$L$16,2,FALSE)))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IF(D22="X",0,IF(E22="X",0,VLOOKUP(E22,'37'!$K$3:$L$16,2,FALSE)))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IF(D23="X",0,IF(E23="X",0,VLOOKUP(E23,'37'!$K$3:$L$16,2,FALSE)))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IF(D24="X",0,IF(E24="X",0,VLOOKUP(E24,'37'!$K$3:$L$16,2,FALSE)))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IF(D25="X",0,IF(E25="X",0,VLOOKUP(E25,'37'!$K$3:$L$16,2,FALSE)))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IF(D26="X",0,IF(E26="X",0,VLOOKUP(E26,'37'!$K$3:$L$16,2,FALSE)))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IF(D27="X",0,IF(E27="X",0,VLOOKUP(E27,'37'!$K$3:$L$16,2,FALSE)))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IF(D28="X",0,IF(E28="X",0,VLOOKUP(E28,'37'!$K$3:$L$16,2,FALSE)))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IF(D29="X",0,IF(E29="X",0,VLOOKUP(E29,'37'!$K$3:$L$16,2,FALSE)))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IF(D30="X",0,IF(E30="X",0,VLOOKUP(E30,'37'!$K$3:$L$16,2,FALSE)))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IF(D31="X",0,IF(E31="X",0,VLOOKUP(E31,'37'!$K$3:$L$16,2,FALSE)))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IF(D32="X",0,IF(E32="X",0,VLOOKUP(E32,'37'!$K$3:$L$16,2,FALSE)))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IF(D33="X",0,IF(E33="X",0,VLOOKUP(E33,'37'!$K$3:$L$16,2,FALSE)))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IF(D34="X",0,IF(E34="X",0,VLOOKUP(E34,'37'!$K$3:$L$16,2,FALSE)))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IF(D35="X",0,IF(E35="X",0,VLOOKUP(E35,'37'!$K$3:$L$16,2,FALSE)))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IF(D36="X",0,IF(E36="X",0,VLOOKUP(E36,'37'!$K$3:$L$16,2,FALSE)))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IF(D37="X",0,IF(E37="X",0,VLOOKUP(E37,'37'!$K$3:$L$16,2,FALSE)))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IF(D38="X",0,IF(E38="X",0,VLOOKUP(E38,'37'!$K$3:$L$16,2,FALSE)))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IF(D39="X",0,IF(E39="X",0,VLOOKUP(E39,'37'!$K$3:$L$16,2,FALSE)))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IF(D40="X",0,IF(E40="X",0,VLOOKUP(E40,'37'!$K$3:$L$16,2,FALSE)))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IF(D41="X",0,IF(E41="X",0,VLOOKUP(E41,'37'!$K$3:$L$16,2,FALSE)))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IF(D42="X",0,IF(E42="X",0,VLOOKUP(E42,'37'!$K$3:$L$16,2,FALSE)))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IF(D43="X",0,IF(E43="X",0,VLOOKUP(E43,'37'!$K$3:$L$16,2,FALSE)))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IF(D44="X",0,IF(E44="X",0,VLOOKUP(E44,'37'!$K$3:$L$16,2,FALSE)))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IF(D45="X",0,IF(E45="X",0,VLOOKUP(E45,'37'!$K$3:$L$16,2,FALSE)))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IF(D46="X",0,IF(E46="X",0,VLOOKUP(E46,'37'!$K$3:$L$16,2,FALSE)))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IF(D47="X",0,IF(E47="X",0,VLOOKUP(E47,'37'!$K$3:$L$16,2,FALSE)))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IF(D48="X",0,IF(E48="X",0,VLOOKUP(E48,'37'!$K$3:$L$16,2,FALSE)))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IF(D49="X",0,IF(E49="X",0,VLOOKUP(E49,'37'!$K$3:$L$16,2,FALSE)))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IF(D50="X",0,IF(E50="X",0,VLOOKUP(E50,'37'!$K$3:$L$16,2,FALSE)))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IF(D51="X",0,IF(E51="X",0,VLOOKUP(E51,'37'!$K$3:$L$16,2,FALSE)))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IF(D52="X",0,IF(E52="X",0,VLOOKUP(E52,'37'!$K$3:$L$16,2,FALSE)))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IF(D53="X",0,IF(E53="X",0,VLOOKUP(E53,'37'!$K$3:$L$16,2,FALSE)))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IF(D54="X",0,IF(E54="X",0,VLOOKUP(E54,'37'!$K$3:$L$16,2,FALSE)))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IF(D55="X",0,IF(E55="X",0,VLOOKUP(E55,'37'!$K$3:$L$16,2,FALSE)))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IF(D56="X",0,IF(E56="X",0,VLOOKUP(E56,'37'!$K$3:$L$16,2,FALSE)))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IF(D57="X",0,IF(E57="X",0,VLOOKUP(E57,'37'!$K$3:$L$16,2,FALSE)))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IF(D58="X",0,IF(E58="X",0,VLOOKUP(E58,'37'!$K$3:$L$16,2,FALSE)))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IF(D59="X",0,IF(E59="X",0,VLOOKUP(E59,'37'!$K$3:$L$16,2,FALSE)))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IF(D60="X",0,IF(E60="X",0,VLOOKUP(E60,'37'!$K$3:$L$16,2,FALSE)))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IF(D61="X",0,IF(E61="X",0,VLOOKUP(E61,'37'!$K$3:$L$16,2,FALSE)))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IF(D62="X",0,IF(E62="X",0,VLOOKUP(E62,'37'!$K$3:$L$16,2,FALSE)))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IF(D63="X",0,IF(E63="X",0,VLOOKUP(E63,'37'!$K$3:$L$16,2,FALSE)))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IF(D64="X",0,IF(E64="X",0,VLOOKUP(E64,'37'!$K$3:$L$16,2,FALSE)))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IF(D65="X",0,IF(E65="X",0,VLOOKUP(E65,'37'!$K$3:$L$16,2,FALSE)))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IF(D66="X",0,IF(E66="X",0,VLOOKUP(E66,'37'!$K$3:$L$16,2,FALSE)))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IF(D67="X",0,IF(E67="X",0,VLOOKUP(E67,'37'!$K$3:$L$16,2,FALSE)))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IF(D68="X",0,IF(E68="X",0,VLOOKUP(E68,'37'!$K$3:$L$16,2,FALSE)))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IF(D69="X",0,IF(E69="X",0,VLOOKUP(E69,'37'!$K$3:$L$16,2,FALSE)))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IF(D70="X",0,IF(E70="X",0,VLOOKUP(E70,'37'!$K$3:$L$16,2,FALSE)))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IF(D71="X",0,IF(E71="X",0,VLOOKUP(E71,'37'!$K$3:$L$16,2,FALSE)))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IF(D72="X",0,IF(E72="X",0,VLOOKUP(E72,'37'!$K$3:$L$16,2,FALSE)))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IF(D73="X",0,IF(E73="X",0,VLOOKUP(E73,'37'!$K$3:$L$16,2,FALSE)))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IF(D74="X",0,IF(E74="X",0,VLOOKUP(E74,'37'!$K$3:$L$16,2,FALSE)))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IF(D75="X",0,IF(E75="X",0,VLOOKUP(E75,'37'!$K$3:$L$16,2,FALSE)))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IF(D76="X",0,IF(E76="X",0,VLOOKUP(E76,'37'!$K$3:$L$16,2,FALSE)))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IF(D77="X",0,IF(E77="X",0,VLOOKUP(E77,'37'!$K$3:$L$16,2,FALSE)))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IF(D78="X",0,IF(E78="X",0,VLOOKUP(E78,'37'!$K$3:$L$16,2,FALSE)))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IF(D79="X",0,IF(E79="X",0,VLOOKUP(E79,'37'!$K$3:$L$16,2,FALSE)))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IF(D80="X",0,IF(E80="X",0,VLOOKUP(E80,'37'!$K$3:$L$16,2,FALSE)))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IF(D81="X",0,IF(E81="X",0,VLOOKUP(E81,'37'!$K$3:$L$16,2,FALSE)))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IF(D82="X",0,IF(E82="X",0,VLOOKUP(E82,'37'!$K$3:$L$16,2,FALSE)))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IF(D83="X",0,IF(E83="X",0,VLOOKUP(E83,'37'!$K$3:$L$16,2,FALSE)))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IF(D84="X",0,IF(E84="X",0,VLOOKUP(E84,'37'!$K$3:$L$16,2,FALSE)))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IF(D85="X",0,IF(E85="X",0,VLOOKUP(E85,'37'!$K$3:$L$16,2,FALSE)))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IF(D86="X",0,IF(E86="X",0,VLOOKUP(E86,'37'!$K$3:$L$16,2,FALSE)))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IF(D87="X",0,IF(E87="X",0,VLOOKUP(E87,'37'!$K$3:$L$16,2,FALSE)))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IF(D88="X",0,IF(E88="X",0,VLOOKUP(E88,'37'!$K$3:$L$16,2,FALSE)))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IF(D89="X",0,IF(E89="X",0,VLOOKUP(E89,'37'!$K$3:$L$16,2,FALSE)))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IF(D90="X",0,IF(E90="X",0,VLOOKUP(E90,'37'!$K$3:$L$16,2,FALSE)))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IF(D91="X",0,IF(E91="X",0,VLOOKUP(E91,'37'!$K$3:$L$16,2,FALSE)))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IF(D92="X",0,IF(E92="X",0,VLOOKUP(E92,'37'!$K$3:$L$16,2,FALSE)))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IF(D93="X",0,IF(E93="X",0,VLOOKUP(E93,'37'!$K$3:$L$16,2,FALSE)))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IF(D94="X",0,IF(E94="X",0,VLOOKUP(E94,'37'!$K$3:$L$16,2,FALSE)))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IF(D95="X",0,IF(E95="X",0,VLOOKUP(E95,'37'!$K$3:$L$16,2,FALSE)))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IF(D96="X",0,IF(E96="X",0,VLOOKUP(E96,'37'!$K$3:$L$16,2,FALSE)))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IF(D97="X",0,IF(E97="X",0,VLOOKUP(E97,'37'!$K$3:$L$16,2,FALSE)))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IF(D98="X",0,IF(E98="X",0,VLOOKUP(E98,'37'!$K$3:$L$16,2,FALSE)))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IF(D99="X",0,IF(E99="X",0,VLOOKUP(E99,'37'!$K$3:$L$16,2,FALSE)))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IF(D100="X",0,IF(E100="X",0,VLOOKUP(E100,'37'!$K$3:$L$16,2,FALSE)))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IF(D101="X",0,IF(E101="X",0,VLOOKUP(E101,'37'!$K$3:$L$16,2,FALSE)))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IF(D102="X",0,IF(E102="X",0,VLOOKUP(E102,'37'!$K$3:$L$16,2,FALSE)))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IF(D103="X",0,IF(E103="X",0,VLOOKUP(E103,'37'!$K$3:$L$16,2,FALSE)))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IF(D104="X",0,IF(E104="X",0,VLOOKUP(E104,'37'!$K$3:$L$16,2,FALSE)))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IF(D105="X",0,IF(E105="X",0,VLOOKUP(E105,'37'!$K$3:$L$16,2,FALSE)))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IF(D106="X",0,IF(E106="X",0,VLOOKUP(E106,'37'!$K$3:$L$16,2,FALSE)))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IF(D107="X",0,IF(E107="X",0,VLOOKUP(E107,'37'!$K$3:$L$16,2,FALSE)))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IF(D108="X",0,IF(E108="X",0,VLOOKUP(E108,'37'!$K$3:$L$16,2,FALSE)))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IF(D109="X",0,IF(E109="X",0,VLOOKUP(E109,'37'!$K$3:$L$16,2,FALSE)))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IF(D110="X",0,IF(E110="X",0,VLOOKUP(E110,'37'!$K$3:$L$16,2,FALSE)))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IF(D111="X",0,IF(E111="X",0,VLOOKUP(E111,'37'!$K$3:$L$16,2,FALSE)))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IF(D112="X",0,IF(E112="X",0,VLOOKUP(E112,'37'!$K$3:$L$16,2,FALSE)))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IF(D113="X",0,IF(E113="X",0,VLOOKUP(E113,'37'!$K$3:$L$16,2,FALSE)))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IF(D114="X",0,IF(E114="X",0,VLOOKUP(E114,'37'!$K$3:$L$16,2,FALSE)))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IF(D115="X",0,IF(E115="X",0,VLOOKUP(E115,'37'!$K$3:$L$16,2,FALSE)))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IF(D116="X",0,IF(E116="X",0,VLOOKUP(E116,'37'!$K$3:$L$16,2,FALSE)))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IF(D117="X",0,IF(E117="X",0,VLOOKUP(E117,'37'!$K$3:$L$16,2,FALSE)))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IF(D118="X",0,IF(E118="X",0,VLOOKUP(E118,'37'!$K$3:$L$16,2,FALSE)))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IF(D119="X",0,IF(E119="X",0,VLOOKUP(E119,'37'!$K$3:$L$16,2,FALSE)))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IF(D120="X",0,IF(E120="X",0,VLOOKUP(E120,'37'!$K$3:$L$16,2,FALSE)))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IF(D121="X",0,IF(E121="X",0,VLOOKUP(E121,'37'!$K$3:$L$16,2,FALSE)))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IF(D122="X",0,IF(E122="X",0,VLOOKUP(E122,'37'!$K$3:$L$16,2,FALSE)))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IF(D123="X",0,IF(E123="X",0,VLOOKUP(E123,'37'!$K$3:$L$16,2,FALSE)))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IF(D124="X",0,IF(E124="X",0,VLOOKUP(E124,'37'!$K$3:$L$16,2,FALSE)))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IF(D125="X",0,IF(E125="X",0,VLOOKUP(E125,'37'!$K$3:$L$16,2,FALSE)))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IF(D126="X",0,IF(E126="X",0,VLOOKUP(E126,'37'!$K$3:$L$16,2,FALSE)))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IF(D127="X",0,IF(E127="X",0,VLOOKUP(E127,'37'!$K$3:$L$16,2,FALSE)))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IF(D128="X",0,IF(E128="X",0,VLOOKUP(E128,'37'!$K$3:$L$16,2,FALSE)))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IF(D129="X",0,IF(E129="X",0,VLOOKUP(E129,'37'!$K$3:$L$16,2,FALSE)))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IF(D130="X",0,IF(E130="X",0,VLOOKUP(E130,'37'!$K$3:$L$16,2,FALSE)))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IF(D131="X",0,IF(E131="X",0,VLOOKUP(E131,'37'!$K$3:$L$16,2,FALSE)))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IF(D132="X",0,IF(E132="X",0,VLOOKUP(E132,'37'!$K$3:$L$16,2,FALSE)))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IF(D133="X",0,IF(E133="X",0,VLOOKUP(E133,'37'!$K$3:$L$16,2,FALSE)))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IF(D134="X",0,IF(E134="X",0,VLOOKUP(E134,'37'!$K$3:$L$16,2,FALSE)))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IF(D135="X",0,IF(E135="X",0,VLOOKUP(E135,'37'!$K$3:$L$16,2,FALSE)))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IF(D136="X",0,IF(E136="X",0,VLOOKUP(E136,'37'!$K$3:$L$16,2,FALSE)))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IF(D137="X",0,IF(E137="X",0,VLOOKUP(E137,'37'!$K$3:$L$16,2,FALSE)))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IF(D138="X",0,IF(E138="X",0,VLOOKUP(E138,'37'!$K$3:$L$16,2,FALSE)))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IF(D139="X",0,IF(E139="X",0,VLOOKUP(E139,'37'!$K$3:$L$16,2,FALSE)))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IF(D140="X",0,IF(E140="X",0,VLOOKUP(E140,'37'!$K$3:$L$16,2,FALSE)))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IF(D141="X",0,IF(E141="X",0,VLOOKUP(E141,'37'!$K$3:$L$16,2,FALSE)))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IF(D142="X",0,IF(E142="X",0,VLOOKUP(E142,'37'!$K$3:$L$16,2,FALSE)))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IF(D143="X",0,IF(E143="X",0,VLOOKUP(E143,'37'!$K$3:$L$16,2,FALSE)))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IF(D144="X",0,IF(E144="X",0,VLOOKUP(E144,'37'!$K$3:$L$16,2,FALSE)))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IF(D145="X",0,IF(E145="X",0,VLOOKUP(E145,'37'!$K$3:$L$16,2,FALSE)))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IF(D146="X",0,IF(E146="X",0,VLOOKUP(E146,'37'!$K$3:$L$16,2,FALSE)))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IF(D147="X",0,IF(E147="X",0,VLOOKUP(E147,'37'!$K$3:$L$16,2,FALSE)))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IF(D148="X",0,IF(E148="X",0,VLOOKUP(E148,'37'!$K$3:$L$16,2,FALSE)))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IF(D149="X",0,IF(E149="X",0,VLOOKUP(E149,'37'!$K$3:$L$16,2,FALSE)))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IF(D150="X",0,IF(E150="X",0,VLOOKUP(E150,'37'!$K$3:$L$16,2,FALSE)))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IF(D151="X",0,IF(E151="X",0,VLOOKUP(E151,'37'!$K$3:$L$16,2,FALSE)))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IF(D152="X",0,IF(E152="X",0,VLOOKUP(E152,'37'!$K$3:$L$16,2,FALSE)))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IF(D153="X",0,IF(E153="X",0,VLOOKUP(E153,'37'!$K$3:$L$16,2,FALSE)))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IF(D154="X",0,IF(E154="X",0,VLOOKUP(E154,'37'!$K$3:$L$16,2,FALSE)))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IF(D155="X",0,IF(E155="X",0,VLOOKUP(E155,'37'!$K$3:$L$16,2,FALSE)))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IF(D156="X",0,IF(E156="X",0,VLOOKUP(E156,'37'!$K$3:$L$16,2,FALSE)))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IF(D157="X",0,IF(E157="X",0,VLOOKUP(E157,'37'!$K$3:$L$16,2,FALSE)))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IF(D158="X",0,IF(E158="X",0,VLOOKUP(E158,'37'!$K$3:$L$16,2,FALSE)))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IF(D159="X",0,IF(E159="X",0,VLOOKUP(E159,'37'!$K$3:$L$16,2,FALSE)))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IF(D160="X",0,IF(E160="X",0,VLOOKUP(E160,'37'!$K$3:$L$16,2,FALSE)))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IF(D161="X",0,IF(E161="X",0,VLOOKUP(E161,'37'!$K$3:$L$16,2,FALSE)))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IF(D162="X",0,IF(E162="X",0,VLOOKUP(E162,'37'!$K$3:$L$16,2,FALSE)))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IF(D163="X",0,IF(E163="X",0,VLOOKUP(E163,'37'!$K$3:$L$16,2,FALSE)))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IF(D164="X",0,IF(E164="X",0,VLOOKUP(E164,'37'!$K$3:$L$16,2,FALSE)))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IF(D165="X",0,IF(E165="X",0,VLOOKUP(E165,'37'!$K$3:$L$16,2,FALSE)))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IF(D166="X",0,IF(E166="X",0,VLOOKUP(E166,'37'!$K$3:$L$16,2,FALSE)))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IF(D167="X",0,IF(E167="X",0,VLOOKUP(E167,'37'!$K$3:$L$16,2,FALSE)))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IF(D168="X",0,IF(E168="X",0,VLOOKUP(E168,'37'!$K$3:$L$16,2,FALSE)))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IF(D169="X",0,IF(E169="X",0,VLOOKUP(E169,'37'!$K$3:$L$16,2,FALSE)))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IF(D170="X",0,IF(E170="X",0,VLOOKUP(E170,'37'!$K$3:$L$16,2,FALSE)))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IF(D171="X",0,IF(E171="X",0,VLOOKUP(E171,'37'!$K$3:$L$16,2,FALSE)))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IF(D172="X",0,IF(E172="X",0,VLOOKUP(E172,'37'!$K$3:$L$16,2,FALSE)))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IF(D173="X",0,IF(E173="X",0,VLOOKUP(E173,'37'!$K$3:$L$16,2,FALSE)))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IF(D174="X",0,IF(E174="X",0,VLOOKUP(E174,'37'!$K$3:$L$16,2,FALSE)))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IF(D175="X",0,IF(E175="X",0,VLOOKUP(E175,'37'!$K$3:$L$16,2,FALSE)))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IF(D176="X",0,IF(E176="X",0,VLOOKUP(E176,'37'!$K$3:$L$16,2,FALSE)))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IF(D177="X",0,IF(E177="X",0,VLOOKUP(E177,'37'!$K$3:$L$16,2,FALSE)))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IF(D178="X",0,IF(E178="X",0,VLOOKUP(E178,'37'!$K$3:$L$16,2,FALSE)))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IF(D179="X",0,IF(E179="X",0,VLOOKUP(E179,'37'!$K$3:$L$16,2,FALSE)))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IF(D180="X",0,IF(E180="X",0,VLOOKUP(E180,'37'!$K$3:$L$16,2,FALSE)))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IF(D181="X",0,IF(E181="X",0,VLOOKUP(E181,'37'!$K$3:$L$16,2,FALSE)))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IF(D182="X",0,IF(E182="X",0,VLOOKUP(E182,'37'!$K$3:$L$16,2,FALSE)))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IF(D183="X",0,IF(E183="X",0,VLOOKUP(E183,'37'!$K$3:$L$16,2,FALSE)))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IF(D184="X",0,IF(E184="X",0,VLOOKUP(E184,'37'!$K$3:$L$16,2,FALSE)))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IF(D185="X",0,IF(E185="X",0,VLOOKUP(E185,'37'!$K$3:$L$16,2,FALSE)))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IF(D186="X",0,IF(E186="X",0,VLOOKUP(E186,'37'!$K$3:$L$16,2,FALSE)))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IF(D187="X",0,IF(E187="X",0,VLOOKUP(E187,'37'!$K$3:$L$16,2,FALSE)))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IF(D188="X",0,IF(E188="X",0,VLOOKUP(E188,'37'!$K$3:$L$16,2,FALSE)))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IF(D189="X",0,IF(E189="X",0,VLOOKUP(E189,'37'!$K$3:$L$16,2,FALSE)))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IF(D190="X",0,IF(E190="X",0,VLOOKUP(E190,'37'!$K$3:$L$16,2,FALSE)))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IF(D191="X",0,IF(E191="X",0,VLOOKUP(E191,'37'!$K$3:$L$16,2,FALSE)))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IF(D192="X",0,IF(E192="X",0,VLOOKUP(E192,'37'!$K$3:$L$16,2,FALSE)))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IF(D193="X",0,IF(E193="X",0,VLOOKUP(E193,'37'!$K$3:$L$16,2,FALSE)))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IF(D194="X",0,IF(E194="X",0,VLOOKUP(E194,'37'!$K$3:$L$16,2,FALSE)))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IF(D195="X",0,IF(E195="X",0,VLOOKUP(E195,'37'!$K$3:$L$16,2,FALSE)))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IF(D196="X",0,IF(E196="X",0,VLOOKUP(E196,'37'!$K$3:$L$16,2,FALSE)))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IF(D197="X",0,IF(E197="X",0,VLOOKUP(E197,'37'!$K$3:$L$16,2,FALSE)))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IF(D198="X",0,IF(E198="X",0,VLOOKUP(E198,'37'!$K$3:$L$16,2,FALSE)))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IF(D199="X",0,IF(E199="X",0,VLOOKUP(E199,'37'!$K$3:$L$16,2,FALSE)))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IF(D200="X",0,IF(E200="X",0,VLOOKUP(E200,'37'!$K$3:$L$16,2,FALSE)))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IF(D201="X",0,IF(E201="X",0,VLOOKUP(E201,'37'!$K$3:$L$16,2,FALSE)))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IF(D202="X",0,IF(E202="X",0,VLOOKUP(E202,'37'!$K$3:$L$16,2,FALSE)))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IF(D203="X",0,IF(E203="X",0,VLOOKUP(E203,'37'!$K$3:$L$16,2,FALSE)))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IF(D204="X",0,IF(E204="X",0,VLOOKUP(E204,'37'!$K$3:$L$16,2,FALSE)))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IF(D205="X",0,IF(E205="X",0,VLOOKUP(E205,'37'!$K$3:$L$16,2,FALSE)))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IF(D206="X",0,IF(E206="X",0,VLOOKUP(E206,'37'!$K$3:$L$16,2,FALSE)))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IF(D207="X",0,IF(E207="X",0,VLOOKUP(E207,'37'!$K$3:$L$16,2,FALSE)))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IF(D208="X",0,IF(E208="X",0,VLOOKUP(E208,'37'!$K$3:$L$16,2,FALSE)))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IF(D209="X",0,IF(E209="X",0,VLOOKUP(E209,'37'!$K$3:$L$16,2,FALSE)))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IF(D210="X",0,IF(E210="X",0,VLOOKUP(E210,'37'!$K$3:$L$16,2,FALSE)))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IF(D211="X",0,IF(E211="X",0,VLOOKUP(E211,'37'!$K$3:$L$16,2,FALSE)))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IF(D212="X",0,IF(E212="X",0,VLOOKUP(E212,'37'!$K$3:$L$16,2,FALSE)))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IF(D213="X",0,IF(E213="X",0,VLOOKUP(E213,'37'!$K$3:$L$16,2,FALSE)))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IF(D214="X",0,IF(E214="X",0,VLOOKUP(E214,'37'!$K$3:$L$16,2,FALSE)))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IF(D215="X",0,IF(E215="X",0,VLOOKUP(E215,'37'!$K$3:$L$16,2,FALSE)))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IF(D216="X",0,IF(E216="X",0,VLOOKUP(E216,'37'!$K$3:$L$16,2,FALSE)))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IF(D217="X",0,IF(E217="X",0,VLOOKUP(E217,'37'!$K$3:$L$16,2,FALSE)))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IF(D218="X",0,IF(E218="X",0,VLOOKUP(E218,'37'!$K$3:$L$16,2,FALSE)))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IF(D219="X",0,IF(E219="X",0,VLOOKUP(E219,'37'!$K$3:$L$16,2,FALSE)))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IF(D220="X",0,IF(E220="X",0,VLOOKUP(E220,'37'!$K$3:$L$16,2,FALSE)))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IF(D221="X",0,IF(E221="X",0,VLOOKUP(E221,'37'!$K$3:$L$16,2,FALSE)))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IF(D222="X",0,IF(E222="X",0,VLOOKUP(E222,'37'!$K$3:$L$16,2,FALSE)))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IF(D223="X",0,IF(E223="X",0,VLOOKUP(E223,'37'!$K$3:$L$16,2,FALSE)))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IF(D224="X",0,IF(E224="X",0,VLOOKUP(E224,'37'!$K$3:$L$16,2,FALSE)))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IF(D225="X",0,IF(E225="X",0,VLOOKUP(E225,'37'!$K$3:$L$16,2,FALSE)))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IF(D226="X",0,IF(E226="X",0,VLOOKUP(E226,'37'!$K$3:$L$16,2,FALSE)))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IF(D227="X",0,IF(E227="X",0,VLOOKUP(E227,'37'!$K$3:$L$16,2,FALSE)))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IF(D228="X",0,IF(E228="X",0,VLOOKUP(E228,'37'!$K$3:$L$16,2,FALSE)))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IF(D229="X",0,IF(E229="X",0,VLOOKUP(E229,'37'!$K$3:$L$16,2,FALSE)))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IF(D230="X",0,IF(E230="X",0,VLOOKUP(E230,'37'!$K$3:$L$16,2,FALSE)))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IF(D231="X",0,IF(E231="X",0,VLOOKUP(E231,'37'!$K$3:$L$16,2,FALSE)))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IF(D232="X",0,IF(E232="X",0,VLOOKUP(E232,'37'!$K$3:$L$16,2,FALSE)))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IF(D233="X",0,IF(E233="X",0,VLOOKUP(E233,'37'!$K$3:$L$16,2,FALSE)))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IF(D234="X",0,IF(E234="X",0,VLOOKUP(E234,'37'!$K$3:$L$16,2,FALSE)))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IF(D235="X",0,IF(E235="X",0,VLOOKUP(E235,'37'!$K$3:$L$16,2,FALSE)))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IF(D236="X",0,IF(E236="X",0,VLOOKUP(E236,'37'!$K$3:$L$16,2,FALSE)))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IF(D237="X",0,IF(E237="X",0,VLOOKUP(E237,'37'!$K$3:$L$16,2,FALSE)))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IF(D238="X",0,IF(E238="X",0,VLOOKUP(E238,'37'!$K$3:$L$16,2,FALSE)))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IF(D239="X",0,IF(E239="X",0,VLOOKUP(E239,'37'!$K$3:$L$16,2,FALSE)))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IF(D240="X",0,IF(E240="X",0,VLOOKUP(E240,'37'!$K$3:$L$16,2,FALSE)))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IF(D241="X",0,IF(E241="X",0,VLOOKUP(E241,'37'!$K$3:$L$16,2,FALSE)))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IF(D242="X",0,IF(E242="X",0,VLOOKUP(E242,'37'!$K$3:$L$16,2,FALSE)))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IF(D243="X",0,IF(E243="X",0,VLOOKUP(E243,'37'!$K$3:$L$16,2,FALSE)))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IF(D244="X",0,IF(E244="X",0,VLOOKUP(E244,'37'!$K$3:$L$16,2,FALSE)))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IF(D245="X",0,IF(E245="X",0,VLOOKUP(E245,'37'!$K$3:$L$16,2,FALSE)))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IF(D246="X",0,IF(E246="X",0,VLOOKUP(E246,'37'!$K$3:$L$16,2,FALSE)))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IF(D247="X",0,IF(E247="X",0,VLOOKUP(E247,'37'!$K$3:$L$16,2,FALSE)))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IF(D248="X",0,IF(E248="X",0,VLOOKUP(E248,'37'!$K$3:$L$16,2,FALSE)))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IF(D249="X",0,IF(E249="X",0,VLOOKUP(E249,'37'!$K$3:$L$16,2,FALSE)))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IF(D250="X",0,IF(E250="X",0,VLOOKUP(E250,'37'!$K$3:$L$16,2,FALSE)))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IF(D251="X",0,IF(E251="X",0,VLOOKUP(E251,'37'!$K$3:$L$16,2,FALSE)))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IF(D252="X",0,IF(E252="X",0,VLOOKUP(E252,'37'!$K$3:$L$16,2,FALSE)))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IF(D253="X",0,IF(E253="X",0,VLOOKUP(E253,'37'!$K$3:$L$16,2,FALSE)))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IF(D254="X",0,IF(E254="X",0,VLOOKUP(E254,'37'!$K$3:$L$16,2,FALSE)))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IF(D255="X",0,IF(E255="X",0,VLOOKUP(E255,'37'!$K$3:$L$16,2,FALSE)))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IF(D256="X",0,IF(E256="X",0,VLOOKUP(E256,'37'!$K$3:$L$16,2,FALSE)))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IF(D257="X",0,IF(E257="X",0,VLOOKUP(E257,'37'!$K$3:$L$16,2,FALSE)))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IF(D258="X",0,IF(E258="X",0,VLOOKUP(E258,'37'!$K$3:$L$16,2,FALSE)))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IF(D259="X",0,IF(E259="X",0,VLOOKUP(E259,'37'!$K$3:$L$16,2,FALSE)))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IF(D260="X",0,IF(E260="X",0,VLOOKUP(E260,'37'!$K$3:$L$16,2,FALSE)))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IF(D261="X",0,IF(E261="X",0,VLOOKUP(E261,'37'!$K$3:$L$16,2,FALSE)))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IF(D262="X",0,IF(E262="X",0,VLOOKUP(E262,'37'!$K$3:$L$16,2,FALSE)))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IF(D263="X",0,IF(E263="X",0,VLOOKUP(E263,'37'!$K$3:$L$16,2,FALSE)))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IF(D264="X",0,IF(E264="X",0,VLOOKUP(E264,'37'!$K$3:$L$16,2,FALSE)))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IF(D265="X",0,IF(E265="X",0,VLOOKUP(E265,'37'!$K$3:$L$16,2,FALSE)))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IF(D266="X",0,IF(E266="X",0,VLOOKUP(E266,'37'!$K$3:$L$16,2,FALSE)))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IF(D267="X",0,IF(E267="X",0,VLOOKUP(E267,'37'!$K$3:$L$16,2,FALSE)))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IF(D268="X",0,IF(E268="X",0,VLOOKUP(E268,'37'!$K$3:$L$16,2,FALSE)))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IF(D269="X",0,IF(E269="X",0,VLOOKUP(E269,'37'!$K$3:$L$16,2,FALSE)))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IF(D270="X",0,IF(E270="X",0,VLOOKUP(E270,'37'!$K$3:$L$16,2,FALSE)))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IF(D271="X",0,IF(E271="X",0,VLOOKUP(E271,'37'!$K$3:$L$16,2,FALSE)))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IF(D272="X",0,IF(E272="X",0,VLOOKUP(E272,'37'!$K$3:$L$16,2,FALSE)))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IF(D273="X",0,IF(E273="X",0,VLOOKUP(E273,'37'!$K$3:$L$16,2,FALSE)))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IF(D274="X",0,IF(E274="X",0,VLOOKUP(E274,'37'!$K$3:$L$16,2,FALSE)))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IF(D275="X",0,IF(E275="X",0,VLOOKUP(E275,'37'!$K$3:$L$16,2,FALSE)))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IF(D276="X",0,IF(E276="X",0,VLOOKUP(E276,'37'!$K$3:$L$16,2,FALSE)))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IF(D277="X",0,IF(E277="X",0,VLOOKUP(E277,'37'!$K$3:$L$16,2,FALSE)))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IF(D278="X",0,IF(E278="X",0,VLOOKUP(E278,'37'!$K$3:$L$16,2,FALSE)))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IF(D279="X",0,IF(E279="X",0,VLOOKUP(E279,'37'!$K$3:$L$16,2,FALSE)))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IF(D280="X",0,IF(E280="X",0,VLOOKUP(E280,'37'!$K$3:$L$16,2,FALSE)))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IF(D281="X",0,IF(E281="X",0,VLOOKUP(E281,'37'!$K$3:$L$16,2,FALSE)))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IF(D282="X",0,IF(E282="X",0,VLOOKUP(E282,'37'!$K$3:$L$16,2,FALSE)))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IF(D283="X",0,IF(E283="X",0,VLOOKUP(E283,'37'!$K$3:$L$16,2,FALSE)))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IF(D284="X",0,IF(E284="X",0,VLOOKUP(E284,'37'!$K$3:$L$16,2,FALSE)))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IF(D285="X",0,IF(E285="X",0,VLOOKUP(E285,'37'!$K$3:$L$16,2,FALSE)))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IF(D286="X",0,IF(E286="X",0,VLOOKUP(E286,'37'!$K$3:$L$16,2,FALSE)))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IF(D287="X",0,IF(E287="X",0,VLOOKUP(E287,'37'!$K$3:$L$16,2,FALSE)))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IF(D288="X",0,IF(E288="X",0,VLOOKUP(E288,'37'!$K$3:$L$16,2,FALSE)))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IF(D289="X",0,IF(E289="X",0,VLOOKUP(E289,'37'!$K$3:$L$16,2,FALSE)))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IF(D290="X",0,IF(E290="X",0,VLOOKUP(E290,'37'!$K$3:$L$16,2,FALSE)))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IF(D291="X",0,IF(E291="X",0,VLOOKUP(E291,'37'!$K$3:$L$16,2,FALSE)))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IF(D292="X",0,IF(E292="X",0,VLOOKUP(E292,'37'!$K$3:$L$16,2,FALSE)))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IF(D293="X",0,IF(E293="X",0,VLOOKUP(E293,'37'!$K$3:$L$16,2,FALSE)))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IF(D294="X",0,IF(E294="X",0,VLOOKUP(E294,'37'!$K$3:$L$16,2,FALSE)))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IF(D295="X",0,IF(E295="X",0,VLOOKUP(E295,'37'!$K$3:$L$16,2,FALSE)))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IF(D296="X",0,IF(E296="X",0,VLOOKUP(E296,'37'!$K$3:$L$16,2,FALSE)))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IF(D297="X",0,IF(E297="X",0,VLOOKUP(E297,'37'!$K$3:$L$16,2,FALSE)))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IF(D298="X",0,IF(E298="X",0,VLOOKUP(E298,'37'!$K$3:$L$16,2,FALSE)))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IF(D299="X",0,IF(E299="X",0,VLOOKUP(E299,'37'!$K$3:$L$16,2,FALSE)))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IF(D300="X",0,IF(E300="X",0,VLOOKUP(E300,'37'!$K$3:$L$16,2,FALSE)))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IF(D301="X",0,IF(E301="X",0,VLOOKUP(E301,'37'!$K$3:$L$16,2,FALSE)))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IF(D302="X",0,IF(E302="X",0,VLOOKUP(E302,'37'!$K$3:$L$16,2,FALSE)))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IF(D303="X",0,IF(E303="X",0,VLOOKUP(E303,'37'!$K$3:$L$16,2,FALSE)))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IF(D304="X",0,IF(E304="X",0,VLOOKUP(E304,'37'!$K$3:$L$16,2,FALSE)))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IF(D305="X",0,IF(E305="X",0,VLOOKUP(E305,'37'!$K$3:$L$16,2,FALSE)))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IF(D306="X",0,IF(E306="X",0,VLOOKUP(E306,'37'!$K$3:$L$16,2,FALSE)))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IF(D307="X",0,IF(E307="X",0,VLOOKUP(E307,'37'!$K$3:$L$16,2,FALSE)))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IF(D308="X",0,IF(E308="X",0,VLOOKUP(E308,'37'!$K$3:$L$16,2,FALSE)))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IF(D309="X",0,IF(E309="X",0,VLOOKUP(E309,'37'!$K$3:$L$16,2,FALSE)))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IF(D310="X",0,IF(E310="X",0,VLOOKUP(E310,'37'!$K$3:$L$16,2,FALSE)))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IF(D311="X",0,IF(E311="X",0,VLOOKUP(E311,'37'!$K$3:$L$16,2,FALSE)))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IF(D312="X",0,IF(E312="X",0,VLOOKUP(E312,'37'!$K$3:$L$16,2,FALSE)))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IF(D313="X",0,IF(E313="X",0,VLOOKUP(E313,'37'!$K$3:$L$16,2,FALSE)))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IF(D314="X",0,IF(E314="X",0,VLOOKUP(E314,'37'!$K$3:$L$16,2,FALSE)))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IF(D315="X",0,IF(E315="X",0,VLOOKUP(E315,'37'!$K$3:$L$16,2,FALSE)))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IF(D316="X",0,IF(E316="X",0,VLOOKUP(E316,'37'!$K$3:$L$16,2,FALSE)))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IF(D317="X",0,IF(E317="X",0,VLOOKUP(E317,'37'!$K$3:$L$16,2,FALSE)))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IF(D318="X",0,IF(E318="X",0,VLOOKUP(E318,'37'!$K$3:$L$16,2,FALSE)))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IF(D319="X",0,IF(E319="X",0,VLOOKUP(E319,'37'!$K$3:$L$16,2,FALSE)))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IF(D320="X",0,IF(E320="X",0,VLOOKUP(E320,'37'!$K$3:$L$16,2,FALSE)))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IF(D321="X",0,IF(E321="X",0,VLOOKUP(E321,'37'!$K$3:$L$16,2,FALSE)))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IF(D322="X",0,IF(E322="X",0,VLOOKUP(E322,'37'!$K$3:$L$16,2,FALSE)))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IF(D323="X",0,IF(E323="X",0,VLOOKUP(E323,'37'!$K$3:$L$16,2,FALSE)))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IF(D324="X",0,IF(E324="X",0,VLOOKUP(E324,'37'!$K$3:$L$16,2,FALSE)))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IF(D325="X",0,IF(E325="X",0,VLOOKUP(E325,'37'!$K$3:$L$16,2,FALSE)))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IF(D326="X",0,IF(E326="X",0,VLOOKUP(E326,'37'!$K$3:$L$16,2,FALSE)))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IF(D327="X",0,IF(E327="X",0,VLOOKUP(E327,'37'!$K$3:$L$16,2,FALSE)))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IF(D328="X",0,IF(E328="X",0,VLOOKUP(E328,'37'!$K$3:$L$16,2,FALSE)))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IF(D329="X",0,IF(E329="X",0,VLOOKUP(E329,'37'!$K$3:$L$16,2,FALSE)))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IF(D330="X",0,IF(E330="X",0,VLOOKUP(E330,'37'!$K$3:$L$16,2,FALSE)))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IF(D331="X",0,IF(E331="X",0,VLOOKUP(E331,'37'!$K$3:$L$16,2,FALSE)))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IF(D332="X",0,IF(E332="X",0,VLOOKUP(E332,'37'!$K$3:$L$16,2,FALSE)))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IF(D333="X",0,IF(E333="X",0,VLOOKUP(E333,'37'!$K$3:$L$16,2,FALSE)))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IF(D334="X",0,IF(E334="X",0,VLOOKUP(E334,'37'!$K$3:$L$16,2,FALSE)))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IF(D335="X",0,IF(E335="X",0,VLOOKUP(E335,'37'!$K$3:$L$16,2,FALSE)))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IF(D336="X",0,IF(E336="X",0,VLOOKUP(E336,'37'!$K$3:$L$16,2,FALSE)))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IF(D337="X",0,IF(E337="X",0,VLOOKUP(E337,'37'!$K$3:$L$16,2,FALSE)))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IF(D338="X",0,IF(E338="X",0,VLOOKUP(E338,'37'!$K$3:$L$16,2,FALSE)))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IF(D339="X",0,IF(E339="X",0,VLOOKUP(E339,'37'!$K$3:$L$16,2,FALSE)))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IF(D340="X",0,IF(E340="X",0,VLOOKUP(E340,'37'!$K$3:$L$16,2,FALSE)))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IF(D341="X",0,IF(E341="X",0,VLOOKUP(E341,'37'!$K$3:$L$16,2,FALSE)))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IF(D342="X",0,IF(E342="X",0,VLOOKUP(E342,'37'!$K$3:$L$16,2,FALSE)))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IF(D343="X",0,IF(E343="X",0,VLOOKUP(E343,'37'!$K$3:$L$16,2,FALSE)))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IF(D344="X",0,IF(E344="X",0,VLOOKUP(E344,'37'!$K$3:$L$16,2,FALSE)))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IF(D345="X",0,IF(E345="X",0,VLOOKUP(E345,'37'!$K$3:$L$16,2,FALSE)))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IF(D346="X",0,IF(E346="X",0,VLOOKUP(E346,'37'!$K$3:$L$16,2,FALSE)))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IF(D347="X",0,IF(E347="X",0,VLOOKUP(E347,'37'!$K$3:$L$16,2,FALSE)))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IF(D348="X",0,IF(E348="X",0,VLOOKUP(E348,'37'!$K$3:$L$16,2,FALSE)))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IF(D349="X",0,IF(E349="X",0,VLOOKUP(E349,'37'!$K$3:$L$16,2,FALSE)))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IF(D350="X",0,IF(E350="X",0,VLOOKUP(E350,'37'!$K$3:$L$16,2,FALSE)))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IF(D351="X",0,IF(E351="X",0,VLOOKUP(E351,'37'!$K$3:$L$16,2,FALSE)))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IF(D352="X",0,IF(E352="X",0,VLOOKUP(E352,'37'!$K$3:$L$16,2,FALSE)))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IF(D353="X",0,IF(E353="X",0,VLOOKUP(E353,'37'!$K$3:$L$16,2,FALSE)))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IF(D354="X",0,IF(E354="X",0,VLOOKUP(E354,'37'!$K$3:$L$16,2,FALSE)))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IF(D355="X",0,IF(E355="X",0,VLOOKUP(E355,'37'!$K$3:$L$16,2,FALSE)))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IF(D356="X",0,IF(E356="X",0,VLOOKUP(E356,'37'!$K$3:$L$16,2,FALSE)))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IF(D357="X",0,IF(E357="X",0,VLOOKUP(E357,'37'!$K$3:$L$16,2,FALSE)))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IF(D358="X",0,IF(E358="X",0,VLOOKUP(E358,'37'!$K$3:$L$16,2,FALSE)))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IF(D359="X",0,IF(E359="X",0,VLOOKUP(E359,'37'!$K$3:$L$16,2,FALSE)))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IF(D360="X",0,IF(E360="X",0,VLOOKUP(E360,'37'!$K$3:$L$16,2,FALSE)))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IF(D361="X",0,IF(E361="X",0,VLOOKUP(E361,'37'!$K$3:$L$16,2,FALSE)))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IF(D362="X",0,IF(E362="X",0,VLOOKUP(E362,'37'!$K$3:$L$16,2,FALSE)))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IF(D363="X",0,IF(E363="X",0,VLOOKUP(E363,'37'!$K$3:$L$16,2,FALSE)))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IF(D364="X",0,IF(E364="X",0,VLOOKUP(E364,'37'!$K$3:$L$16,2,FALSE)))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IF(D365="X",0,IF(E365="X",0,VLOOKUP(E365,'37'!$K$3:$L$16,2,FALSE)))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IF(D366="X",0,IF(E366="X",0,VLOOKUP(E366,'37'!$K$3:$L$16,2,FALSE)))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IF(D367="X",0,IF(E367="X",0,VLOOKUP(E367,'37'!$K$3:$L$16,2,FALSE)))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IF(D368="X",0,IF(E368="X",0,VLOOKUP(E368,'37'!$K$3:$L$16,2,FALSE)))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IF(D369="X",0,IF(E369="X",0,VLOOKUP(E369,'37'!$K$3:$L$16,2,FALSE)))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IF(D370="X",0,IF(E370="X",0,VLOOKUP(E370,'37'!$K$3:$L$16,2,FALSE)))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IF(D371="X",0,IF(E371="X",0,VLOOKUP(E371,'37'!$K$3:$L$16,2,FALSE)))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IF(D372="X",0,IF(E372="X",0,VLOOKUP(E372,'37'!$K$3:$L$16,2,FALSE)))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IF(D373="X",0,IF(E373="X",0,VLOOKUP(E373,'37'!$K$3:$L$16,2,FALSE)))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IF(D374="X",0,IF(E374="X",0,VLOOKUP(E374,'37'!$K$3:$L$16,2,FALSE)))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IF(D375="X",0,IF(E375="X",0,VLOOKUP(E375,'37'!$K$3:$L$16,2,FALSE)))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IF(D376="X",0,IF(E376="X",0,VLOOKUP(E376,'37'!$K$3:$L$16,2,FALSE)))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IF(D377="X",0,IF(E377="X",0,VLOOKUP(E377,'37'!$K$3:$L$16,2,FALSE)))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IF(D378="X",0,IF(E378="X",0,VLOOKUP(E378,'37'!$K$3:$L$16,2,FALSE)))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IF(D379="X",0,IF(E379="X",0,VLOOKUP(E379,'37'!$K$3:$L$16,2,FALSE)))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IF(D380="X",0,IF(E380="X",0,VLOOKUP(E380,'37'!$K$3:$L$16,2,FALSE)))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IF(D381="X",0,IF(E381="X",0,VLOOKUP(E381,'37'!$K$3:$L$16,2,FALSE)))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IF(D382="X",0,IF(E382="X",0,VLOOKUP(E382,'37'!$K$3:$L$16,2,FALSE)))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IF(D383="X",0,IF(E383="X",0,VLOOKUP(E383,'37'!$K$3:$L$16,2,FALSE)))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IF(D384="X",0,IF(E384="X",0,VLOOKUP(E384,'37'!$K$3:$L$16,2,FALSE)))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IF(D385="X",0,IF(E385="X",0,VLOOKUP(E385,'37'!$K$3:$L$16,2,FALSE)))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IF(D386="X",0,IF(E386="X",0,VLOOKUP(E386,'37'!$K$3:$L$16,2,FALSE)))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IF(D387="X",0,IF(E387="X",0,VLOOKUP(E387,'37'!$K$3:$L$16,2,FALSE)))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IF(D388="X",0,IF(E388="X",0,VLOOKUP(E388,'37'!$K$3:$L$16,2,FALSE)))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IF(D389="X",0,IF(E389="X",0,VLOOKUP(E389,'37'!$K$3:$L$16,2,FALSE)))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IF(D390="X",0,IF(E390="X",0,VLOOKUP(E390,'37'!$K$3:$L$16,2,FALSE)))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IF(D391="X",0,IF(E391="X",0,VLOOKUP(E391,'37'!$K$3:$L$16,2,FALSE)))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IF(D392="X",0,IF(E392="X",0,VLOOKUP(E392,'37'!$K$3:$L$16,2,FALSE)))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IF(D393="X",0,IF(E393="X",0,VLOOKUP(E393,'37'!$K$3:$L$16,2,FALSE)))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IF(D394="X",0,IF(E394="X",0,VLOOKUP(E394,'37'!$K$3:$L$16,2,FALSE)))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IF(D395="X",0,IF(E395="X",0,VLOOKUP(E395,'37'!$K$3:$L$16,2,FALSE)))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IF(D396="X",0,IF(E396="X",0,VLOOKUP(E396,'37'!$K$3:$L$16,2,FALSE)))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IF(D397="X",0,IF(E397="X",0,VLOOKUP(E397,'37'!$K$3:$L$16,2,FALSE)))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IF(D398="X",0,IF(E398="X",0,VLOOKUP(E398,'37'!$K$3:$L$16,2,FALSE)))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IF(D399="X",0,IF(E399="X",0,VLOOKUP(E399,'37'!$K$3:$L$16,2,FALSE)))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IF(D400="X",0,IF(E400="X",0,VLOOKUP(E400,'37'!$K$3:$L$16,2,FALSE)))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IF(D401="X",0,IF(E401="X",0,VLOOKUP(E401,'37'!$K$3:$L$16,2,FALSE)))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IF(D402="X",0,IF(E402="X",0,VLOOKUP(E402,'37'!$K$3:$L$16,2,FALSE)))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IF(D403="X",0,IF(E403="X",0,VLOOKUP(E403,'37'!$K$3:$L$16,2,FALSE)))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IF(D404="X",0,IF(E404="X",0,VLOOKUP(E404,'37'!$K$3:$L$16,2,FALSE)))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IF(D405="X",0,IF(E405="X",0,VLOOKUP(E405,'37'!$K$3:$L$16,2,FALSE)))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IF(D406="X",0,IF(E406="X",0,VLOOKUP(E406,'37'!$K$3:$L$16,2,FALSE)))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IF(D407="X",0,IF(E407="X",0,VLOOKUP(E407,'37'!$K$3:$L$16,2,FALSE)))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IF(D408="X",0,IF(E408="X",0,VLOOKUP(E408,'37'!$K$3:$L$16,2,FALSE)))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IF(D409="X",0,IF(E409="X",0,VLOOKUP(E409,'37'!$K$3:$L$16,2,FALSE)))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IF(D410="X",0,IF(E410="X",0,VLOOKUP(E410,'37'!$K$3:$L$16,2,FALSE)))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IF(D411="X",0,IF(E411="X",0,VLOOKUP(E411,'37'!$K$3:$L$16,2,FALSE)))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IF(D412="X",0,IF(E412="X",0,VLOOKUP(E412,'37'!$K$3:$L$16,2,FALSE)))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IF(D413="X",0,IF(E413="X",0,VLOOKUP(E413,'37'!$K$3:$L$16,2,FALSE)))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IF(D414="X",0,IF(E414="X",0,VLOOKUP(E414,'37'!$K$3:$L$16,2,FALSE)))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IF(D415="X",0,IF(E415="X",0,VLOOKUP(E415,'37'!$K$3:$L$16,2,FALSE)))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IF(D416="X",0,IF(E416="X",0,VLOOKUP(E416,'37'!$K$3:$L$16,2,FALSE)))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IF(D417="X",0,IF(E417="X",0,VLOOKUP(E417,'37'!$K$3:$L$16,2,FALSE)))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IF(D418="X",0,IF(E418="X",0,VLOOKUP(E418,'37'!$K$3:$L$16,2,FALSE)))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IF(D419="X",0,IF(E419="X",0,VLOOKUP(E419,'37'!$K$3:$L$16,2,FALSE)))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IF(D420="X",0,IF(E420="X",0,VLOOKUP(E420,'37'!$K$3:$L$16,2,FALSE)))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IF(D421="X",0,IF(E421="X",0,VLOOKUP(E421,'37'!$K$3:$L$16,2,FALSE)))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IF(D422="X",0,IF(E422="X",0,VLOOKUP(E422,'37'!$K$3:$L$16,2,FALSE)))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IF(D423="X",0,IF(E423="X",0,VLOOKUP(E423,'37'!$K$3:$L$16,2,FALSE)))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IF(D424="X",0,IF(E424="X",0,VLOOKUP(E424,'37'!$K$3:$L$16,2,FALSE)))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IF(D425="X",0,IF(E425="X",0,VLOOKUP(E425,'37'!$K$3:$L$16,2,FALSE)))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IF(D426="X",0,IF(E426="X",0,VLOOKUP(E426,'37'!$K$3:$L$16,2,FALSE)))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IF(D427="X",0,IF(E427="X",0,VLOOKUP(E427,'37'!$K$3:$L$16,2,FALSE)))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IF(D428="X",0,IF(E428="X",0,VLOOKUP(E428,'37'!$K$3:$L$16,2,FALSE)))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IF(D429="X",0,IF(E429="X",0,VLOOKUP(E429,'37'!$K$3:$L$16,2,FALSE)))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IF(D430="X",0,IF(E430="X",0,VLOOKUP(E430,'37'!$K$3:$L$16,2,FALSE)))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IF(D431="X",0,IF(E431="X",0,VLOOKUP(E431,'37'!$K$3:$L$16,2,FALSE)))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IF(D432="X",0,IF(E432="X",0,VLOOKUP(E432,'37'!$K$3:$L$16,2,FALSE)))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IF(D433="X",0,IF(E433="X",0,VLOOKUP(E433,'37'!$K$3:$L$16,2,FALSE)))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IF(D434="X",0,IF(E434="X",0,VLOOKUP(E434,'37'!$K$3:$L$16,2,FALSE)))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IF(D435="X",0,IF(E435="X",0,VLOOKUP(E435,'37'!$K$3:$L$16,2,FALSE)))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IF(D436="X",0,IF(E436="X",0,VLOOKUP(E436,'37'!$K$3:$L$16,2,FALSE)))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IF(D437="X",0,IF(E437="X",0,VLOOKUP(E437,'37'!$K$3:$L$16,2,FALSE)))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IF(D438="X",0,IF(E438="X",0,VLOOKUP(E438,'37'!$K$3:$L$16,2,FALSE)))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IF(D439="X",0,IF(E439="X",0,VLOOKUP(E439,'37'!$K$3:$L$16,2,FALSE)))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IF(D440="X",0,IF(E440="X",0,VLOOKUP(E440,'37'!$K$3:$L$16,2,FALSE)))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IF(D441="X",0,IF(E441="X",0,VLOOKUP(E441,'37'!$K$3:$L$16,2,FALSE)))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IF(D442="X",0,IF(E442="X",0,VLOOKUP(E442,'37'!$K$3:$L$16,2,FALSE)))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IF(D443="X",0,IF(E443="X",0,VLOOKUP(E443,'37'!$K$3:$L$16,2,FALSE)))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IF(D444="X",0,IF(E444="X",0,VLOOKUP(E444,'37'!$K$3:$L$16,2,FALSE)))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IF(D445="X",0,IF(E445="X",0,VLOOKUP(E445,'37'!$K$3:$L$16,2,FALSE)))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IF(D446="X",0,IF(E446="X",0,VLOOKUP(E446,'37'!$K$3:$L$16,2,FALSE)))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IF(D447="X",0,IF(E447="X",0,VLOOKUP(E447,'37'!$K$3:$L$16,2,FALSE)))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IF(D448="X",0,IF(E448="X",0,VLOOKUP(E448,'37'!$K$3:$L$16,2,FALSE)))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IF(D449="X",0,IF(E449="X",0,VLOOKUP(E449,'37'!$K$3:$L$16,2,FALSE)))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IF(D450="X",0,IF(E450="X",0,VLOOKUP(E450,'37'!$K$3:$L$16,2,FALSE)))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IF(D451="X",0,IF(E451="X",0,VLOOKUP(E451,'37'!$K$3:$L$16,2,FALSE)))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IF(D452="X",0,IF(E452="X",0,VLOOKUP(E452,'37'!$K$3:$L$16,2,FALSE)))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IF(D453="X",0,IF(E453="X",0,VLOOKUP(E453,'37'!$K$3:$L$16,2,FALSE)))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IF(D454="X",0,IF(E454="X",0,VLOOKUP(E454,'37'!$K$3:$L$16,2,FALSE)))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IF(D455="X",0,IF(E455="X",0,VLOOKUP(E455,'37'!$K$3:$L$16,2,FALSE)))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IF(D456="X",0,IF(E456="X",0,VLOOKUP(E456,'37'!$K$3:$L$16,2,FALSE)))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IF(D457="X",0,IF(E457="X",0,VLOOKUP(E457,'37'!$K$3:$L$16,2,FALSE)))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IF(D458="X",0,IF(E458="X",0,VLOOKUP(E458,'37'!$K$3:$L$16,2,FALSE)))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IF(D459="X",0,IF(E459="X",0,VLOOKUP(E459,'37'!$K$3:$L$16,2,FALSE)))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IF(D460="X",0,IF(E460="X",0,VLOOKUP(E460,'37'!$K$3:$L$16,2,FALSE)))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IF(D461="X",0,IF(E461="X",0,VLOOKUP(E461,'37'!$K$3:$L$16,2,FALSE)))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IF(D462="X",0,IF(E462="X",0,VLOOKUP(E462,'37'!$K$3:$L$16,2,FALSE)))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IF(D463="X",0,IF(E463="X",0,VLOOKUP(E463,'37'!$K$3:$L$16,2,FALSE)))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IF(D464="X",0,IF(E464="X",0,VLOOKUP(E464,'37'!$K$3:$L$16,2,FALSE)))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IF(D465="X",0,IF(E465="X",0,VLOOKUP(E465,'37'!$K$3:$L$16,2,FALSE)))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IF(D466="X",0,IF(E466="X",0,VLOOKUP(E466,'37'!$K$3:$L$16,2,FALSE)))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IF(D467="X",0,IF(E467="X",0,VLOOKUP(E467,'37'!$K$3:$L$16,2,FALSE)))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IF(D468="X",0,IF(E468="X",0,VLOOKUP(E468,'37'!$K$3:$L$16,2,FALSE)))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IF(D469="X",0,IF(E469="X",0,VLOOKUP(E469,'37'!$K$3:$L$16,2,FALSE)))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IF(D470="X",0,IF(E470="X",0,VLOOKUP(E470,'37'!$K$3:$L$16,2,FALSE)))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IF(D471="X",0,IF(E471="X",0,VLOOKUP(E471,'37'!$K$3:$L$16,2,FALSE)))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IF(D472="X",0,IF(E472="X",0,VLOOKUP(E472,'37'!$K$3:$L$16,2,FALSE)))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IF(D473="X",0,IF(E473="X",0,VLOOKUP(E473,'37'!$K$3:$L$16,2,FALSE)))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IF(D474="X",0,IF(E474="X",0,VLOOKUP(E474,'37'!$K$3:$L$16,2,FALSE)))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IF(D475="X",0,IF(E475="X",0,VLOOKUP(E475,'37'!$K$3:$L$16,2,FALSE)))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IF(D476="X",0,IF(E476="X",0,VLOOKUP(E476,'37'!$K$3:$L$16,2,FALSE)))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IF(D477="X",0,IF(E477="X",0,VLOOKUP(E477,'37'!$K$3:$L$16,2,FALSE)))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IF(D478="X",0,IF(E478="X",0,VLOOKUP(E478,'37'!$K$3:$L$16,2,FALSE)))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IF(D479="X",0,IF(E479="X",0,VLOOKUP(E479,'37'!$K$3:$L$16,2,FALSE)))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IF(D480="X",0,IF(E480="X",0,VLOOKUP(E480,'37'!$K$3:$L$16,2,FALSE)))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IF(D481="X",0,IF(E481="X",0,VLOOKUP(E481,'37'!$K$3:$L$16,2,FALSE)))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IF(D482="X",0,IF(E482="X",0,VLOOKUP(E482,'37'!$K$3:$L$16,2,FALSE)))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IF(D483="X",0,IF(E483="X",0,VLOOKUP(E483,'37'!$K$3:$L$16,2,FALSE)))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IF(D484="X",0,IF(E484="X",0,VLOOKUP(E484,'37'!$K$3:$L$16,2,FALSE)))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IF(D485="X",0,IF(E485="X",0,VLOOKUP(E485,'37'!$K$3:$L$16,2,FALSE)))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IF(D486="X",0,IF(E486="X",0,VLOOKUP(E486,'37'!$K$3:$L$16,2,FALSE)))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IF(D487="X",0,IF(E487="X",0,VLOOKUP(E487,'37'!$K$3:$L$16,2,FALSE)))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IF(D488="X",0,IF(E488="X",0,VLOOKUP(E488,'37'!$K$3:$L$16,2,FALSE)))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IF(D489="X",0,IF(E489="X",0,VLOOKUP(E489,'37'!$K$3:$L$16,2,FALSE)))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IF(D490="X",0,IF(E490="X",0,VLOOKUP(E490,'37'!$K$3:$L$16,2,FALSE)))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IF(D491="X",0,IF(E491="X",0,VLOOKUP(E491,'37'!$K$3:$L$16,2,FALSE)))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IF(D492="X",0,IF(E492="X",0,VLOOKUP(E492,'37'!$K$3:$L$16,2,FALSE)))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IF(D493="X",0,IF(E493="X",0,VLOOKUP(E493,'37'!$K$3:$L$16,2,FALSE)))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IF(D494="X",0,IF(E494="X",0,VLOOKUP(E494,'37'!$K$3:$L$16,2,FALSE)))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IF('37'!K3="", "Vrije categorie",'37'!K3)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IF('37'!K4="", "Vrije categorie",'37'!K4)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IF('37'!K5="", "Vrije categorie",'37'!K5)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IF('37'!K6="", "Vrije categorie",'37'!K6)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IF('37'!K7="", "Vrije categorie",'37'!K7)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IF('37'!K8="", "Vrije categorie",'37'!K8)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IF('37'!K9="", "Vrije categorie",'37'!K9)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IF('37'!K10="", "Vrije categorie",'37'!K10)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IF('37'!K11="", "Vrije categorie",'37'!K11)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IF('37'!K12="", "Vrije categorie",'37'!K12)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IF('37'!K13="", "Vrije categorie",'37'!K13)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IF('37'!K14="", "Vrije categorie",'37'!K14)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IF('37'!K15="", "Vrije categorie",'37'!K15)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b8b+NYtEHcbbCeaAufw3ycm6/YZ4Pm9rP0awOvf7psJfxyP4Vx+hQ9w7JxEHKdN22vzZA9HlcCw3lu/2lGN+Lw==" saltValue="AFmoGyQ4NbqWBE0jgtXdy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38,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'26a'!P499/M3</f>
        <v>#N/A</v>
      </c>
    </row>
    <row r="4" spans="1:14">
      <c r="A4" s="26" t="s">
        <v>80</v>
      </c>
      <c r="B4" s="217" t="str">
        <f>VLOOKUP(H5,Kwaliteitsinspecties!A5:E54,3)</f>
        <v>Complex 38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'26a'!P500/M4</f>
        <v>#N/A</v>
      </c>
    </row>
    <row r="5" spans="1:14">
      <c r="A5" s="27" t="s">
        <v>81</v>
      </c>
      <c r="B5" s="218" t="str">
        <f>VLOOKUP(H5,Kwaliteitsinspecties!A5:E54,4)</f>
        <v>Complex 38</v>
      </c>
      <c r="C5" s="218"/>
      <c r="D5" s="218"/>
      <c r="E5" s="218"/>
      <c r="F5" s="214" t="s">
        <v>83</v>
      </c>
      <c r="G5" s="214"/>
      <c r="H5" s="23">
        <f>Kwaliteitsinspecties!A42</f>
        <v>38</v>
      </c>
      <c r="K5" s="44" t="s">
        <v>56</v>
      </c>
      <c r="L5" s="56"/>
      <c r="M5" s="115"/>
      <c r="N5" s="97" t="e">
        <f>'26a'!P501/M5</f>
        <v>#N/A</v>
      </c>
    </row>
    <row r="6" spans="1:14">
      <c r="A6" s="28" t="s">
        <v>82</v>
      </c>
      <c r="B6" s="219" t="str">
        <f>VLOOKUP(H5,Kwaliteitsinspecties!A5:E54,5)</f>
        <v>Complex 38</v>
      </c>
      <c r="C6" s="219"/>
      <c r="D6" s="219"/>
      <c r="E6" s="219"/>
      <c r="F6" s="215" t="s">
        <v>84</v>
      </c>
      <c r="G6" s="215"/>
      <c r="H6" s="24" t="str">
        <f>CONCATENATE(H5,"a")</f>
        <v>38a</v>
      </c>
      <c r="K6" s="44" t="s">
        <v>57</v>
      </c>
      <c r="L6" s="56"/>
      <c r="M6" s="115"/>
      <c r="N6" s="97" t="e">
        <f>'26a'!P502/M6</f>
        <v>#N/A</v>
      </c>
    </row>
    <row r="7" spans="1:14">
      <c r="K7" s="44" t="s">
        <v>53</v>
      </c>
      <c r="L7" s="56"/>
      <c r="M7" s="115"/>
      <c r="N7" s="97" t="e">
        <f>'26a'!P503/M7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'26a'!P504/M8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'26a'!P505/M9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'26a'!P506/M10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'26a'!P507/M11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'26a'!P508/M12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'26a'!N512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'26a'!P509/M13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'26a'!P512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'26a'!G512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'26a'!F512-E27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'26a'!S495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'26a'!R495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'26a'!T495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'26a'!U495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'26a'!V495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'26a'!W495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'26a'!N505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dckCwcIwPqaeFm+A9ZDYzz01NiptUDQ19rfXf+nGtNZe/YXLtf9z2lqG2zJ2+XbwdTqLzMH0cZe44HvHRrBAiQ==" saltValue="5mLVNLZ0klthk0R+Gd5gY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Y532"/>
  <sheetViews>
    <sheetView workbookViewId="0">
      <selection activeCell="R505" sqref="R505"/>
    </sheetView>
  </sheetViews>
  <sheetFormatPr defaultRowHeight="14.4"/>
  <cols>
    <col min="1" max="1" width="3.33203125" bestFit="1" customWidth="1"/>
    <col min="2" max="2" width="5.44140625" bestFit="1" customWidth="1"/>
    <col min="3" max="3" width="2.88671875" bestFit="1" customWidth="1"/>
    <col min="4" max="4" width="29.6640625" bestFit="1" customWidth="1"/>
    <col min="5" max="5" width="3.33203125" bestFit="1" customWidth="1"/>
    <col min="6" max="6" width="4.44140625" bestFit="1" customWidth="1"/>
    <col min="7" max="8" width="11.88671875" customWidth="1"/>
    <col min="9" max="9" width="11.88671875" hidden="1" customWidth="1"/>
    <col min="10" max="11" width="11.88671875" customWidth="1"/>
    <col min="12" max="14" width="11.88671875" hidden="1" customWidth="1"/>
    <col min="15" max="15" width="7.5546875" bestFit="1" customWidth="1"/>
    <col min="16" max="16" width="4.5546875" bestFit="1" customWidth="1"/>
    <col min="17" max="17" width="9.5546875" bestFit="1" customWidth="1"/>
    <col min="18" max="18" width="19.33203125" customWidth="1"/>
    <col min="19" max="19" width="10.109375" bestFit="1" customWidth="1"/>
    <col min="20" max="21" width="12.6640625" bestFit="1" customWidth="1"/>
    <col min="22" max="22" width="10.109375" bestFit="1" customWidth="1"/>
    <col min="23" max="24" width="14.44140625" bestFit="1" customWidth="1"/>
    <col min="25" max="27" width="9.109375"/>
  </cols>
  <sheetData>
    <row r="1" spans="1:25">
      <c r="B1">
        <f>'2'!H5</f>
        <v>2</v>
      </c>
      <c r="C1" s="240" t="s">
        <v>80</v>
      </c>
      <c r="D1" s="241"/>
      <c r="E1" s="242" t="str">
        <f>VLOOKUP(B1,Kwaliteitsinspecties!A5:J54,3)</f>
        <v xml:space="preserve">WMD Werkplaats en pompstation </v>
      </c>
      <c r="F1" s="243"/>
      <c r="G1" s="243"/>
      <c r="H1" s="243"/>
      <c r="I1" s="243"/>
      <c r="J1" s="243"/>
      <c r="K1" s="244"/>
      <c r="L1" s="52"/>
      <c r="Y1" t="s">
        <v>243</v>
      </c>
    </row>
    <row r="2" spans="1:25">
      <c r="C2" s="240" t="s">
        <v>96</v>
      </c>
      <c r="D2" s="241"/>
      <c r="E2" s="242" t="str">
        <f>CONCATENATE(VLOOKUP(B1,Kwaliteitsinspecties!A5:K54,4)," te ",VLOOKUP(B1,Kwaliteitsinspecties!A5:K54,5))</f>
        <v>Spijkerboorsdijk 6B, 9468 CG  te Annen</v>
      </c>
      <c r="F2" s="243"/>
      <c r="G2" s="243"/>
      <c r="H2" s="243"/>
      <c r="I2" s="243"/>
      <c r="J2" s="243"/>
      <c r="K2" s="244"/>
      <c r="L2" s="52"/>
    </row>
    <row r="3" spans="1:25" ht="28.8">
      <c r="A3" s="253" t="s">
        <v>155</v>
      </c>
      <c r="B3" s="253"/>
      <c r="C3" s="17" t="s">
        <v>97</v>
      </c>
      <c r="D3" s="17" t="s">
        <v>70</v>
      </c>
      <c r="E3" s="17" t="s">
        <v>98</v>
      </c>
      <c r="F3" s="17" t="s">
        <v>99</v>
      </c>
      <c r="G3" s="17" t="s">
        <v>68</v>
      </c>
      <c r="H3" s="17" t="s">
        <v>66</v>
      </c>
      <c r="I3" s="17" t="s">
        <v>67</v>
      </c>
      <c r="J3" s="17" t="s">
        <v>65</v>
      </c>
      <c r="K3" s="50" t="s">
        <v>196</v>
      </c>
      <c r="L3" s="17" t="s">
        <v>197</v>
      </c>
      <c r="M3" s="17" t="s">
        <v>156</v>
      </c>
      <c r="N3" s="17" t="s">
        <v>156</v>
      </c>
      <c r="O3" s="17" t="s">
        <v>62</v>
      </c>
      <c r="P3" s="17" t="s">
        <v>157</v>
      </c>
      <c r="Q3" s="17" t="s">
        <v>100</v>
      </c>
      <c r="S3" s="50" t="s">
        <v>101</v>
      </c>
      <c r="T3" s="50" t="s">
        <v>102</v>
      </c>
      <c r="U3" s="17" t="s">
        <v>103</v>
      </c>
      <c r="V3" s="17" t="s">
        <v>104</v>
      </c>
      <c r="W3" s="17" t="s">
        <v>105</v>
      </c>
      <c r="X3" s="17" t="s">
        <v>106</v>
      </c>
    </row>
    <row r="4" spans="1:25">
      <c r="A4" t="s">
        <v>345</v>
      </c>
      <c r="B4" s="252" t="s">
        <v>431</v>
      </c>
      <c r="C4" s="90"/>
      <c r="D4" s="154" t="s">
        <v>279</v>
      </c>
      <c r="E4" s="17"/>
      <c r="F4" s="17" t="s">
        <v>53</v>
      </c>
      <c r="G4" s="155">
        <v>8</v>
      </c>
      <c r="H4" s="155"/>
      <c r="I4" s="155"/>
      <c r="J4" s="155"/>
      <c r="K4" s="155">
        <v>32.1</v>
      </c>
      <c r="O4" s="92">
        <f t="shared" ref="O4:O32" si="0">SUM(G4:N4)</f>
        <v>40.1</v>
      </c>
      <c r="P4" s="94">
        <f>IF(E4="X",0,IF(F4="X",0,VLOOKUP(F4,'2'!$K$3:$L$16,2,FALSE)))</f>
        <v>104</v>
      </c>
      <c r="Q4" s="92">
        <f t="shared" ref="Q4:Q32" si="1">O4*P4</f>
        <v>4170.4000000000005</v>
      </c>
    </row>
    <row r="5" spans="1:25">
      <c r="A5" t="s">
        <v>345</v>
      </c>
      <c r="B5" s="252"/>
      <c r="C5" s="90"/>
      <c r="D5" s="154" t="s">
        <v>426</v>
      </c>
      <c r="E5" s="17"/>
      <c r="F5" s="90" t="s">
        <v>55</v>
      </c>
      <c r="G5" s="155">
        <v>41.4</v>
      </c>
      <c r="H5" s="205"/>
      <c r="I5" s="205"/>
      <c r="J5" s="205"/>
      <c r="K5" s="205"/>
      <c r="O5" s="92">
        <f t="shared" si="0"/>
        <v>41.4</v>
      </c>
      <c r="P5" s="94">
        <f>IF(E5="X",0,IF(F5="X",0,VLOOKUP(F5,'2'!$K$3:$L$16,2,FALSE)))</f>
        <v>104</v>
      </c>
      <c r="Q5" s="92">
        <f t="shared" si="1"/>
        <v>4305.5999999999995</v>
      </c>
    </row>
    <row r="6" spans="1:25">
      <c r="B6" s="252"/>
      <c r="C6" s="90"/>
      <c r="D6" s="154" t="s">
        <v>426</v>
      </c>
      <c r="E6" s="17"/>
      <c r="F6" s="90" t="s">
        <v>55</v>
      </c>
      <c r="G6" s="155">
        <v>28</v>
      </c>
      <c r="H6" s="205"/>
      <c r="I6" s="205"/>
      <c r="J6" s="205"/>
      <c r="K6" s="205"/>
      <c r="O6" s="92">
        <f t="shared" si="0"/>
        <v>28</v>
      </c>
      <c r="P6" s="94">
        <f>IF(E6="X",0,IF(F6="X",0,VLOOKUP(F6,'2'!$K$3:$L$16,2,FALSE)))</f>
        <v>104</v>
      </c>
      <c r="Q6" s="92">
        <f t="shared" si="1"/>
        <v>2912</v>
      </c>
    </row>
    <row r="7" spans="1:25">
      <c r="A7" t="s">
        <v>345</v>
      </c>
      <c r="B7" s="252"/>
      <c r="C7" s="90"/>
      <c r="D7" s="154" t="s">
        <v>427</v>
      </c>
      <c r="E7" s="17"/>
      <c r="F7" s="90" t="s">
        <v>53</v>
      </c>
      <c r="G7" s="155">
        <v>5</v>
      </c>
      <c r="H7" s="155"/>
      <c r="I7" s="155"/>
      <c r="J7" s="155"/>
      <c r="K7" s="155">
        <v>75</v>
      </c>
      <c r="O7" s="92">
        <f t="shared" si="0"/>
        <v>80</v>
      </c>
      <c r="P7" s="94">
        <f>IF(E7="X",0,IF(F7="X",0,VLOOKUP(F7,'2'!$K$3:$L$16,2,FALSE)))</f>
        <v>104</v>
      </c>
      <c r="Q7" s="92">
        <f t="shared" si="1"/>
        <v>8320</v>
      </c>
    </row>
    <row r="8" spans="1:25">
      <c r="A8" t="s">
        <v>345</v>
      </c>
      <c r="B8" s="252"/>
      <c r="C8" s="90"/>
      <c r="D8" s="154" t="s">
        <v>426</v>
      </c>
      <c r="E8" s="17"/>
      <c r="F8" s="90" t="s">
        <v>55</v>
      </c>
      <c r="G8" s="155">
        <v>36.299999999999997</v>
      </c>
      <c r="H8" s="155"/>
      <c r="I8" s="155"/>
      <c r="J8" s="155"/>
      <c r="K8" s="155"/>
      <c r="O8" s="92">
        <f t="shared" si="0"/>
        <v>36.299999999999997</v>
      </c>
      <c r="P8" s="94">
        <f>IF(E8="X",0,IF(F8="X",0,VLOOKUP(F8,'2'!$K$3:$L$16,2,FALSE)))</f>
        <v>104</v>
      </c>
      <c r="Q8" s="92">
        <f t="shared" si="1"/>
        <v>3775.2</v>
      </c>
    </row>
    <row r="9" spans="1:25">
      <c r="A9" t="s">
        <v>345</v>
      </c>
      <c r="B9" s="252"/>
      <c r="C9" s="90"/>
      <c r="D9" s="154" t="s">
        <v>428</v>
      </c>
      <c r="E9" s="17"/>
      <c r="F9" s="90" t="s">
        <v>56</v>
      </c>
      <c r="G9" s="155"/>
      <c r="H9" s="155"/>
      <c r="I9" s="155"/>
      <c r="J9" s="155"/>
      <c r="K9" s="155">
        <v>35.9</v>
      </c>
      <c r="O9" s="92">
        <f t="shared" si="0"/>
        <v>35.9</v>
      </c>
      <c r="P9" s="94">
        <f>IF(E9="X",0,IF(F9="X",0,VLOOKUP(F9,'2'!$K$3:$L$16,2,FALSE)))</f>
        <v>104</v>
      </c>
      <c r="Q9" s="92">
        <f t="shared" si="1"/>
        <v>3733.6</v>
      </c>
    </row>
    <row r="10" spans="1:25">
      <c r="A10" t="s">
        <v>345</v>
      </c>
      <c r="B10" s="252"/>
      <c r="C10" s="90"/>
      <c r="D10" s="154" t="s">
        <v>287</v>
      </c>
      <c r="E10" s="17"/>
      <c r="F10" s="90" t="s">
        <v>53</v>
      </c>
      <c r="G10" s="155"/>
      <c r="H10" s="155"/>
      <c r="I10" s="155"/>
      <c r="J10" s="155"/>
      <c r="K10" s="155">
        <v>7</v>
      </c>
      <c r="O10" s="92">
        <f t="shared" si="0"/>
        <v>7</v>
      </c>
      <c r="P10" s="94">
        <f>IF(E10="X",0,IF(F10="X",0,VLOOKUP(F10,'2'!$K$3:$L$16,2,FALSE)))</f>
        <v>104</v>
      </c>
      <c r="Q10" s="92">
        <f t="shared" si="1"/>
        <v>728</v>
      </c>
    </row>
    <row r="11" spans="1:25">
      <c r="A11" t="s">
        <v>345</v>
      </c>
      <c r="B11" s="252"/>
      <c r="C11" s="90"/>
      <c r="D11" s="154" t="s">
        <v>429</v>
      </c>
      <c r="E11" s="17"/>
      <c r="F11" s="90" t="s">
        <v>192</v>
      </c>
      <c r="G11" s="155"/>
      <c r="H11" s="155"/>
      <c r="I11" s="155"/>
      <c r="J11" s="155"/>
      <c r="K11" s="155">
        <v>3.5</v>
      </c>
      <c r="O11" s="92">
        <f t="shared" si="0"/>
        <v>3.5</v>
      </c>
      <c r="P11" s="94">
        <f>IF(E11="X",0,IF(F11="X",0,VLOOKUP(F11,'2'!$K$3:$L$16,2,FALSE)))</f>
        <v>104</v>
      </c>
      <c r="Q11" s="92">
        <f t="shared" si="1"/>
        <v>364</v>
      </c>
    </row>
    <row r="12" spans="1:25">
      <c r="A12" t="s">
        <v>345</v>
      </c>
      <c r="B12" s="252"/>
      <c r="C12" s="90"/>
      <c r="D12" s="154" t="s">
        <v>429</v>
      </c>
      <c r="E12" s="17"/>
      <c r="F12" s="90" t="s">
        <v>192</v>
      </c>
      <c r="G12" s="155"/>
      <c r="H12" s="155"/>
      <c r="I12" s="155"/>
      <c r="J12" s="155"/>
      <c r="K12" s="155">
        <v>3.5</v>
      </c>
      <c r="O12" s="92">
        <f t="shared" si="0"/>
        <v>3.5</v>
      </c>
      <c r="P12" s="94">
        <f>IF(E12="X",0,IF(F12="X",0,VLOOKUP(F12,'2'!$K$3:$L$16,2,FALSE)))</f>
        <v>104</v>
      </c>
      <c r="Q12" s="92">
        <f t="shared" si="1"/>
        <v>364</v>
      </c>
    </row>
    <row r="13" spans="1:25">
      <c r="A13" t="s">
        <v>345</v>
      </c>
      <c r="B13" s="252"/>
      <c r="C13" s="90"/>
      <c r="D13" s="154" t="s">
        <v>430</v>
      </c>
      <c r="E13" s="17"/>
      <c r="F13" s="90" t="s">
        <v>192</v>
      </c>
      <c r="G13" s="155"/>
      <c r="H13" s="155"/>
      <c r="I13" s="155"/>
      <c r="J13" s="155"/>
      <c r="K13" s="155">
        <v>22</v>
      </c>
      <c r="O13" s="92">
        <f t="shared" si="0"/>
        <v>22</v>
      </c>
      <c r="P13" s="94">
        <f>IF(E13="X",0,IF(F13="X",0,VLOOKUP(F13,'2'!$K$3:$L$16,2,FALSE)))</f>
        <v>104</v>
      </c>
      <c r="Q13" s="92">
        <f t="shared" si="1"/>
        <v>2288</v>
      </c>
    </row>
    <row r="14" spans="1:25">
      <c r="A14" t="s">
        <v>345</v>
      </c>
      <c r="B14" s="252"/>
      <c r="C14" s="90"/>
      <c r="D14" s="154" t="s">
        <v>301</v>
      </c>
      <c r="E14" s="17"/>
      <c r="F14" s="90" t="s">
        <v>58</v>
      </c>
      <c r="G14" s="155"/>
      <c r="H14" s="155"/>
      <c r="I14" s="155"/>
      <c r="J14" s="155"/>
      <c r="K14" s="155">
        <v>3.1</v>
      </c>
      <c r="O14" s="92">
        <f t="shared" si="0"/>
        <v>3.1</v>
      </c>
      <c r="P14" s="94">
        <f>IF(E14="X",0,IF(F14="X",0,VLOOKUP(F14,'2'!$K$3:$L$16,2,FALSE)))</f>
        <v>0</v>
      </c>
      <c r="Q14" s="92">
        <f t="shared" si="1"/>
        <v>0</v>
      </c>
    </row>
    <row r="15" spans="1:25">
      <c r="A15" t="s">
        <v>345</v>
      </c>
      <c r="B15" s="252"/>
      <c r="C15" s="90"/>
      <c r="D15" s="154" t="s">
        <v>279</v>
      </c>
      <c r="E15" s="17"/>
      <c r="F15" s="90" t="s">
        <v>53</v>
      </c>
      <c r="G15" s="155"/>
      <c r="H15" s="155"/>
      <c r="I15" s="155"/>
      <c r="J15" s="155"/>
      <c r="K15" s="155">
        <v>5</v>
      </c>
      <c r="O15" s="92">
        <f t="shared" si="0"/>
        <v>5</v>
      </c>
      <c r="P15" s="94">
        <f>IF(E15="X",0,IF(F15="X",0,VLOOKUP(F15,'2'!$K$3:$L$16,2,FALSE)))</f>
        <v>104</v>
      </c>
      <c r="Q15" s="92">
        <f t="shared" si="1"/>
        <v>520</v>
      </c>
    </row>
    <row r="16" spans="1:25">
      <c r="B16" s="16"/>
      <c r="C16" s="90"/>
      <c r="D16" s="17"/>
      <c r="E16" s="17"/>
      <c r="G16" s="92"/>
      <c r="H16" s="92"/>
      <c r="I16" s="92"/>
      <c r="J16" s="92"/>
      <c r="K16" s="92"/>
      <c r="O16" s="92"/>
      <c r="P16" s="94"/>
      <c r="Q16" s="92"/>
    </row>
    <row r="17" spans="1:22">
      <c r="A17" t="s">
        <v>345</v>
      </c>
      <c r="B17" s="252" t="s">
        <v>438</v>
      </c>
      <c r="C17" s="90"/>
      <c r="D17" s="154" t="s">
        <v>432</v>
      </c>
      <c r="E17" s="17" t="s">
        <v>443</v>
      </c>
      <c r="F17" s="90"/>
      <c r="G17" s="92"/>
      <c r="H17" s="92"/>
      <c r="I17" s="92"/>
      <c r="J17" s="92"/>
      <c r="K17" s="155">
        <v>14.2</v>
      </c>
      <c r="O17" s="92">
        <f t="shared" si="0"/>
        <v>14.2</v>
      </c>
      <c r="P17" s="94">
        <f>IF(E17="X",0,IF(F17="X",0,VLOOKUP(F17,'2'!$K$3:$L$16,2,FALSE)))</f>
        <v>0</v>
      </c>
      <c r="Q17" s="92">
        <f t="shared" si="1"/>
        <v>0</v>
      </c>
    </row>
    <row r="18" spans="1:22">
      <c r="A18" t="s">
        <v>345</v>
      </c>
      <c r="B18" s="252"/>
      <c r="C18" s="90"/>
      <c r="D18" s="154" t="s">
        <v>433</v>
      </c>
      <c r="E18" s="17" t="s">
        <v>443</v>
      </c>
      <c r="F18" s="90"/>
      <c r="G18" s="92"/>
      <c r="H18" s="92"/>
      <c r="I18" s="92"/>
      <c r="J18" s="92"/>
      <c r="K18" s="155">
        <v>54.4</v>
      </c>
      <c r="O18" s="92">
        <f t="shared" si="0"/>
        <v>54.4</v>
      </c>
      <c r="P18" s="94">
        <f>IF(E18="X",0,IF(F18="X",0,VLOOKUP(F18,'2'!$K$3:$L$16,2,FALSE)))</f>
        <v>0</v>
      </c>
      <c r="Q18" s="92">
        <f t="shared" si="1"/>
        <v>0</v>
      </c>
    </row>
    <row r="19" spans="1:22">
      <c r="A19" t="s">
        <v>345</v>
      </c>
      <c r="B19" s="252"/>
      <c r="C19" s="90"/>
      <c r="D19" s="154" t="s">
        <v>434</v>
      </c>
      <c r="E19" s="17" t="s">
        <v>443</v>
      </c>
      <c r="F19" s="90"/>
      <c r="G19" s="92"/>
      <c r="H19" s="92"/>
      <c r="I19" s="92"/>
      <c r="J19" s="92"/>
      <c r="K19" s="155">
        <v>18.899999999999999</v>
      </c>
      <c r="O19" s="92">
        <f t="shared" si="0"/>
        <v>18.899999999999999</v>
      </c>
      <c r="P19" s="94">
        <f>IF(E19="X",0,IF(F19="X",0,VLOOKUP(F19,'2'!$K$3:$L$16,2,FALSE)))</f>
        <v>0</v>
      </c>
      <c r="Q19" s="92">
        <f t="shared" si="1"/>
        <v>0</v>
      </c>
    </row>
    <row r="20" spans="1:22">
      <c r="A20" t="s">
        <v>345</v>
      </c>
      <c r="B20" s="252"/>
      <c r="C20" s="90"/>
      <c r="D20" s="154" t="s">
        <v>435</v>
      </c>
      <c r="E20" s="17" t="s">
        <v>443</v>
      </c>
      <c r="F20" s="90"/>
      <c r="G20" s="92"/>
      <c r="H20" s="92"/>
      <c r="I20" s="92"/>
      <c r="J20" s="92"/>
      <c r="K20" s="155">
        <v>254.8</v>
      </c>
      <c r="O20" s="92">
        <f t="shared" si="0"/>
        <v>254.8</v>
      </c>
      <c r="P20" s="94">
        <f>IF(E20="X",0,IF(F20="X",0,VLOOKUP(F20,'2'!$K$3:$L$16,2,FALSE)))</f>
        <v>0</v>
      </c>
      <c r="Q20" s="92">
        <f t="shared" si="1"/>
        <v>0</v>
      </c>
    </row>
    <row r="21" spans="1:22">
      <c r="A21" t="s">
        <v>345</v>
      </c>
      <c r="B21" s="252"/>
      <c r="C21" s="90"/>
      <c r="D21" s="154" t="s">
        <v>436</v>
      </c>
      <c r="E21" s="17" t="s">
        <v>443</v>
      </c>
      <c r="F21" s="90"/>
      <c r="G21" s="92"/>
      <c r="H21" s="92"/>
      <c r="I21" s="92"/>
      <c r="J21" s="92"/>
      <c r="K21" s="155">
        <v>100.8</v>
      </c>
      <c r="O21" s="92">
        <f t="shared" si="0"/>
        <v>100.8</v>
      </c>
      <c r="P21" s="94">
        <f>IF(E21="X",0,IF(F21="X",0,VLOOKUP(F21,'2'!$K$3:$L$16,2,FALSE)))</f>
        <v>0</v>
      </c>
      <c r="Q21" s="92">
        <f t="shared" si="1"/>
        <v>0</v>
      </c>
    </row>
    <row r="22" spans="1:22">
      <c r="A22" t="s">
        <v>345</v>
      </c>
      <c r="B22" s="252"/>
      <c r="C22" s="90"/>
      <c r="D22" s="154" t="s">
        <v>437</v>
      </c>
      <c r="E22" s="17" t="s">
        <v>443</v>
      </c>
      <c r="F22" s="90"/>
      <c r="G22" s="92"/>
      <c r="H22" s="92"/>
      <c r="I22" s="92"/>
      <c r="J22" s="92"/>
      <c r="K22" s="155">
        <v>76.900000000000006</v>
      </c>
      <c r="O22" s="92">
        <f t="shared" si="0"/>
        <v>76.900000000000006</v>
      </c>
      <c r="P22" s="94">
        <f>IF(E22="X",0,IF(F22="X",0,VLOOKUP(F22,'2'!$K$3:$L$16,2,FALSE)))</f>
        <v>0</v>
      </c>
      <c r="Q22" s="92">
        <f t="shared" si="1"/>
        <v>0</v>
      </c>
    </row>
    <row r="23" spans="1:22">
      <c r="B23" s="16"/>
      <c r="C23" s="90"/>
      <c r="D23" s="17"/>
      <c r="E23" s="17"/>
      <c r="F23" s="90"/>
      <c r="G23" s="92"/>
      <c r="H23" s="92"/>
      <c r="I23" s="92"/>
      <c r="J23" s="92"/>
      <c r="K23" s="92"/>
      <c r="O23" s="92"/>
      <c r="P23" s="94"/>
      <c r="Q23" s="92"/>
    </row>
    <row r="24" spans="1:22">
      <c r="A24" t="s">
        <v>390</v>
      </c>
      <c r="B24" s="252" t="s">
        <v>442</v>
      </c>
      <c r="C24" s="90"/>
      <c r="D24" s="154" t="s">
        <v>428</v>
      </c>
      <c r="E24" s="17"/>
      <c r="F24" s="90" t="s">
        <v>56</v>
      </c>
      <c r="G24" s="155"/>
      <c r="H24" s="155"/>
      <c r="I24" s="155"/>
      <c r="J24" s="155">
        <v>107</v>
      </c>
      <c r="K24" s="155"/>
      <c r="O24" s="92">
        <f t="shared" si="0"/>
        <v>107</v>
      </c>
      <c r="P24" s="94">
        <f>IF(E24="X",0,IF(F24="X",0,VLOOKUP(F24,'2'!$K$3:$L$16,2,FALSE)))</f>
        <v>104</v>
      </c>
      <c r="Q24" s="92">
        <f t="shared" si="1"/>
        <v>11128</v>
      </c>
    </row>
    <row r="25" spans="1:22">
      <c r="A25" t="s">
        <v>390</v>
      </c>
      <c r="B25" s="252"/>
      <c r="C25" s="90"/>
      <c r="D25" s="154" t="s">
        <v>439</v>
      </c>
      <c r="E25" s="17"/>
      <c r="F25" s="90" t="s">
        <v>53</v>
      </c>
      <c r="G25" s="155"/>
      <c r="H25" s="155"/>
      <c r="I25" s="155"/>
      <c r="J25" s="155">
        <v>10</v>
      </c>
      <c r="K25" s="155"/>
      <c r="O25" s="92">
        <f t="shared" si="0"/>
        <v>10</v>
      </c>
      <c r="P25" s="94">
        <f>IF(E25="X",0,IF(F25="X",0,VLOOKUP(F25,'2'!$K$3:$L$16,2,FALSE)))</f>
        <v>104</v>
      </c>
      <c r="Q25" s="92">
        <f t="shared" si="1"/>
        <v>1040</v>
      </c>
    </row>
    <row r="26" spans="1:22">
      <c r="A26" t="s">
        <v>390</v>
      </c>
      <c r="B26" s="252"/>
      <c r="C26" s="90"/>
      <c r="D26" s="154" t="s">
        <v>426</v>
      </c>
      <c r="E26" s="17"/>
      <c r="F26" s="90" t="s">
        <v>55</v>
      </c>
      <c r="G26" s="155"/>
      <c r="H26" s="155"/>
      <c r="I26" s="155"/>
      <c r="J26" s="155">
        <v>26</v>
      </c>
      <c r="K26" s="155"/>
      <c r="O26" s="92">
        <f t="shared" si="0"/>
        <v>26</v>
      </c>
      <c r="P26" s="94">
        <f>IF(E26="X",0,IF(F26="X",0,VLOOKUP(F26,'2'!$K$3:$L$16,2,FALSE)))</f>
        <v>104</v>
      </c>
      <c r="Q26" s="92">
        <f t="shared" si="1"/>
        <v>2704</v>
      </c>
    </row>
    <row r="27" spans="1:22">
      <c r="A27" t="s">
        <v>390</v>
      </c>
      <c r="B27" s="252"/>
      <c r="C27" s="90"/>
      <c r="D27" s="154" t="s">
        <v>427</v>
      </c>
      <c r="E27" s="17"/>
      <c r="F27" s="90" t="s">
        <v>53</v>
      </c>
      <c r="G27" s="155"/>
      <c r="H27" s="155">
        <v>10</v>
      </c>
      <c r="I27" s="155"/>
      <c r="J27" s="155">
        <v>20</v>
      </c>
      <c r="K27" s="155"/>
      <c r="O27" s="92">
        <f t="shared" si="0"/>
        <v>30</v>
      </c>
      <c r="P27" s="94">
        <f>IF(E27="X",0,IF(F27="X",0,VLOOKUP(F27,'2'!$K$3:$L$16,2,FALSE)))</f>
        <v>104</v>
      </c>
      <c r="Q27" s="92">
        <f t="shared" si="1"/>
        <v>3120</v>
      </c>
    </row>
    <row r="28" spans="1:22">
      <c r="A28" t="s">
        <v>390</v>
      </c>
      <c r="B28" s="252"/>
      <c r="C28" s="90"/>
      <c r="D28" s="154" t="s">
        <v>429</v>
      </c>
      <c r="E28" s="17"/>
      <c r="F28" s="90" t="s">
        <v>192</v>
      </c>
      <c r="G28" s="155"/>
      <c r="H28" s="155"/>
      <c r="I28" s="155"/>
      <c r="J28" s="155"/>
      <c r="K28" s="155">
        <v>4</v>
      </c>
      <c r="O28" s="92">
        <f t="shared" si="0"/>
        <v>4</v>
      </c>
      <c r="P28" s="94">
        <f>IF(E28="X",0,IF(F28="X",0,VLOOKUP(F28,'2'!$K$3:$L$16,2,FALSE)))</f>
        <v>104</v>
      </c>
      <c r="Q28" s="92">
        <f t="shared" si="1"/>
        <v>416</v>
      </c>
    </row>
    <row r="29" spans="1:22">
      <c r="A29" t="s">
        <v>390</v>
      </c>
      <c r="B29" s="252"/>
      <c r="C29" s="90"/>
      <c r="D29" s="154" t="s">
        <v>429</v>
      </c>
      <c r="E29" s="17"/>
      <c r="F29" s="90" t="s">
        <v>192</v>
      </c>
      <c r="G29" s="155"/>
      <c r="H29" s="155"/>
      <c r="I29" s="155"/>
      <c r="J29" s="155"/>
      <c r="K29" s="155">
        <v>4</v>
      </c>
      <c r="O29" s="92">
        <f t="shared" si="0"/>
        <v>4</v>
      </c>
      <c r="P29" s="94">
        <f>IF(E29="X",0,IF(F29="X",0,VLOOKUP(F29,'2'!$K$3:$L$16,2,FALSE)))</f>
        <v>104</v>
      </c>
      <c r="Q29" s="92">
        <f t="shared" si="1"/>
        <v>416</v>
      </c>
    </row>
    <row r="30" spans="1:22">
      <c r="A30" t="s">
        <v>390</v>
      </c>
      <c r="B30" s="252"/>
      <c r="C30" s="90"/>
      <c r="D30" s="154" t="s">
        <v>440</v>
      </c>
      <c r="E30" s="17"/>
      <c r="F30" s="90" t="s">
        <v>192</v>
      </c>
      <c r="G30" s="155"/>
      <c r="H30" s="155"/>
      <c r="I30" s="155"/>
      <c r="J30" s="155"/>
      <c r="K30" s="155">
        <v>4.5</v>
      </c>
      <c r="O30" s="92">
        <f t="shared" si="0"/>
        <v>4.5</v>
      </c>
      <c r="P30" s="94">
        <f>IF(E30="X",0,IF(F30="X",0,VLOOKUP(F30,'2'!$K$3:$L$16,2,FALSE)))</f>
        <v>104</v>
      </c>
      <c r="Q30" s="92">
        <f t="shared" si="1"/>
        <v>468</v>
      </c>
    </row>
    <row r="31" spans="1:22">
      <c r="A31" t="s">
        <v>390</v>
      </c>
      <c r="B31" s="252"/>
      <c r="C31" s="90"/>
      <c r="D31" s="154" t="s">
        <v>301</v>
      </c>
      <c r="E31" s="17"/>
      <c r="F31" s="90" t="s">
        <v>58</v>
      </c>
      <c r="G31" s="155"/>
      <c r="H31" s="155">
        <v>10</v>
      </c>
      <c r="I31" s="155"/>
      <c r="J31" s="155"/>
      <c r="K31" s="155"/>
      <c r="O31" s="92">
        <f t="shared" si="0"/>
        <v>10</v>
      </c>
      <c r="P31" s="94">
        <f>IF(E31="X",0,IF(F31="X",0,VLOOKUP(F31,'2'!$K$3:$L$16,2,FALSE)))</f>
        <v>0</v>
      </c>
      <c r="Q31" s="92">
        <f t="shared" si="1"/>
        <v>0</v>
      </c>
      <c r="S31">
        <v>277.95</v>
      </c>
      <c r="T31">
        <v>277.95</v>
      </c>
    </row>
    <row r="32" spans="1:22">
      <c r="A32" t="s">
        <v>390</v>
      </c>
      <c r="B32" s="252"/>
      <c r="C32" s="90"/>
      <c r="D32" s="154" t="s">
        <v>441</v>
      </c>
      <c r="E32" s="17"/>
      <c r="F32" s="90" t="s">
        <v>58</v>
      </c>
      <c r="G32" s="155"/>
      <c r="H32" s="155"/>
      <c r="I32" s="155"/>
      <c r="J32" s="155"/>
      <c r="K32" s="155">
        <v>2</v>
      </c>
      <c r="O32" s="92">
        <f t="shared" si="0"/>
        <v>2</v>
      </c>
      <c r="P32" s="94">
        <f>IF(E32="X",0,IF(F32="X",0,VLOOKUP(F32,'2'!$K$3:$L$16,2,FALSE)))</f>
        <v>0</v>
      </c>
      <c r="Q32" s="92">
        <f t="shared" si="1"/>
        <v>0</v>
      </c>
      <c r="S32">
        <v>80.25</v>
      </c>
      <c r="T32">
        <v>80.25</v>
      </c>
      <c r="U32">
        <v>15.61</v>
      </c>
      <c r="V32">
        <v>100</v>
      </c>
    </row>
    <row r="33" spans="2:17" hidden="1">
      <c r="B33" s="16"/>
      <c r="C33" s="90"/>
      <c r="D33" s="17"/>
      <c r="E33" s="17"/>
      <c r="F33" s="90" t="s">
        <v>58</v>
      </c>
      <c r="G33" s="92"/>
      <c r="H33" s="92"/>
      <c r="I33" s="92"/>
      <c r="J33" s="92"/>
      <c r="K33" s="92"/>
      <c r="O33" s="92"/>
      <c r="P33" s="92"/>
      <c r="Q33" s="92"/>
    </row>
    <row r="34" spans="2:17" hidden="1">
      <c r="B34" s="16"/>
      <c r="C34" s="90"/>
      <c r="D34" s="17"/>
      <c r="E34" s="17"/>
      <c r="F34" s="90"/>
      <c r="G34" s="92"/>
      <c r="H34" s="92"/>
      <c r="I34" s="92"/>
      <c r="J34" s="92"/>
      <c r="K34" s="92"/>
      <c r="O34" s="92"/>
      <c r="P34" s="92"/>
      <c r="Q34" s="92"/>
    </row>
    <row r="35" spans="2:17" hidden="1">
      <c r="B35" s="16"/>
      <c r="C35" s="90"/>
      <c r="D35" s="17"/>
      <c r="E35" s="17"/>
      <c r="F35" s="90"/>
      <c r="G35" s="92"/>
      <c r="H35" s="92"/>
      <c r="I35" s="92"/>
      <c r="J35" s="92"/>
      <c r="K35" s="92"/>
      <c r="O35" s="92"/>
      <c r="P35" s="92"/>
      <c r="Q35" s="92"/>
    </row>
    <row r="36" spans="2:17" hidden="1">
      <c r="B36" s="16"/>
      <c r="C36" s="90"/>
      <c r="D36" s="17"/>
      <c r="E36" s="17"/>
      <c r="F36" s="90"/>
      <c r="G36" s="92"/>
      <c r="H36" s="92"/>
      <c r="I36" s="92"/>
      <c r="J36" s="92"/>
      <c r="K36" s="92"/>
      <c r="O36" s="92"/>
      <c r="P36" s="92"/>
      <c r="Q36" s="92"/>
    </row>
    <row r="37" spans="2:17" hidden="1">
      <c r="B37" s="16"/>
      <c r="C37" s="90"/>
      <c r="D37" s="17"/>
      <c r="E37" s="17"/>
      <c r="F37" s="90"/>
      <c r="G37" s="92"/>
      <c r="H37" s="92"/>
      <c r="I37" s="92"/>
      <c r="J37" s="92"/>
      <c r="K37" s="92"/>
      <c r="O37" s="92"/>
      <c r="P37" s="92"/>
      <c r="Q37" s="92"/>
    </row>
    <row r="38" spans="2:17" hidden="1">
      <c r="B38" s="16"/>
      <c r="C38" s="90"/>
      <c r="D38" s="17"/>
      <c r="E38" s="17"/>
      <c r="F38" s="90"/>
      <c r="G38" s="92"/>
      <c r="H38" s="92"/>
      <c r="I38" s="92"/>
      <c r="J38" s="92"/>
      <c r="K38" s="92"/>
      <c r="O38" s="92"/>
      <c r="P38" s="92"/>
      <c r="Q38" s="92"/>
    </row>
    <row r="39" spans="2:17" hidden="1">
      <c r="B39" s="16"/>
      <c r="C39" s="90"/>
      <c r="D39" s="17"/>
      <c r="E39" s="17"/>
      <c r="F39" s="90"/>
      <c r="G39" s="92"/>
      <c r="H39" s="92"/>
      <c r="I39" s="92"/>
      <c r="J39" s="92"/>
      <c r="K39" s="92"/>
      <c r="O39" s="92"/>
      <c r="P39" s="92"/>
      <c r="Q39" s="92"/>
    </row>
    <row r="40" spans="2:17" hidden="1">
      <c r="B40" s="16"/>
      <c r="C40" s="90"/>
      <c r="D40" s="17"/>
      <c r="E40" s="17"/>
      <c r="F40" s="90"/>
      <c r="G40" s="92"/>
      <c r="H40" s="92"/>
      <c r="I40" s="92"/>
      <c r="J40" s="92"/>
      <c r="K40" s="92"/>
      <c r="O40" s="92"/>
      <c r="P40" s="92"/>
      <c r="Q40" s="92"/>
    </row>
    <row r="41" spans="2:17" hidden="1">
      <c r="B41" s="16"/>
      <c r="C41" s="90"/>
      <c r="D41" s="17"/>
      <c r="E41" s="17"/>
      <c r="F41" s="90"/>
      <c r="G41" s="92"/>
      <c r="H41" s="92"/>
      <c r="I41" s="92"/>
      <c r="J41" s="92"/>
      <c r="K41" s="92"/>
      <c r="O41" s="92"/>
      <c r="P41" s="92"/>
      <c r="Q41" s="92"/>
    </row>
    <row r="42" spans="2:17" hidden="1">
      <c r="B42" s="16"/>
      <c r="C42" s="90"/>
      <c r="D42" s="17"/>
      <c r="E42" s="17"/>
      <c r="F42" s="90"/>
      <c r="G42" s="92"/>
      <c r="H42" s="92"/>
      <c r="I42" s="92"/>
      <c r="J42" s="92"/>
      <c r="K42" s="92"/>
      <c r="O42" s="92"/>
      <c r="P42" s="92"/>
      <c r="Q42" s="92"/>
    </row>
    <row r="43" spans="2:17" hidden="1">
      <c r="B43" s="16"/>
      <c r="C43" s="90"/>
      <c r="D43" s="17"/>
      <c r="E43" s="17"/>
      <c r="F43" s="90"/>
      <c r="G43" s="92"/>
      <c r="H43" s="92"/>
      <c r="I43" s="92"/>
      <c r="J43" s="92"/>
      <c r="K43" s="92"/>
      <c r="O43" s="92"/>
      <c r="P43" s="92"/>
      <c r="Q43" s="92"/>
    </row>
    <row r="44" spans="2:17" hidden="1">
      <c r="B44" s="16"/>
      <c r="C44" s="90"/>
      <c r="D44" s="17"/>
      <c r="E44" s="17"/>
      <c r="F44" s="90"/>
      <c r="G44" s="92"/>
      <c r="H44" s="92"/>
      <c r="I44" s="92"/>
      <c r="J44" s="92"/>
      <c r="K44" s="92"/>
      <c r="O44" s="92"/>
      <c r="P44" s="92"/>
      <c r="Q44" s="92"/>
    </row>
    <row r="45" spans="2:17" hidden="1">
      <c r="B45" s="16"/>
      <c r="C45" s="90"/>
      <c r="D45" s="17"/>
      <c r="E45" s="17"/>
      <c r="F45" s="90"/>
      <c r="G45" s="92"/>
      <c r="H45" s="92"/>
      <c r="I45" s="92"/>
      <c r="J45" s="92"/>
      <c r="K45" s="92"/>
      <c r="O45" s="92"/>
      <c r="P45" s="92"/>
      <c r="Q45" s="92"/>
    </row>
    <row r="46" spans="2:17" hidden="1">
      <c r="B46" s="16"/>
      <c r="C46" s="90"/>
      <c r="D46" s="17"/>
      <c r="E46" s="17"/>
      <c r="F46" s="90"/>
      <c r="G46" s="92"/>
      <c r="H46" s="92"/>
      <c r="I46" s="92"/>
      <c r="J46" s="92"/>
      <c r="K46" s="92"/>
      <c r="O46" s="92"/>
      <c r="P46" s="92"/>
      <c r="Q46" s="92"/>
    </row>
    <row r="47" spans="2:17" hidden="1">
      <c r="B47" s="16"/>
      <c r="C47" s="90"/>
      <c r="D47" s="17"/>
      <c r="E47" s="17"/>
      <c r="F47" s="90"/>
      <c r="G47" s="92"/>
      <c r="H47" s="92"/>
      <c r="I47" s="92"/>
      <c r="J47" s="92"/>
      <c r="K47" s="92"/>
      <c r="O47" s="92"/>
      <c r="P47" s="92"/>
      <c r="Q47" s="92"/>
    </row>
    <row r="48" spans="2:17" hidden="1">
      <c r="B48" s="16"/>
      <c r="C48" s="90"/>
      <c r="D48" s="17"/>
      <c r="E48" s="17"/>
      <c r="F48" s="90"/>
      <c r="G48" s="92"/>
      <c r="H48" s="92"/>
      <c r="I48" s="92"/>
      <c r="J48" s="92"/>
      <c r="K48" s="92"/>
      <c r="O48" s="92"/>
      <c r="P48" s="92"/>
      <c r="Q48" s="92"/>
    </row>
    <row r="49" spans="2:17" hidden="1">
      <c r="B49" s="16"/>
      <c r="C49" s="90"/>
      <c r="D49" s="17"/>
      <c r="E49" s="17"/>
      <c r="F49" s="90"/>
      <c r="G49" s="92"/>
      <c r="H49" s="92"/>
      <c r="I49" s="92"/>
      <c r="J49" s="92"/>
      <c r="K49" s="92"/>
      <c r="O49" s="92"/>
      <c r="P49" s="92"/>
      <c r="Q49" s="92"/>
    </row>
    <row r="50" spans="2:17" hidden="1">
      <c r="B50" s="16"/>
      <c r="C50" s="90"/>
      <c r="D50" s="17"/>
      <c r="E50" s="17"/>
      <c r="F50" s="90"/>
      <c r="G50" s="92"/>
      <c r="H50" s="92"/>
      <c r="I50" s="92"/>
      <c r="J50" s="92"/>
      <c r="K50" s="92"/>
      <c r="O50" s="92"/>
      <c r="P50" s="92"/>
      <c r="Q50" s="92"/>
    </row>
    <row r="51" spans="2:17" hidden="1">
      <c r="B51" s="16"/>
      <c r="C51" s="90"/>
      <c r="D51" s="17"/>
      <c r="E51" s="17"/>
      <c r="F51" s="90"/>
      <c r="G51" s="92"/>
      <c r="H51" s="92"/>
      <c r="I51" s="92"/>
      <c r="J51" s="92"/>
      <c r="K51" s="92"/>
      <c r="O51" s="92"/>
      <c r="P51" s="92"/>
      <c r="Q51" s="92"/>
    </row>
    <row r="52" spans="2:17" hidden="1">
      <c r="B52" s="16"/>
      <c r="C52" s="90"/>
      <c r="D52" s="17"/>
      <c r="E52" s="17"/>
      <c r="F52" s="90"/>
      <c r="G52" s="92"/>
      <c r="H52" s="92"/>
      <c r="I52" s="92"/>
      <c r="J52" s="92"/>
      <c r="K52" s="92"/>
      <c r="O52" s="92"/>
      <c r="P52" s="92"/>
      <c r="Q52" s="92"/>
    </row>
    <row r="53" spans="2:17" hidden="1">
      <c r="B53" s="16"/>
      <c r="C53" s="90"/>
      <c r="D53" s="17"/>
      <c r="E53" s="17"/>
      <c r="F53" s="90"/>
      <c r="G53" s="92"/>
      <c r="H53" s="92"/>
      <c r="I53" s="92"/>
      <c r="J53" s="92"/>
      <c r="K53" s="92"/>
      <c r="O53" s="92"/>
      <c r="P53" s="92"/>
      <c r="Q53" s="92"/>
    </row>
    <row r="54" spans="2:17" hidden="1">
      <c r="B54" s="16"/>
      <c r="C54" s="90"/>
      <c r="D54" s="17"/>
      <c r="E54" s="17"/>
      <c r="F54" s="90"/>
      <c r="G54" s="92"/>
      <c r="H54" s="92"/>
      <c r="I54" s="92"/>
      <c r="J54" s="92"/>
      <c r="K54" s="92"/>
      <c r="O54" s="92"/>
      <c r="P54" s="92"/>
      <c r="Q54" s="92"/>
    </row>
    <row r="55" spans="2:17" hidden="1">
      <c r="B55" s="16"/>
      <c r="C55" s="90"/>
      <c r="D55" s="17"/>
      <c r="E55" s="17"/>
      <c r="F55" s="90"/>
      <c r="G55" s="92"/>
      <c r="H55" s="92"/>
      <c r="I55" s="92"/>
      <c r="J55" s="92"/>
      <c r="K55" s="92"/>
      <c r="O55" s="92"/>
      <c r="P55" s="92"/>
      <c r="Q55" s="92"/>
    </row>
    <row r="56" spans="2:17" hidden="1">
      <c r="B56" s="16"/>
      <c r="C56" s="90"/>
      <c r="D56" s="17"/>
      <c r="E56" s="17"/>
      <c r="F56" s="90"/>
      <c r="G56" s="92"/>
      <c r="H56" s="92"/>
      <c r="I56" s="92"/>
      <c r="J56" s="92"/>
      <c r="K56" s="92"/>
      <c r="O56" s="92"/>
      <c r="P56" s="92"/>
      <c r="Q56" s="92"/>
    </row>
    <row r="57" spans="2:17" hidden="1">
      <c r="B57" s="16"/>
      <c r="C57" s="90"/>
      <c r="D57" s="17"/>
      <c r="E57" s="17"/>
      <c r="F57" s="90"/>
      <c r="G57" s="92"/>
      <c r="H57" s="92"/>
      <c r="I57" s="92"/>
      <c r="J57" s="92"/>
      <c r="K57" s="92"/>
      <c r="O57" s="92"/>
      <c r="P57" s="92"/>
      <c r="Q57" s="92"/>
    </row>
    <row r="58" spans="2:17" hidden="1">
      <c r="B58" s="16"/>
      <c r="C58" s="90"/>
      <c r="D58" s="17"/>
      <c r="E58" s="17"/>
      <c r="F58" s="90"/>
      <c r="G58" s="92"/>
      <c r="H58" s="92"/>
      <c r="I58" s="92"/>
      <c r="J58" s="92"/>
      <c r="K58" s="92"/>
      <c r="O58" s="92"/>
      <c r="P58" s="92"/>
      <c r="Q58" s="92"/>
    </row>
    <row r="59" spans="2:17" hidden="1">
      <c r="B59" s="16"/>
      <c r="C59" s="90"/>
      <c r="D59" s="17"/>
      <c r="E59" s="17"/>
      <c r="F59" s="90"/>
      <c r="G59" s="92"/>
      <c r="H59" s="92"/>
      <c r="I59" s="92"/>
      <c r="J59" s="92"/>
      <c r="K59" s="92"/>
      <c r="O59" s="92"/>
      <c r="P59" s="92"/>
      <c r="Q59" s="92"/>
    </row>
    <row r="60" spans="2:17" hidden="1">
      <c r="B60" s="16"/>
      <c r="C60" s="90"/>
      <c r="D60" s="17"/>
      <c r="E60" s="17"/>
      <c r="F60" s="90"/>
      <c r="G60" s="92"/>
      <c r="H60" s="92"/>
      <c r="I60" s="92"/>
      <c r="J60" s="92"/>
      <c r="K60" s="92"/>
      <c r="O60" s="92"/>
      <c r="P60" s="92"/>
      <c r="Q60" s="92"/>
    </row>
    <row r="61" spans="2:17" hidden="1">
      <c r="B61" s="16"/>
      <c r="C61" s="90"/>
      <c r="D61" s="17"/>
      <c r="E61" s="17"/>
      <c r="F61" s="90"/>
      <c r="G61" s="92"/>
      <c r="H61" s="92"/>
      <c r="I61" s="92"/>
      <c r="J61" s="92"/>
      <c r="K61" s="92"/>
      <c r="O61" s="92"/>
      <c r="P61" s="92"/>
      <c r="Q61" s="92"/>
    </row>
    <row r="62" spans="2:17" hidden="1">
      <c r="B62" s="16"/>
      <c r="C62" s="90"/>
      <c r="D62" s="17"/>
      <c r="E62" s="17"/>
      <c r="F62" s="90"/>
      <c r="G62" s="92"/>
      <c r="H62" s="92"/>
      <c r="I62" s="92"/>
      <c r="J62" s="92"/>
      <c r="K62" s="92"/>
      <c r="O62" s="92"/>
      <c r="P62" s="92"/>
      <c r="Q62" s="92"/>
    </row>
    <row r="63" spans="2:17" hidden="1">
      <c r="B63" s="16"/>
      <c r="C63" s="90"/>
      <c r="D63" s="17"/>
      <c r="E63" s="17"/>
      <c r="F63" s="90"/>
      <c r="G63" s="92"/>
      <c r="H63" s="92"/>
      <c r="I63" s="92"/>
      <c r="J63" s="92"/>
      <c r="K63" s="92"/>
      <c r="O63" s="92"/>
      <c r="P63" s="92"/>
      <c r="Q63" s="92"/>
    </row>
    <row r="64" spans="2:17" hidden="1">
      <c r="B64" s="16"/>
      <c r="C64" s="90"/>
      <c r="D64" s="17"/>
      <c r="E64" s="17"/>
      <c r="F64" s="90"/>
      <c r="G64" s="92"/>
      <c r="H64" s="92"/>
      <c r="I64" s="92"/>
      <c r="J64" s="92"/>
      <c r="K64" s="92"/>
      <c r="O64" s="92"/>
      <c r="P64" s="92"/>
      <c r="Q64" s="92"/>
    </row>
    <row r="65" spans="2:17" hidden="1">
      <c r="B65" s="16"/>
      <c r="C65" s="90"/>
      <c r="D65" s="17"/>
      <c r="E65" s="17"/>
      <c r="F65" s="90"/>
      <c r="G65" s="92"/>
      <c r="H65" s="92"/>
      <c r="I65" s="92"/>
      <c r="J65" s="92"/>
      <c r="K65" s="92"/>
      <c r="O65" s="92"/>
      <c r="P65" s="92"/>
      <c r="Q65" s="92"/>
    </row>
    <row r="66" spans="2:17" hidden="1">
      <c r="B66" s="16"/>
      <c r="C66" s="90"/>
      <c r="D66" s="17"/>
      <c r="E66" s="17"/>
      <c r="F66" s="90"/>
      <c r="G66" s="92"/>
      <c r="H66" s="92"/>
      <c r="I66" s="92"/>
      <c r="J66" s="92"/>
      <c r="K66" s="92"/>
      <c r="O66" s="92"/>
      <c r="P66" s="92"/>
      <c r="Q66" s="92"/>
    </row>
    <row r="67" spans="2:17" hidden="1">
      <c r="B67" s="16"/>
      <c r="C67" s="90"/>
      <c r="D67" s="17"/>
      <c r="E67" s="17"/>
      <c r="F67" s="90"/>
      <c r="G67" s="92"/>
      <c r="H67" s="92"/>
      <c r="I67" s="92"/>
      <c r="J67" s="92"/>
      <c r="K67" s="92"/>
      <c r="O67" s="92"/>
      <c r="P67" s="92"/>
      <c r="Q67" s="92"/>
    </row>
    <row r="68" spans="2:17" hidden="1">
      <c r="B68" s="16"/>
      <c r="C68" s="90"/>
      <c r="D68" s="17"/>
      <c r="E68" s="17"/>
      <c r="F68" s="90"/>
      <c r="G68" s="92"/>
      <c r="H68" s="92"/>
      <c r="I68" s="92"/>
      <c r="J68" s="92"/>
      <c r="K68" s="92"/>
      <c r="O68" s="92"/>
      <c r="P68" s="92"/>
      <c r="Q68" s="92"/>
    </row>
    <row r="69" spans="2:17" hidden="1">
      <c r="B69" s="16"/>
      <c r="C69" s="90"/>
      <c r="D69" s="17"/>
      <c r="E69" s="17"/>
      <c r="F69" s="90"/>
      <c r="G69" s="92"/>
      <c r="H69" s="92"/>
      <c r="I69" s="92"/>
      <c r="J69" s="92"/>
      <c r="K69" s="92"/>
      <c r="O69" s="92"/>
      <c r="P69" s="92"/>
      <c r="Q69" s="92"/>
    </row>
    <row r="70" spans="2:17" hidden="1">
      <c r="B70" s="16"/>
      <c r="C70" s="90"/>
      <c r="D70" s="17"/>
      <c r="E70" s="17"/>
      <c r="F70" s="90"/>
      <c r="G70" s="92"/>
      <c r="H70" s="92"/>
      <c r="I70" s="92"/>
      <c r="J70" s="92"/>
      <c r="K70" s="92"/>
      <c r="O70" s="92"/>
      <c r="P70" s="92"/>
      <c r="Q70" s="92"/>
    </row>
    <row r="71" spans="2:17" hidden="1">
      <c r="B71" s="16"/>
      <c r="C71" s="90"/>
      <c r="D71" s="17"/>
      <c r="E71" s="17"/>
      <c r="F71" s="90"/>
      <c r="G71" s="92"/>
      <c r="H71" s="92"/>
      <c r="I71" s="92"/>
      <c r="J71" s="92"/>
      <c r="K71" s="92"/>
      <c r="O71" s="92"/>
      <c r="P71" s="92"/>
      <c r="Q71" s="92"/>
    </row>
    <row r="72" spans="2:17" hidden="1">
      <c r="B72" s="16"/>
      <c r="C72" s="90"/>
      <c r="D72" s="17"/>
      <c r="E72" s="17"/>
      <c r="F72" s="90"/>
      <c r="G72" s="92"/>
      <c r="H72" s="92"/>
      <c r="I72" s="92"/>
      <c r="J72" s="92"/>
      <c r="K72" s="92"/>
      <c r="O72" s="92"/>
      <c r="P72" s="92"/>
      <c r="Q72" s="92"/>
    </row>
    <row r="73" spans="2:17" hidden="1">
      <c r="B73" s="16"/>
      <c r="C73" s="90"/>
      <c r="D73" s="17"/>
      <c r="E73" s="17"/>
      <c r="F73" s="90"/>
      <c r="G73" s="92"/>
      <c r="H73" s="92"/>
      <c r="I73" s="92"/>
      <c r="J73" s="92"/>
      <c r="K73" s="92"/>
      <c r="O73" s="92"/>
      <c r="P73" s="92"/>
      <c r="Q73" s="92"/>
    </row>
    <row r="74" spans="2:17" hidden="1">
      <c r="B74" s="16"/>
      <c r="C74" s="90"/>
      <c r="D74" s="100"/>
      <c r="E74" s="100"/>
      <c r="F74" s="101"/>
      <c r="G74" s="102"/>
      <c r="H74" s="102"/>
      <c r="I74" s="102"/>
      <c r="J74" s="102"/>
      <c r="K74" s="102"/>
      <c r="L74" s="102"/>
      <c r="M74" s="102"/>
      <c r="N74" s="102"/>
      <c r="O74" s="92"/>
      <c r="P74" s="92"/>
      <c r="Q74" s="92"/>
    </row>
    <row r="75" spans="2:17" hidden="1">
      <c r="B75" s="16"/>
      <c r="C75" s="90"/>
      <c r="D75" s="17"/>
      <c r="E75" s="17"/>
      <c r="F75" s="90"/>
      <c r="G75" s="92"/>
      <c r="H75" s="92"/>
      <c r="I75" s="92"/>
      <c r="J75" s="92"/>
      <c r="K75" s="92"/>
      <c r="O75" s="92"/>
      <c r="P75" s="92"/>
      <c r="Q75" s="92"/>
    </row>
    <row r="76" spans="2:17" hidden="1">
      <c r="B76" s="16"/>
      <c r="C76" s="90"/>
      <c r="D76" s="91"/>
      <c r="E76" s="17"/>
      <c r="F76" s="90"/>
      <c r="G76" s="92"/>
      <c r="H76" s="92"/>
      <c r="I76" s="92"/>
      <c r="J76" s="92"/>
      <c r="K76" s="92"/>
      <c r="O76" s="92"/>
      <c r="P76" s="92"/>
      <c r="Q76" s="92"/>
    </row>
    <row r="77" spans="2:17" hidden="1">
      <c r="B77" s="16"/>
      <c r="C77" s="90"/>
      <c r="D77" s="17"/>
      <c r="E77" s="17"/>
      <c r="F77" s="90"/>
      <c r="G77" s="92"/>
      <c r="H77" s="92"/>
      <c r="I77" s="92"/>
      <c r="J77" s="92"/>
      <c r="K77" s="92"/>
      <c r="O77" s="92"/>
      <c r="P77" s="92"/>
      <c r="Q77" s="92"/>
    </row>
    <row r="78" spans="2:17" hidden="1">
      <c r="B78" s="16"/>
      <c r="C78" s="90"/>
      <c r="D78" s="17"/>
      <c r="E78" s="17"/>
      <c r="F78" s="90"/>
      <c r="G78" s="92"/>
      <c r="H78" s="92"/>
      <c r="I78" s="92"/>
      <c r="J78" s="92"/>
      <c r="K78" s="92"/>
      <c r="O78" s="92"/>
      <c r="P78" s="92"/>
      <c r="Q78" s="92"/>
    </row>
    <row r="79" spans="2:17" hidden="1">
      <c r="B79" s="16"/>
      <c r="C79" s="90"/>
      <c r="D79" s="17"/>
      <c r="E79" s="17"/>
      <c r="F79" s="90"/>
      <c r="G79" s="92"/>
      <c r="H79" s="92"/>
      <c r="I79" s="92"/>
      <c r="J79" s="92"/>
      <c r="K79" s="92"/>
      <c r="O79" s="92"/>
      <c r="P79" s="92"/>
      <c r="Q79" s="92"/>
    </row>
    <row r="80" spans="2:17" hidden="1">
      <c r="B80" s="16"/>
      <c r="C80" s="90"/>
      <c r="D80" s="17"/>
      <c r="E80" s="17"/>
      <c r="F80" s="90"/>
      <c r="G80" s="92"/>
      <c r="H80" s="92"/>
      <c r="I80" s="92"/>
      <c r="J80" s="92"/>
      <c r="K80" s="92"/>
      <c r="O80" s="92"/>
      <c r="P80" s="92"/>
      <c r="Q80" s="92"/>
    </row>
    <row r="81" spans="2:17" hidden="1">
      <c r="B81" s="16"/>
      <c r="C81" s="90"/>
      <c r="D81" s="17"/>
      <c r="E81" s="17"/>
      <c r="F81" s="90"/>
      <c r="G81" s="92"/>
      <c r="H81" s="92"/>
      <c r="I81" s="92"/>
      <c r="J81" s="92"/>
      <c r="K81" s="92"/>
      <c r="O81" s="92"/>
      <c r="P81" s="92"/>
      <c r="Q81" s="92"/>
    </row>
    <row r="82" spans="2:17" hidden="1">
      <c r="B82" s="16"/>
      <c r="C82" s="90"/>
      <c r="D82" s="17"/>
      <c r="E82" s="17"/>
      <c r="F82" s="90"/>
      <c r="G82" s="92"/>
      <c r="H82" s="92"/>
      <c r="I82" s="92"/>
      <c r="J82" s="92"/>
      <c r="K82" s="92"/>
      <c r="O82" s="92"/>
      <c r="P82" s="92"/>
      <c r="Q82" s="92"/>
    </row>
    <row r="83" spans="2:17" hidden="1">
      <c r="B83" s="16"/>
      <c r="C83" s="90"/>
      <c r="D83" s="17"/>
      <c r="E83" s="17"/>
      <c r="F83" s="90"/>
      <c r="G83" s="92"/>
      <c r="H83" s="92"/>
      <c r="I83" s="92"/>
      <c r="J83" s="92"/>
      <c r="K83" s="92"/>
      <c r="O83" s="92"/>
      <c r="P83" s="92"/>
      <c r="Q83" s="92"/>
    </row>
    <row r="84" spans="2:17" hidden="1">
      <c r="B84" s="16"/>
      <c r="C84" s="90"/>
      <c r="D84" s="17"/>
      <c r="E84" s="17"/>
      <c r="F84" s="90"/>
      <c r="G84" s="92"/>
      <c r="H84" s="92"/>
      <c r="I84" s="92"/>
      <c r="J84" s="92"/>
      <c r="K84" s="92"/>
      <c r="O84" s="92"/>
      <c r="P84" s="92"/>
      <c r="Q84" s="92"/>
    </row>
    <row r="85" spans="2:17" hidden="1">
      <c r="B85" s="16"/>
      <c r="C85" s="90"/>
      <c r="D85" s="17"/>
      <c r="E85" s="17"/>
      <c r="F85" s="90"/>
      <c r="G85" s="92"/>
      <c r="H85" s="92"/>
      <c r="I85" s="92"/>
      <c r="J85" s="92"/>
      <c r="K85" s="92"/>
      <c r="O85" s="92"/>
      <c r="P85" s="92"/>
      <c r="Q85" s="92"/>
    </row>
    <row r="86" spans="2:17" hidden="1">
      <c r="B86" s="16"/>
      <c r="C86" s="90"/>
      <c r="D86" s="17"/>
      <c r="E86" s="17"/>
      <c r="F86" s="90"/>
      <c r="G86" s="92"/>
      <c r="H86" s="92"/>
      <c r="I86" s="92"/>
      <c r="J86" s="92"/>
      <c r="K86" s="92"/>
      <c r="O86" s="92"/>
      <c r="P86" s="92"/>
      <c r="Q86" s="92"/>
    </row>
    <row r="87" spans="2:17" hidden="1">
      <c r="B87" s="16"/>
      <c r="C87" s="90"/>
      <c r="D87" s="17"/>
      <c r="E87" s="17"/>
      <c r="F87" s="90"/>
      <c r="G87" s="92"/>
      <c r="H87" s="92"/>
      <c r="I87" s="92"/>
      <c r="J87" s="92"/>
      <c r="K87" s="92"/>
      <c r="O87" s="92"/>
      <c r="P87" s="92"/>
      <c r="Q87" s="92"/>
    </row>
    <row r="88" spans="2:17" hidden="1">
      <c r="B88" s="16"/>
      <c r="C88" s="90"/>
      <c r="D88" s="17"/>
      <c r="E88" s="17"/>
      <c r="F88" s="90"/>
      <c r="G88" s="92"/>
      <c r="H88" s="92"/>
      <c r="I88" s="92"/>
      <c r="J88" s="92"/>
      <c r="K88" s="92"/>
      <c r="O88" s="92"/>
      <c r="P88" s="92"/>
      <c r="Q88" s="92"/>
    </row>
    <row r="89" spans="2:17" hidden="1">
      <c r="B89" s="16"/>
      <c r="C89" s="90"/>
      <c r="D89" s="17"/>
      <c r="E89" s="17"/>
      <c r="F89" s="90"/>
      <c r="G89" s="92"/>
      <c r="H89" s="92"/>
      <c r="I89" s="92"/>
      <c r="J89" s="92"/>
      <c r="K89" s="92"/>
      <c r="O89" s="92"/>
      <c r="P89" s="92"/>
      <c r="Q89" s="92"/>
    </row>
    <row r="90" spans="2:17" hidden="1">
      <c r="B90" s="16"/>
      <c r="C90" s="90"/>
      <c r="D90" s="17"/>
      <c r="E90" s="17"/>
      <c r="F90" s="90"/>
      <c r="G90" s="92"/>
      <c r="H90" s="92"/>
      <c r="I90" s="92"/>
      <c r="J90" s="92"/>
      <c r="K90" s="92"/>
      <c r="O90" s="92"/>
      <c r="P90" s="92"/>
      <c r="Q90" s="92"/>
    </row>
    <row r="91" spans="2:17" hidden="1">
      <c r="B91" s="16"/>
      <c r="C91" s="90"/>
      <c r="D91" s="17"/>
      <c r="E91" s="17"/>
      <c r="F91" s="90"/>
      <c r="G91" s="92"/>
      <c r="H91" s="92"/>
      <c r="I91" s="92"/>
      <c r="J91" s="92"/>
      <c r="K91" s="92"/>
      <c r="O91" s="92"/>
      <c r="P91" s="92"/>
      <c r="Q91" s="92"/>
    </row>
    <row r="92" spans="2:17" hidden="1">
      <c r="B92" s="16"/>
      <c r="C92" s="90"/>
      <c r="D92" s="17"/>
      <c r="E92" s="17"/>
      <c r="F92" s="90"/>
      <c r="G92" s="92"/>
      <c r="H92" s="92"/>
      <c r="I92" s="92"/>
      <c r="J92" s="92"/>
      <c r="K92" s="92"/>
      <c r="O92" s="92"/>
      <c r="P92" s="92"/>
      <c r="Q92" s="92"/>
    </row>
    <row r="93" spans="2:17" hidden="1">
      <c r="B93" s="16"/>
      <c r="C93" s="90"/>
      <c r="D93" s="17"/>
      <c r="E93" s="17"/>
      <c r="F93" s="90"/>
      <c r="G93" s="92"/>
      <c r="H93" s="92"/>
      <c r="I93" s="92"/>
      <c r="J93" s="92"/>
      <c r="K93" s="92"/>
      <c r="O93" s="92"/>
      <c r="P93" s="92"/>
      <c r="Q93" s="92"/>
    </row>
    <row r="94" spans="2:17" hidden="1">
      <c r="B94" s="16"/>
      <c r="C94" s="90"/>
      <c r="D94" s="17"/>
      <c r="E94" s="17"/>
      <c r="F94" s="90"/>
      <c r="G94" s="92"/>
      <c r="H94" s="92"/>
      <c r="I94" s="92"/>
      <c r="J94" s="92"/>
      <c r="K94" s="92"/>
      <c r="O94" s="92"/>
      <c r="P94" s="92"/>
      <c r="Q94" s="92"/>
    </row>
    <row r="95" spans="2:17" hidden="1">
      <c r="B95" s="16"/>
      <c r="C95" s="90"/>
      <c r="D95" s="17"/>
      <c r="E95" s="17"/>
      <c r="F95" s="90"/>
      <c r="G95" s="92"/>
      <c r="H95" s="92"/>
      <c r="I95" s="92"/>
      <c r="J95" s="92"/>
      <c r="K95" s="92"/>
      <c r="O95" s="92"/>
      <c r="P95" s="92"/>
      <c r="Q95" s="92"/>
    </row>
    <row r="96" spans="2:17" hidden="1">
      <c r="B96" s="16"/>
      <c r="C96" s="90"/>
      <c r="D96" s="17"/>
      <c r="E96" s="17"/>
      <c r="F96" s="90"/>
      <c r="G96" s="92"/>
      <c r="H96" s="92"/>
      <c r="I96" s="92"/>
      <c r="J96" s="92"/>
      <c r="K96" s="92"/>
      <c r="O96" s="92"/>
      <c r="P96" s="92"/>
      <c r="Q96" s="92"/>
    </row>
    <row r="97" spans="2:17" hidden="1">
      <c r="B97" s="16"/>
      <c r="C97" s="90"/>
      <c r="D97" s="17"/>
      <c r="E97" s="17"/>
      <c r="F97" s="90"/>
      <c r="G97" s="92"/>
      <c r="H97" s="92"/>
      <c r="I97" s="92"/>
      <c r="J97" s="92"/>
      <c r="K97" s="92"/>
      <c r="O97" s="92"/>
      <c r="P97" s="92"/>
      <c r="Q97" s="92"/>
    </row>
    <row r="98" spans="2:17" hidden="1">
      <c r="B98" s="16"/>
      <c r="C98" s="90"/>
      <c r="D98" s="17"/>
      <c r="E98" s="17"/>
      <c r="F98" s="90"/>
      <c r="G98" s="92"/>
      <c r="H98" s="92"/>
      <c r="I98" s="92"/>
      <c r="J98" s="92"/>
      <c r="K98" s="92"/>
      <c r="O98" s="92"/>
      <c r="P98" s="92"/>
      <c r="Q98" s="92"/>
    </row>
    <row r="99" spans="2:17" hidden="1">
      <c r="B99" s="16"/>
      <c r="C99" s="90"/>
      <c r="D99" s="17"/>
      <c r="E99" s="17"/>
      <c r="F99" s="90"/>
      <c r="G99" s="92"/>
      <c r="H99" s="92"/>
      <c r="I99" s="92"/>
      <c r="J99" s="92"/>
      <c r="K99" s="92"/>
      <c r="O99" s="92"/>
      <c r="P99" s="92"/>
      <c r="Q99" s="92"/>
    </row>
    <row r="100" spans="2:17" hidden="1">
      <c r="B100" s="16"/>
      <c r="C100" s="90"/>
      <c r="D100" s="17"/>
      <c r="E100" s="17"/>
      <c r="F100" s="90"/>
      <c r="G100" s="92"/>
      <c r="H100" s="92"/>
      <c r="I100" s="92"/>
      <c r="J100" s="92"/>
      <c r="K100" s="92"/>
      <c r="O100" s="92"/>
      <c r="P100" s="92"/>
      <c r="Q100" s="92"/>
    </row>
    <row r="101" spans="2:17" hidden="1">
      <c r="B101" s="16"/>
      <c r="C101" s="90"/>
      <c r="D101" s="17"/>
      <c r="E101" s="17"/>
      <c r="F101" s="90"/>
      <c r="G101" s="92"/>
      <c r="H101" s="92"/>
      <c r="I101" s="92"/>
      <c r="J101" s="92"/>
      <c r="K101" s="92"/>
      <c r="O101" s="92"/>
      <c r="P101" s="92"/>
      <c r="Q101" s="92"/>
    </row>
    <row r="102" spans="2:17" hidden="1">
      <c r="B102" s="16"/>
      <c r="C102" s="90"/>
      <c r="D102" s="17"/>
      <c r="E102" s="17"/>
      <c r="F102" s="90"/>
      <c r="G102" s="92"/>
      <c r="H102" s="92"/>
      <c r="I102" s="92"/>
      <c r="J102" s="92"/>
      <c r="K102" s="92"/>
      <c r="O102" s="92"/>
      <c r="P102" s="92"/>
      <c r="Q102" s="92"/>
    </row>
    <row r="103" spans="2:17" hidden="1">
      <c r="B103" s="16"/>
      <c r="C103" s="90"/>
      <c r="D103" s="17"/>
      <c r="E103" s="17"/>
      <c r="F103" s="90"/>
      <c r="G103" s="92"/>
      <c r="H103" s="92"/>
      <c r="I103" s="92"/>
      <c r="J103" s="92"/>
      <c r="K103" s="92"/>
      <c r="O103" s="92"/>
      <c r="P103" s="92"/>
      <c r="Q103" s="92"/>
    </row>
    <row r="104" spans="2:17" hidden="1">
      <c r="B104" s="16"/>
      <c r="C104" s="90"/>
      <c r="D104" s="17"/>
      <c r="E104" s="17"/>
      <c r="F104" s="90"/>
      <c r="G104" s="92"/>
      <c r="H104" s="92"/>
      <c r="I104" s="92"/>
      <c r="J104" s="92"/>
      <c r="K104" s="92"/>
      <c r="O104" s="92"/>
      <c r="P104" s="92"/>
      <c r="Q104" s="92"/>
    </row>
    <row r="105" spans="2:17" hidden="1">
      <c r="B105" s="16"/>
      <c r="C105" s="90"/>
      <c r="D105" s="17"/>
      <c r="E105" s="17"/>
      <c r="F105" s="90"/>
      <c r="G105" s="92"/>
      <c r="H105" s="92"/>
      <c r="I105" s="92"/>
      <c r="J105" s="92"/>
      <c r="K105" s="92"/>
      <c r="O105" s="92"/>
      <c r="P105" s="92"/>
      <c r="Q105" s="92"/>
    </row>
    <row r="106" spans="2:17" hidden="1">
      <c r="B106" s="16"/>
      <c r="C106" s="90"/>
      <c r="D106" s="17"/>
      <c r="E106" s="17"/>
      <c r="F106" s="90"/>
      <c r="G106" s="92"/>
      <c r="H106" s="92"/>
      <c r="I106" s="92"/>
      <c r="J106" s="92"/>
      <c r="K106" s="92"/>
      <c r="O106" s="92"/>
      <c r="P106" s="92"/>
      <c r="Q106" s="92"/>
    </row>
    <row r="107" spans="2:17" hidden="1">
      <c r="B107" s="16"/>
      <c r="C107" s="90"/>
      <c r="D107" s="17"/>
      <c r="E107" s="17"/>
      <c r="F107" s="90"/>
      <c r="G107" s="92"/>
      <c r="H107" s="92"/>
      <c r="I107" s="92"/>
      <c r="J107" s="92"/>
      <c r="K107" s="92"/>
      <c r="O107" s="92"/>
      <c r="P107" s="92"/>
      <c r="Q107" s="92"/>
    </row>
    <row r="108" spans="2:17" hidden="1">
      <c r="B108" s="16"/>
      <c r="C108" s="90"/>
      <c r="D108" s="17"/>
      <c r="E108" s="17"/>
      <c r="F108" s="90"/>
      <c r="G108" s="92"/>
      <c r="H108" s="92"/>
      <c r="I108" s="92"/>
      <c r="J108" s="92"/>
      <c r="K108" s="92"/>
      <c r="O108" s="92"/>
      <c r="P108" s="92"/>
      <c r="Q108" s="92"/>
    </row>
    <row r="109" spans="2:17" hidden="1">
      <c r="B109" s="16"/>
      <c r="C109" s="90"/>
      <c r="D109" s="17"/>
      <c r="E109" s="17"/>
      <c r="F109" s="90"/>
      <c r="G109" s="92"/>
      <c r="H109" s="92"/>
      <c r="I109" s="92"/>
      <c r="J109" s="92"/>
      <c r="K109" s="92"/>
      <c r="O109" s="92"/>
      <c r="P109" s="92"/>
      <c r="Q109" s="92"/>
    </row>
    <row r="110" spans="2:17" hidden="1">
      <c r="B110" s="16"/>
      <c r="C110" s="90"/>
      <c r="D110" s="17"/>
      <c r="E110" s="17"/>
      <c r="F110" s="90"/>
      <c r="G110" s="92"/>
      <c r="H110" s="92"/>
      <c r="I110" s="92"/>
      <c r="J110" s="92"/>
      <c r="K110" s="92"/>
      <c r="O110" s="92"/>
      <c r="P110" s="92"/>
      <c r="Q110" s="92"/>
    </row>
    <row r="111" spans="2:17" hidden="1">
      <c r="B111" s="16"/>
      <c r="C111" s="90"/>
      <c r="D111" s="17"/>
      <c r="E111" s="17"/>
      <c r="F111" s="90"/>
      <c r="G111" s="92"/>
      <c r="H111" s="92"/>
      <c r="I111" s="92"/>
      <c r="J111" s="92"/>
      <c r="K111" s="92"/>
      <c r="O111" s="92"/>
      <c r="P111" s="92"/>
      <c r="Q111" s="92"/>
    </row>
    <row r="112" spans="2:17" hidden="1">
      <c r="B112" s="16"/>
      <c r="C112" s="90"/>
      <c r="D112" s="17"/>
      <c r="E112" s="17"/>
      <c r="F112" s="90"/>
      <c r="G112" s="92"/>
      <c r="H112" s="92"/>
      <c r="I112" s="92"/>
      <c r="J112" s="92"/>
      <c r="K112" s="92"/>
      <c r="O112" s="92"/>
      <c r="P112" s="92"/>
      <c r="Q112" s="92"/>
    </row>
    <row r="113" spans="2:17" hidden="1">
      <c r="B113" s="16"/>
      <c r="C113" s="90"/>
      <c r="D113" s="17"/>
      <c r="E113" s="17"/>
      <c r="F113" s="90"/>
      <c r="G113" s="92"/>
      <c r="H113" s="92"/>
      <c r="I113" s="92"/>
      <c r="J113" s="92"/>
      <c r="K113" s="92"/>
      <c r="O113" s="92"/>
      <c r="P113" s="92"/>
      <c r="Q113" s="92"/>
    </row>
    <row r="114" spans="2:17" hidden="1">
      <c r="B114" s="16"/>
      <c r="C114" s="90"/>
      <c r="D114" s="17"/>
      <c r="E114" s="17"/>
      <c r="F114" s="90"/>
      <c r="G114" s="92"/>
      <c r="H114" s="92"/>
      <c r="I114" s="92"/>
      <c r="J114" s="92"/>
      <c r="K114" s="92"/>
      <c r="O114" s="92"/>
      <c r="P114" s="92"/>
      <c r="Q114" s="92"/>
    </row>
    <row r="115" spans="2:17" hidden="1">
      <c r="B115" s="16"/>
      <c r="C115" s="90"/>
      <c r="D115" s="17"/>
      <c r="E115" s="17"/>
      <c r="F115" s="90"/>
      <c r="G115" s="92"/>
      <c r="H115" s="92"/>
      <c r="I115" s="92"/>
      <c r="J115" s="92"/>
      <c r="K115" s="92"/>
      <c r="O115" s="92"/>
      <c r="P115" s="92"/>
      <c r="Q115" s="92"/>
    </row>
    <row r="116" spans="2:17" hidden="1">
      <c r="B116" s="16"/>
      <c r="C116" s="90"/>
      <c r="D116" s="17"/>
      <c r="E116" s="17"/>
      <c r="F116" s="90"/>
      <c r="G116" s="92"/>
      <c r="H116" s="92"/>
      <c r="I116" s="92"/>
      <c r="J116" s="92"/>
      <c r="K116" s="92"/>
      <c r="O116" s="92"/>
      <c r="P116" s="92"/>
      <c r="Q116" s="92"/>
    </row>
    <row r="117" spans="2:17" hidden="1">
      <c r="B117" s="16"/>
      <c r="C117" s="90"/>
      <c r="D117" s="100"/>
      <c r="E117" s="100"/>
      <c r="F117" s="101"/>
      <c r="G117" s="102"/>
      <c r="H117" s="102"/>
      <c r="I117" s="102"/>
      <c r="J117" s="102"/>
      <c r="K117" s="102"/>
      <c r="L117" s="102"/>
      <c r="M117" s="102"/>
      <c r="N117" s="102"/>
      <c r="O117" s="92"/>
      <c r="P117" s="92"/>
      <c r="Q117" s="92"/>
    </row>
    <row r="118" spans="2:17" hidden="1">
      <c r="B118" s="94"/>
      <c r="C118" s="90"/>
      <c r="D118" s="17"/>
      <c r="E118" s="17"/>
      <c r="F118" s="90"/>
      <c r="G118" s="92"/>
      <c r="H118" s="92"/>
      <c r="I118" s="92"/>
      <c r="J118" s="92"/>
      <c r="K118" s="92"/>
      <c r="O118" s="92"/>
      <c r="P118" s="92"/>
      <c r="Q118" s="92"/>
    </row>
    <row r="119" spans="2:17" hidden="1">
      <c r="B119" s="94"/>
      <c r="C119" s="90"/>
      <c r="D119" s="91"/>
      <c r="E119" s="17"/>
      <c r="F119" s="90"/>
      <c r="G119" s="92"/>
      <c r="H119" s="92"/>
      <c r="I119" s="92"/>
      <c r="J119" s="92"/>
      <c r="K119" s="92"/>
      <c r="O119" s="92"/>
      <c r="P119" s="92"/>
      <c r="Q119" s="92"/>
    </row>
    <row r="120" spans="2:17" hidden="1">
      <c r="B120" s="94"/>
      <c r="C120" s="90"/>
      <c r="D120" s="17"/>
      <c r="E120" s="17"/>
      <c r="F120" s="90"/>
      <c r="G120" s="92"/>
      <c r="H120" s="92"/>
      <c r="I120" s="92"/>
      <c r="J120" s="92"/>
      <c r="K120" s="92"/>
      <c r="O120" s="92"/>
      <c r="P120" s="92"/>
      <c r="Q120" s="92"/>
    </row>
    <row r="121" spans="2:17" hidden="1">
      <c r="B121" s="94"/>
      <c r="C121" s="90"/>
      <c r="D121" s="17"/>
      <c r="E121" s="17"/>
      <c r="F121" s="90"/>
      <c r="G121" s="92"/>
      <c r="H121" s="92"/>
      <c r="I121" s="92"/>
      <c r="J121" s="92"/>
      <c r="K121" s="92"/>
      <c r="O121" s="92"/>
      <c r="P121" s="92"/>
      <c r="Q121" s="92"/>
    </row>
    <row r="122" spans="2:17" hidden="1">
      <c r="B122" s="94"/>
      <c r="C122" s="90"/>
      <c r="D122" s="17"/>
      <c r="E122" s="17"/>
      <c r="F122" s="90"/>
      <c r="G122" s="92"/>
      <c r="H122" s="92"/>
      <c r="I122" s="92"/>
      <c r="J122" s="92"/>
      <c r="K122" s="92"/>
      <c r="O122" s="92"/>
      <c r="P122" s="92"/>
      <c r="Q122" s="92"/>
    </row>
    <row r="123" spans="2:17" hidden="1">
      <c r="B123" s="94"/>
      <c r="C123" s="90"/>
      <c r="D123" s="17"/>
      <c r="E123" s="17"/>
      <c r="F123" s="90"/>
      <c r="G123" s="92"/>
      <c r="H123" s="92"/>
      <c r="I123" s="92"/>
      <c r="J123" s="92"/>
      <c r="K123" s="92"/>
      <c r="O123" s="92"/>
      <c r="P123" s="92"/>
      <c r="Q123" s="92"/>
    </row>
    <row r="124" spans="2:17" hidden="1">
      <c r="B124" s="94"/>
      <c r="C124" s="90"/>
      <c r="D124" s="17"/>
      <c r="E124" s="17"/>
      <c r="F124" s="90"/>
      <c r="G124" s="92"/>
      <c r="H124" s="92"/>
      <c r="I124" s="92"/>
      <c r="J124" s="92"/>
      <c r="K124" s="92"/>
      <c r="O124" s="92"/>
      <c r="P124" s="92"/>
      <c r="Q124" s="92"/>
    </row>
    <row r="125" spans="2:17" hidden="1">
      <c r="B125" s="94"/>
      <c r="C125" s="90"/>
      <c r="D125" s="17"/>
      <c r="E125" s="17"/>
      <c r="F125" s="90"/>
      <c r="G125" s="92"/>
      <c r="H125" s="92"/>
      <c r="I125" s="92"/>
      <c r="J125" s="92"/>
      <c r="K125" s="92"/>
      <c r="O125" s="92"/>
      <c r="P125" s="92"/>
      <c r="Q125" s="92"/>
    </row>
    <row r="126" spans="2:17" hidden="1">
      <c r="B126" s="94"/>
      <c r="C126" s="90"/>
      <c r="D126" s="100"/>
      <c r="E126" s="100"/>
      <c r="F126" s="100"/>
      <c r="G126" s="102"/>
      <c r="H126" s="102"/>
      <c r="I126" s="102"/>
      <c r="J126" s="102"/>
      <c r="K126" s="102"/>
      <c r="L126" s="102"/>
      <c r="M126" s="102"/>
      <c r="N126" s="102"/>
      <c r="O126" s="92"/>
      <c r="P126" s="92"/>
      <c r="Q126" s="92"/>
    </row>
    <row r="127" spans="2:17" hidden="1">
      <c r="O127" s="92"/>
      <c r="P127" s="92"/>
      <c r="Q127" s="92"/>
    </row>
    <row r="128" spans="2:17" hidden="1">
      <c r="O128" s="92"/>
      <c r="P128" s="92"/>
      <c r="Q128" s="92"/>
    </row>
    <row r="129" spans="15:17" hidden="1">
      <c r="O129" s="92"/>
      <c r="P129" s="92"/>
      <c r="Q129" s="92"/>
    </row>
    <row r="130" spans="15:17" hidden="1">
      <c r="O130" s="92"/>
      <c r="P130" s="92"/>
      <c r="Q130" s="92"/>
    </row>
    <row r="131" spans="15:17" hidden="1">
      <c r="O131" s="92"/>
      <c r="P131" s="92"/>
      <c r="Q131" s="92"/>
    </row>
    <row r="132" spans="15:17" hidden="1">
      <c r="O132" s="92"/>
      <c r="P132" s="92"/>
      <c r="Q132" s="92"/>
    </row>
    <row r="133" spans="15:17" hidden="1">
      <c r="O133" s="92"/>
      <c r="P133" s="92"/>
      <c r="Q133" s="92"/>
    </row>
    <row r="134" spans="15:17" hidden="1">
      <c r="O134" s="92"/>
      <c r="P134" s="92"/>
      <c r="Q134" s="92"/>
    </row>
    <row r="135" spans="15:17" hidden="1">
      <c r="O135" s="92"/>
      <c r="P135" s="92"/>
      <c r="Q135" s="92"/>
    </row>
    <row r="136" spans="15:17" hidden="1">
      <c r="O136" s="92"/>
      <c r="P136" s="92"/>
      <c r="Q136" s="92"/>
    </row>
    <row r="137" spans="15:17" hidden="1">
      <c r="O137" s="92"/>
      <c r="P137" s="92"/>
      <c r="Q137" s="92"/>
    </row>
    <row r="138" spans="15:17" hidden="1">
      <c r="O138" s="92"/>
      <c r="P138" s="92"/>
      <c r="Q138" s="92"/>
    </row>
    <row r="139" spans="15:17" hidden="1">
      <c r="O139" s="92"/>
      <c r="P139" s="92"/>
      <c r="Q139" s="92"/>
    </row>
    <row r="140" spans="15:17" hidden="1">
      <c r="O140" s="92"/>
      <c r="P140" s="92"/>
      <c r="Q140" s="92"/>
    </row>
    <row r="141" spans="15:17" hidden="1">
      <c r="O141" s="92"/>
      <c r="P141" s="92"/>
      <c r="Q141" s="92"/>
    </row>
    <row r="142" spans="15:17" hidden="1">
      <c r="O142" s="92"/>
      <c r="P142" s="92"/>
      <c r="Q142" s="92"/>
    </row>
    <row r="143" spans="15:17" hidden="1">
      <c r="O143" s="92"/>
      <c r="P143" s="92"/>
      <c r="Q143" s="92"/>
    </row>
    <row r="144" spans="15:17" hidden="1">
      <c r="O144" s="92"/>
      <c r="P144" s="92"/>
      <c r="Q144" s="92"/>
    </row>
    <row r="145" spans="15:17" hidden="1">
      <c r="O145" s="92"/>
      <c r="P145" s="92"/>
      <c r="Q145" s="92"/>
    </row>
    <row r="146" spans="15:17" hidden="1">
      <c r="O146" s="92"/>
      <c r="P146" s="92"/>
      <c r="Q146" s="92"/>
    </row>
    <row r="147" spans="15:17" hidden="1">
      <c r="O147" s="92"/>
      <c r="P147" s="92"/>
      <c r="Q147" s="92"/>
    </row>
    <row r="148" spans="15:17" hidden="1">
      <c r="O148" s="92"/>
      <c r="P148" s="92"/>
      <c r="Q148" s="92"/>
    </row>
    <row r="149" spans="15:17" hidden="1">
      <c r="O149" s="92"/>
      <c r="P149" s="92"/>
      <c r="Q149" s="92"/>
    </row>
    <row r="150" spans="15:17" hidden="1">
      <c r="O150" s="92"/>
      <c r="P150" s="92"/>
      <c r="Q150" s="92"/>
    </row>
    <row r="151" spans="15:17" hidden="1">
      <c r="O151" s="92"/>
      <c r="P151" s="92"/>
      <c r="Q151" s="92"/>
    </row>
    <row r="152" spans="15:17" hidden="1">
      <c r="O152" s="92"/>
      <c r="P152" s="92"/>
      <c r="Q152" s="92"/>
    </row>
    <row r="153" spans="15:17" hidden="1">
      <c r="O153" s="92"/>
      <c r="P153" s="92"/>
      <c r="Q153" s="92"/>
    </row>
    <row r="154" spans="15:17" hidden="1">
      <c r="O154" s="92"/>
      <c r="P154" s="92"/>
      <c r="Q154" s="92"/>
    </row>
    <row r="155" spans="15:17" hidden="1">
      <c r="O155" s="92"/>
      <c r="P155" s="92"/>
      <c r="Q155" s="92"/>
    </row>
    <row r="156" spans="15:17" hidden="1">
      <c r="O156" s="92"/>
      <c r="P156" s="92"/>
      <c r="Q156" s="92"/>
    </row>
    <row r="157" spans="15:17" hidden="1">
      <c r="O157" s="92"/>
      <c r="P157" s="92"/>
      <c r="Q157" s="92"/>
    </row>
    <row r="158" spans="15:17" hidden="1">
      <c r="O158" s="92"/>
      <c r="P158" s="92"/>
      <c r="Q158" s="92"/>
    </row>
    <row r="159" spans="15:17" hidden="1">
      <c r="O159" s="92"/>
      <c r="P159" s="92"/>
      <c r="Q159" s="92"/>
    </row>
    <row r="160" spans="15:17" hidden="1">
      <c r="O160" s="92"/>
      <c r="P160" s="92"/>
      <c r="Q160" s="92"/>
    </row>
    <row r="161" spans="15:17" hidden="1">
      <c r="O161" s="92"/>
      <c r="P161" s="92"/>
      <c r="Q161" s="92"/>
    </row>
    <row r="162" spans="15:17" hidden="1">
      <c r="O162" s="92"/>
      <c r="P162" s="92"/>
      <c r="Q162" s="92"/>
    </row>
    <row r="163" spans="15:17" hidden="1">
      <c r="O163" s="92"/>
      <c r="P163" s="92"/>
      <c r="Q163" s="92"/>
    </row>
    <row r="164" spans="15:17" hidden="1">
      <c r="O164" s="92"/>
      <c r="P164" s="92"/>
      <c r="Q164" s="92"/>
    </row>
    <row r="165" spans="15:17" hidden="1">
      <c r="O165" s="92"/>
      <c r="P165" s="92"/>
      <c r="Q165" s="92"/>
    </row>
    <row r="166" spans="15:17" hidden="1">
      <c r="O166" s="92"/>
      <c r="P166" s="92"/>
      <c r="Q166" s="92"/>
    </row>
    <row r="167" spans="15:17" hidden="1">
      <c r="O167" s="92"/>
      <c r="P167" s="92"/>
      <c r="Q167" s="92"/>
    </row>
    <row r="168" spans="15:17" hidden="1">
      <c r="O168" s="92"/>
      <c r="P168" s="92"/>
      <c r="Q168" s="92"/>
    </row>
    <row r="169" spans="15:17" hidden="1">
      <c r="O169" s="92"/>
      <c r="P169" s="92"/>
      <c r="Q169" s="92"/>
    </row>
    <row r="170" spans="15:17" hidden="1">
      <c r="O170" s="92"/>
      <c r="P170" s="92"/>
      <c r="Q170" s="92"/>
    </row>
    <row r="171" spans="15:17" hidden="1">
      <c r="O171" s="92"/>
      <c r="P171" s="92"/>
      <c r="Q171" s="92"/>
    </row>
    <row r="172" spans="15:17" hidden="1">
      <c r="O172" s="92"/>
      <c r="P172" s="92"/>
      <c r="Q172" s="92"/>
    </row>
    <row r="173" spans="15:17" hidden="1">
      <c r="O173" s="92"/>
      <c r="P173" s="92"/>
      <c r="Q173" s="92"/>
    </row>
    <row r="174" spans="15:17" hidden="1">
      <c r="O174" s="92"/>
      <c r="P174" s="92"/>
      <c r="Q174" s="92"/>
    </row>
    <row r="175" spans="15:17" hidden="1">
      <c r="O175" s="92"/>
      <c r="P175" s="92"/>
      <c r="Q175" s="92"/>
    </row>
    <row r="176" spans="15:17" hidden="1">
      <c r="O176" s="92"/>
      <c r="P176" s="92"/>
      <c r="Q176" s="92"/>
    </row>
    <row r="177" spans="15:17" hidden="1">
      <c r="O177" s="92"/>
      <c r="P177" s="92"/>
      <c r="Q177" s="92"/>
    </row>
    <row r="178" spans="15:17" hidden="1">
      <c r="O178" s="92"/>
      <c r="P178" s="92"/>
      <c r="Q178" s="92"/>
    </row>
    <row r="179" spans="15:17" hidden="1">
      <c r="O179" s="92"/>
      <c r="P179" s="92"/>
      <c r="Q179" s="92"/>
    </row>
    <row r="180" spans="15:17" hidden="1">
      <c r="O180" s="92"/>
      <c r="P180" s="92"/>
      <c r="Q180" s="92"/>
    </row>
    <row r="181" spans="15:17" hidden="1">
      <c r="O181" s="92"/>
      <c r="P181" s="92"/>
      <c r="Q181" s="92"/>
    </row>
    <row r="182" spans="15:17" hidden="1">
      <c r="O182" s="92"/>
      <c r="P182" s="92"/>
      <c r="Q182" s="92"/>
    </row>
    <row r="183" spans="15:17" hidden="1">
      <c r="O183" s="92"/>
      <c r="P183" s="92"/>
      <c r="Q183" s="92"/>
    </row>
    <row r="184" spans="15:17" hidden="1">
      <c r="O184" s="92"/>
      <c r="P184" s="92"/>
      <c r="Q184" s="92"/>
    </row>
    <row r="185" spans="15:17" hidden="1">
      <c r="O185" s="92"/>
      <c r="P185" s="92"/>
      <c r="Q185" s="92"/>
    </row>
    <row r="186" spans="15:17" hidden="1">
      <c r="O186" s="92"/>
      <c r="P186" s="92"/>
      <c r="Q186" s="92"/>
    </row>
    <row r="187" spans="15:17" hidden="1">
      <c r="O187" s="92"/>
      <c r="P187" s="92"/>
      <c r="Q187" s="92"/>
    </row>
    <row r="188" spans="15:17" hidden="1">
      <c r="O188" s="92"/>
      <c r="P188" s="92"/>
      <c r="Q188" s="92"/>
    </row>
    <row r="189" spans="15:17" hidden="1">
      <c r="O189" s="92"/>
      <c r="P189" s="92"/>
      <c r="Q189" s="92"/>
    </row>
    <row r="190" spans="15:17" hidden="1">
      <c r="O190" s="92"/>
      <c r="P190" s="92"/>
      <c r="Q190" s="92"/>
    </row>
    <row r="191" spans="15:17" hidden="1">
      <c r="O191" s="92"/>
      <c r="P191" s="92"/>
      <c r="Q191" s="92"/>
    </row>
    <row r="192" spans="15:17" hidden="1">
      <c r="O192" s="92"/>
      <c r="P192" s="92"/>
      <c r="Q192" s="92"/>
    </row>
    <row r="193" spans="15:17" hidden="1">
      <c r="O193" s="92"/>
      <c r="P193" s="92"/>
      <c r="Q193" s="92"/>
    </row>
    <row r="194" spans="15:17" hidden="1">
      <c r="O194" s="92"/>
      <c r="P194" s="92"/>
      <c r="Q194" s="92"/>
    </row>
    <row r="195" spans="15:17" hidden="1">
      <c r="O195" s="92"/>
      <c r="P195" s="92"/>
      <c r="Q195" s="92"/>
    </row>
    <row r="196" spans="15:17" hidden="1">
      <c r="O196" s="92"/>
      <c r="P196" s="92"/>
      <c r="Q196" s="92"/>
    </row>
    <row r="197" spans="15:17" hidden="1">
      <c r="O197" s="92"/>
      <c r="P197" s="92"/>
      <c r="Q197" s="92"/>
    </row>
    <row r="198" spans="15:17" hidden="1">
      <c r="O198" s="92"/>
      <c r="P198" s="92"/>
      <c r="Q198" s="92"/>
    </row>
    <row r="199" spans="15:17" hidden="1">
      <c r="O199" s="92"/>
      <c r="P199" s="92"/>
      <c r="Q199" s="92"/>
    </row>
    <row r="200" spans="15:17" hidden="1">
      <c r="O200" s="92"/>
      <c r="P200" s="92"/>
      <c r="Q200" s="92"/>
    </row>
    <row r="201" spans="15:17" hidden="1">
      <c r="O201" s="92"/>
      <c r="P201" s="92"/>
      <c r="Q201" s="92"/>
    </row>
    <row r="202" spans="15:17" hidden="1">
      <c r="O202" s="92"/>
      <c r="P202" s="92"/>
      <c r="Q202" s="92"/>
    </row>
    <row r="203" spans="15:17" hidden="1">
      <c r="O203" s="92"/>
      <c r="P203" s="92"/>
      <c r="Q203" s="92"/>
    </row>
    <row r="204" spans="15:17" hidden="1">
      <c r="O204" s="92"/>
      <c r="P204" s="92"/>
      <c r="Q204" s="92"/>
    </row>
    <row r="205" spans="15:17" hidden="1">
      <c r="O205" s="92"/>
      <c r="P205" s="92"/>
      <c r="Q205" s="92"/>
    </row>
    <row r="206" spans="15:17" hidden="1">
      <c r="O206" s="92"/>
      <c r="P206" s="92"/>
      <c r="Q206" s="92"/>
    </row>
    <row r="207" spans="15:17" hidden="1">
      <c r="O207" s="92"/>
      <c r="P207" s="92"/>
      <c r="Q207" s="92"/>
    </row>
    <row r="208" spans="15:17" hidden="1">
      <c r="O208" s="92"/>
      <c r="P208" s="92"/>
      <c r="Q208" s="92"/>
    </row>
    <row r="209" spans="15:17" hidden="1">
      <c r="O209" s="92"/>
      <c r="P209" s="92"/>
      <c r="Q209" s="92"/>
    </row>
    <row r="210" spans="15:17" hidden="1">
      <c r="O210" s="92"/>
      <c r="P210" s="92"/>
      <c r="Q210" s="92"/>
    </row>
    <row r="211" spans="15:17" hidden="1">
      <c r="O211" s="92"/>
      <c r="P211" s="92"/>
      <c r="Q211" s="92"/>
    </row>
    <row r="212" spans="15:17" hidden="1">
      <c r="O212" s="92"/>
      <c r="P212" s="92"/>
      <c r="Q212" s="92"/>
    </row>
    <row r="213" spans="15:17" hidden="1">
      <c r="O213" s="92"/>
      <c r="P213" s="92"/>
      <c r="Q213" s="92"/>
    </row>
    <row r="214" spans="15:17" hidden="1">
      <c r="O214" s="92"/>
      <c r="P214" s="92"/>
      <c r="Q214" s="92"/>
    </row>
    <row r="215" spans="15:17" hidden="1">
      <c r="O215" s="92"/>
      <c r="P215" s="92"/>
      <c r="Q215" s="92"/>
    </row>
    <row r="216" spans="15:17" hidden="1">
      <c r="O216" s="92"/>
      <c r="P216" s="92"/>
      <c r="Q216" s="92"/>
    </row>
    <row r="217" spans="15:17" hidden="1">
      <c r="O217" s="92"/>
      <c r="P217" s="92"/>
      <c r="Q217" s="92"/>
    </row>
    <row r="218" spans="15:17" hidden="1">
      <c r="O218" s="92"/>
      <c r="P218" s="92"/>
      <c r="Q218" s="92"/>
    </row>
    <row r="219" spans="15:17" hidden="1">
      <c r="O219" s="92"/>
      <c r="P219" s="92"/>
      <c r="Q219" s="92"/>
    </row>
    <row r="220" spans="15:17" hidden="1">
      <c r="O220" s="92"/>
      <c r="P220" s="92"/>
      <c r="Q220" s="92"/>
    </row>
    <row r="221" spans="15:17" hidden="1">
      <c r="O221" s="92"/>
      <c r="P221" s="92"/>
      <c r="Q221" s="92"/>
    </row>
    <row r="222" spans="15:17" hidden="1">
      <c r="O222" s="92"/>
      <c r="P222" s="92"/>
      <c r="Q222" s="92"/>
    </row>
    <row r="223" spans="15:17" hidden="1">
      <c r="O223" s="92"/>
      <c r="P223" s="92"/>
      <c r="Q223" s="92"/>
    </row>
    <row r="224" spans="15:17" hidden="1">
      <c r="O224" s="92"/>
      <c r="P224" s="92"/>
      <c r="Q224" s="92"/>
    </row>
    <row r="225" spans="15:17" hidden="1">
      <c r="O225" s="92"/>
      <c r="P225" s="92"/>
      <c r="Q225" s="92"/>
    </row>
    <row r="226" spans="15:17" hidden="1">
      <c r="O226" s="92"/>
      <c r="P226" s="92"/>
      <c r="Q226" s="92"/>
    </row>
    <row r="227" spans="15:17" hidden="1">
      <c r="O227" s="92"/>
      <c r="P227" s="92"/>
      <c r="Q227" s="92"/>
    </row>
    <row r="228" spans="15:17" hidden="1">
      <c r="O228" s="92"/>
      <c r="P228" s="92"/>
      <c r="Q228" s="92"/>
    </row>
    <row r="229" spans="15:17" hidden="1">
      <c r="O229" s="92"/>
      <c r="P229" s="92"/>
      <c r="Q229" s="92"/>
    </row>
    <row r="230" spans="15:17" hidden="1">
      <c r="O230" s="92"/>
      <c r="P230" s="92"/>
      <c r="Q230" s="92"/>
    </row>
    <row r="231" spans="15:17" hidden="1">
      <c r="O231" s="92"/>
      <c r="P231" s="92"/>
      <c r="Q231" s="92"/>
    </row>
    <row r="232" spans="15:17" hidden="1">
      <c r="O232" s="92"/>
      <c r="P232" s="92"/>
      <c r="Q232" s="92"/>
    </row>
    <row r="233" spans="15:17" hidden="1">
      <c r="O233" s="92"/>
      <c r="P233" s="92"/>
      <c r="Q233" s="92"/>
    </row>
    <row r="234" spans="15:17" hidden="1">
      <c r="O234" s="92"/>
      <c r="P234" s="92"/>
      <c r="Q234" s="92"/>
    </row>
    <row r="235" spans="15:17" hidden="1">
      <c r="O235" s="92"/>
      <c r="P235" s="92"/>
      <c r="Q235" s="92"/>
    </row>
    <row r="236" spans="15:17" hidden="1">
      <c r="O236" s="92"/>
      <c r="P236" s="92"/>
      <c r="Q236" s="92"/>
    </row>
    <row r="237" spans="15:17" hidden="1">
      <c r="O237" s="92"/>
      <c r="P237" s="92"/>
      <c r="Q237" s="92"/>
    </row>
    <row r="238" spans="15:17" hidden="1">
      <c r="O238" s="92"/>
      <c r="P238" s="92"/>
      <c r="Q238" s="92"/>
    </row>
    <row r="239" spans="15:17" hidden="1">
      <c r="O239" s="92"/>
      <c r="P239" s="92"/>
      <c r="Q239" s="92"/>
    </row>
    <row r="240" spans="15:17" hidden="1">
      <c r="O240" s="92"/>
      <c r="P240" s="92"/>
      <c r="Q240" s="92"/>
    </row>
    <row r="241" spans="15:17" hidden="1">
      <c r="O241" s="92"/>
      <c r="P241" s="92"/>
      <c r="Q241" s="92"/>
    </row>
    <row r="242" spans="15:17" hidden="1">
      <c r="O242" s="92"/>
      <c r="P242" s="92"/>
      <c r="Q242" s="92"/>
    </row>
    <row r="243" spans="15:17" hidden="1">
      <c r="O243" s="92"/>
      <c r="P243" s="92"/>
      <c r="Q243" s="92"/>
    </row>
    <row r="244" spans="15:17" hidden="1">
      <c r="O244" s="92"/>
      <c r="P244" s="92"/>
      <c r="Q244" s="92"/>
    </row>
    <row r="245" spans="15:17" hidden="1">
      <c r="O245" s="92"/>
      <c r="P245" s="92"/>
      <c r="Q245" s="92"/>
    </row>
    <row r="246" spans="15:17" hidden="1">
      <c r="O246" s="92"/>
      <c r="P246" s="92"/>
      <c r="Q246" s="92"/>
    </row>
    <row r="247" spans="15:17" hidden="1">
      <c r="O247" s="92"/>
      <c r="P247" s="92"/>
      <c r="Q247" s="92"/>
    </row>
    <row r="248" spans="15:17" hidden="1">
      <c r="O248" s="92"/>
      <c r="P248" s="92"/>
      <c r="Q248" s="92"/>
    </row>
    <row r="249" spans="15:17" hidden="1">
      <c r="O249" s="92"/>
      <c r="P249" s="92"/>
      <c r="Q249" s="92"/>
    </row>
    <row r="250" spans="15:17" hidden="1">
      <c r="O250" s="92"/>
      <c r="P250" s="92"/>
      <c r="Q250" s="92"/>
    </row>
    <row r="251" spans="15:17" hidden="1">
      <c r="O251" s="92"/>
      <c r="P251" s="92"/>
      <c r="Q251" s="92"/>
    </row>
    <row r="252" spans="15:17" hidden="1">
      <c r="O252" s="92"/>
      <c r="P252" s="92"/>
      <c r="Q252" s="92"/>
    </row>
    <row r="253" spans="15:17" hidden="1">
      <c r="O253" s="92"/>
      <c r="P253" s="92"/>
      <c r="Q253" s="92"/>
    </row>
    <row r="254" spans="15:17" hidden="1">
      <c r="O254" s="92"/>
      <c r="P254" s="92"/>
      <c r="Q254" s="92"/>
    </row>
    <row r="255" spans="15:17" hidden="1">
      <c r="O255" s="92"/>
      <c r="P255" s="92"/>
      <c r="Q255" s="92"/>
    </row>
    <row r="256" spans="15:17" hidden="1">
      <c r="O256" s="92"/>
      <c r="P256" s="92"/>
      <c r="Q256" s="92"/>
    </row>
    <row r="257" spans="15:17" hidden="1">
      <c r="O257" s="92"/>
      <c r="P257" s="92"/>
      <c r="Q257" s="92"/>
    </row>
    <row r="258" spans="15:17" hidden="1">
      <c r="O258" s="92"/>
      <c r="P258" s="92"/>
      <c r="Q258" s="92"/>
    </row>
    <row r="259" spans="15:17" hidden="1">
      <c r="O259" s="92"/>
      <c r="P259" s="92"/>
      <c r="Q259" s="92"/>
    </row>
    <row r="260" spans="15:17" hidden="1">
      <c r="O260" s="92"/>
      <c r="P260" s="92"/>
      <c r="Q260" s="92"/>
    </row>
    <row r="261" spans="15:17" hidden="1">
      <c r="O261" s="92"/>
      <c r="P261" s="92"/>
      <c r="Q261" s="92"/>
    </row>
    <row r="262" spans="15:17" hidden="1">
      <c r="O262" s="92"/>
      <c r="P262" s="92"/>
      <c r="Q262" s="92"/>
    </row>
    <row r="263" spans="15:17" hidden="1">
      <c r="O263" s="92"/>
      <c r="P263" s="92"/>
      <c r="Q263" s="92"/>
    </row>
    <row r="264" spans="15:17" hidden="1">
      <c r="O264" s="92"/>
      <c r="P264" s="92"/>
      <c r="Q264" s="92"/>
    </row>
    <row r="265" spans="15:17" hidden="1">
      <c r="O265" s="92"/>
      <c r="P265" s="92"/>
      <c r="Q265" s="92"/>
    </row>
    <row r="266" spans="15:17" hidden="1">
      <c r="O266" s="92"/>
      <c r="P266" s="92"/>
      <c r="Q266" s="92"/>
    </row>
    <row r="267" spans="15:17" hidden="1">
      <c r="O267" s="92"/>
      <c r="P267" s="92"/>
      <c r="Q267" s="92"/>
    </row>
    <row r="268" spans="15:17" hidden="1">
      <c r="O268" s="92"/>
      <c r="P268" s="92"/>
      <c r="Q268" s="92"/>
    </row>
    <row r="269" spans="15:17" hidden="1">
      <c r="O269" s="92"/>
      <c r="P269" s="92"/>
      <c r="Q269" s="92"/>
    </row>
    <row r="270" spans="15:17" hidden="1">
      <c r="O270" s="92"/>
      <c r="P270" s="92"/>
      <c r="Q270" s="92"/>
    </row>
    <row r="271" spans="15:17" hidden="1">
      <c r="O271" s="92"/>
      <c r="P271" s="92"/>
      <c r="Q271" s="92"/>
    </row>
    <row r="272" spans="15:17" hidden="1">
      <c r="O272" s="92"/>
      <c r="P272" s="92"/>
      <c r="Q272" s="92"/>
    </row>
    <row r="273" spans="15:17" hidden="1">
      <c r="O273" s="92"/>
      <c r="P273" s="92"/>
      <c r="Q273" s="92"/>
    </row>
    <row r="274" spans="15:17" hidden="1">
      <c r="O274" s="92"/>
      <c r="P274" s="92"/>
      <c r="Q274" s="92"/>
    </row>
    <row r="275" spans="15:17" hidden="1">
      <c r="O275" s="92"/>
      <c r="P275" s="92"/>
      <c r="Q275" s="92"/>
    </row>
    <row r="276" spans="15:17" hidden="1">
      <c r="O276" s="92"/>
      <c r="P276" s="92"/>
      <c r="Q276" s="92"/>
    </row>
    <row r="277" spans="15:17" hidden="1">
      <c r="O277" s="92"/>
      <c r="P277" s="92"/>
      <c r="Q277" s="92"/>
    </row>
    <row r="278" spans="15:17" hidden="1">
      <c r="O278" s="92"/>
      <c r="P278" s="92"/>
      <c r="Q278" s="92"/>
    </row>
    <row r="279" spans="15:17" hidden="1">
      <c r="O279" s="92"/>
      <c r="P279" s="92"/>
      <c r="Q279" s="92"/>
    </row>
    <row r="280" spans="15:17" hidden="1">
      <c r="O280" s="92"/>
      <c r="P280" s="92"/>
      <c r="Q280" s="92"/>
    </row>
    <row r="281" spans="15:17" hidden="1">
      <c r="O281" s="92"/>
      <c r="P281" s="92"/>
      <c r="Q281" s="92"/>
    </row>
    <row r="282" spans="15:17" hidden="1">
      <c r="O282" s="92"/>
      <c r="P282" s="92"/>
      <c r="Q282" s="92"/>
    </row>
    <row r="283" spans="15:17" hidden="1">
      <c r="O283" s="92"/>
      <c r="P283" s="92"/>
      <c r="Q283" s="92"/>
    </row>
    <row r="284" spans="15:17" hidden="1">
      <c r="O284" s="92"/>
      <c r="P284" s="92"/>
      <c r="Q284" s="92"/>
    </row>
    <row r="285" spans="15:17" hidden="1">
      <c r="O285" s="92"/>
      <c r="P285" s="92"/>
      <c r="Q285" s="92"/>
    </row>
    <row r="286" spans="15:17" hidden="1">
      <c r="O286" s="92"/>
      <c r="P286" s="92"/>
      <c r="Q286" s="92"/>
    </row>
    <row r="287" spans="15:17" hidden="1">
      <c r="O287" s="92"/>
      <c r="P287" s="92"/>
      <c r="Q287" s="92"/>
    </row>
    <row r="288" spans="15:17" hidden="1">
      <c r="O288" s="92"/>
      <c r="P288" s="92"/>
      <c r="Q288" s="92"/>
    </row>
    <row r="289" spans="15:17" hidden="1">
      <c r="O289" s="92"/>
      <c r="P289" s="92"/>
      <c r="Q289" s="92"/>
    </row>
    <row r="290" spans="15:17" hidden="1">
      <c r="O290" s="92"/>
      <c r="P290" s="92"/>
      <c r="Q290" s="92"/>
    </row>
    <row r="291" spans="15:17" hidden="1">
      <c r="O291" s="92"/>
      <c r="P291" s="92"/>
      <c r="Q291" s="92"/>
    </row>
    <row r="292" spans="15:17" hidden="1">
      <c r="O292" s="92"/>
      <c r="P292" s="92"/>
      <c r="Q292" s="92"/>
    </row>
    <row r="293" spans="15:17" hidden="1">
      <c r="O293" s="92"/>
      <c r="P293" s="92"/>
      <c r="Q293" s="92"/>
    </row>
    <row r="294" spans="15:17" hidden="1">
      <c r="O294" s="92"/>
      <c r="P294" s="92"/>
      <c r="Q294" s="92"/>
    </row>
    <row r="295" spans="15:17" hidden="1">
      <c r="O295" s="92"/>
      <c r="P295" s="92"/>
      <c r="Q295" s="92"/>
    </row>
    <row r="296" spans="15:17" hidden="1">
      <c r="O296" s="92"/>
      <c r="P296" s="92"/>
      <c r="Q296" s="92"/>
    </row>
    <row r="297" spans="15:17" hidden="1">
      <c r="O297" s="92"/>
      <c r="P297" s="92"/>
      <c r="Q297" s="92"/>
    </row>
    <row r="298" spans="15:17" hidden="1">
      <c r="O298" s="92"/>
      <c r="P298" s="92"/>
      <c r="Q298" s="92"/>
    </row>
    <row r="299" spans="15:17" hidden="1">
      <c r="O299" s="92"/>
      <c r="P299" s="92"/>
      <c r="Q299" s="92"/>
    </row>
    <row r="300" spans="15:17" hidden="1">
      <c r="O300" s="92"/>
      <c r="P300" s="92"/>
      <c r="Q300" s="92"/>
    </row>
    <row r="301" spans="15:17" hidden="1">
      <c r="O301" s="92"/>
      <c r="P301" s="92"/>
      <c r="Q301" s="92"/>
    </row>
    <row r="302" spans="15:17" hidden="1">
      <c r="O302" s="92"/>
      <c r="P302" s="92"/>
      <c r="Q302" s="92"/>
    </row>
    <row r="303" spans="15:17" hidden="1">
      <c r="O303" s="92"/>
      <c r="P303" s="92"/>
      <c r="Q303" s="92"/>
    </row>
    <row r="304" spans="15:17" hidden="1">
      <c r="O304" s="92"/>
      <c r="P304" s="92"/>
      <c r="Q304" s="92"/>
    </row>
    <row r="305" spans="15:17" hidden="1">
      <c r="O305" s="92"/>
      <c r="P305" s="92"/>
      <c r="Q305" s="92"/>
    </row>
    <row r="306" spans="15:17" hidden="1">
      <c r="O306" s="92"/>
      <c r="P306" s="92"/>
      <c r="Q306" s="92"/>
    </row>
    <row r="307" spans="15:17" hidden="1">
      <c r="O307" s="92"/>
      <c r="P307" s="92"/>
      <c r="Q307" s="92"/>
    </row>
    <row r="308" spans="15:17" hidden="1">
      <c r="O308" s="92"/>
      <c r="P308" s="92"/>
      <c r="Q308" s="92"/>
    </row>
    <row r="309" spans="15:17" hidden="1">
      <c r="O309" s="92"/>
      <c r="P309" s="92"/>
      <c r="Q309" s="92"/>
    </row>
    <row r="310" spans="15:17" hidden="1">
      <c r="O310" s="92"/>
      <c r="P310" s="92"/>
      <c r="Q310" s="92"/>
    </row>
    <row r="311" spans="15:17" hidden="1">
      <c r="O311" s="92"/>
      <c r="P311" s="92"/>
      <c r="Q311" s="92"/>
    </row>
    <row r="312" spans="15:17" hidden="1">
      <c r="O312" s="92"/>
      <c r="P312" s="92"/>
      <c r="Q312" s="92"/>
    </row>
    <row r="313" spans="15:17" hidden="1">
      <c r="O313" s="92"/>
      <c r="P313" s="92"/>
      <c r="Q313" s="92"/>
    </row>
    <row r="314" spans="15:17" hidden="1">
      <c r="O314" s="92"/>
      <c r="P314" s="92"/>
      <c r="Q314" s="92"/>
    </row>
    <row r="315" spans="15:17" hidden="1">
      <c r="O315" s="92"/>
      <c r="P315" s="92"/>
      <c r="Q315" s="92"/>
    </row>
    <row r="316" spans="15:17" hidden="1">
      <c r="O316" s="92"/>
      <c r="P316" s="92"/>
      <c r="Q316" s="92"/>
    </row>
    <row r="317" spans="15:17" hidden="1">
      <c r="O317" s="92"/>
      <c r="P317" s="92"/>
      <c r="Q317" s="92"/>
    </row>
    <row r="318" spans="15:17" hidden="1">
      <c r="O318" s="92"/>
      <c r="P318" s="92"/>
      <c r="Q318" s="92"/>
    </row>
    <row r="319" spans="15:17" hidden="1">
      <c r="O319" s="92"/>
      <c r="P319" s="92"/>
      <c r="Q319" s="92"/>
    </row>
    <row r="320" spans="15:17" hidden="1">
      <c r="O320" s="92"/>
      <c r="P320" s="92"/>
      <c r="Q320" s="92"/>
    </row>
    <row r="321" spans="15:17" hidden="1">
      <c r="O321" s="92"/>
      <c r="P321" s="92"/>
      <c r="Q321" s="92"/>
    </row>
    <row r="322" spans="15:17" hidden="1">
      <c r="O322" s="92"/>
      <c r="P322" s="92"/>
      <c r="Q322" s="92"/>
    </row>
    <row r="323" spans="15:17" hidden="1">
      <c r="O323" s="92"/>
      <c r="P323" s="92"/>
      <c r="Q323" s="92"/>
    </row>
    <row r="324" spans="15:17" hidden="1">
      <c r="O324" s="92"/>
      <c r="P324" s="92"/>
      <c r="Q324" s="92"/>
    </row>
    <row r="325" spans="15:17" hidden="1">
      <c r="O325" s="92"/>
      <c r="P325" s="92"/>
      <c r="Q325" s="92"/>
    </row>
    <row r="326" spans="15:17" hidden="1">
      <c r="O326" s="92"/>
      <c r="P326" s="92"/>
      <c r="Q326" s="92"/>
    </row>
    <row r="327" spans="15:17" hidden="1">
      <c r="O327" s="92"/>
      <c r="P327" s="92"/>
      <c r="Q327" s="92"/>
    </row>
    <row r="328" spans="15:17" hidden="1">
      <c r="O328" s="92"/>
      <c r="P328" s="92"/>
      <c r="Q328" s="92"/>
    </row>
    <row r="329" spans="15:17" hidden="1">
      <c r="O329" s="92"/>
      <c r="P329" s="92"/>
      <c r="Q329" s="92"/>
    </row>
    <row r="330" spans="15:17" hidden="1">
      <c r="O330" s="92"/>
      <c r="P330" s="92"/>
      <c r="Q330" s="92"/>
    </row>
    <row r="331" spans="15:17" hidden="1">
      <c r="O331" s="92"/>
      <c r="P331" s="92"/>
      <c r="Q331" s="92"/>
    </row>
    <row r="332" spans="15:17" hidden="1">
      <c r="O332" s="92"/>
      <c r="P332" s="92"/>
      <c r="Q332" s="92"/>
    </row>
    <row r="333" spans="15:17" hidden="1">
      <c r="O333" s="92"/>
      <c r="P333" s="92"/>
      <c r="Q333" s="92"/>
    </row>
    <row r="334" spans="15:17" hidden="1">
      <c r="O334" s="92"/>
      <c r="P334" s="92"/>
      <c r="Q334" s="92"/>
    </row>
    <row r="335" spans="15:17" hidden="1">
      <c r="O335" s="92"/>
      <c r="P335" s="92"/>
      <c r="Q335" s="92"/>
    </row>
    <row r="336" spans="15:17" hidden="1">
      <c r="O336" s="92"/>
      <c r="P336" s="92"/>
      <c r="Q336" s="92"/>
    </row>
    <row r="337" spans="15:17" hidden="1">
      <c r="O337" s="92"/>
      <c r="P337" s="92"/>
      <c r="Q337" s="92"/>
    </row>
    <row r="338" spans="15:17" hidden="1">
      <c r="O338" s="92"/>
      <c r="P338" s="92"/>
      <c r="Q338" s="92"/>
    </row>
    <row r="339" spans="15:17" hidden="1">
      <c r="O339" s="92"/>
      <c r="P339" s="92"/>
      <c r="Q339" s="92"/>
    </row>
    <row r="340" spans="15:17" hidden="1">
      <c r="O340" s="92"/>
      <c r="P340" s="92"/>
      <c r="Q340" s="92"/>
    </row>
    <row r="341" spans="15:17" hidden="1">
      <c r="O341" s="92"/>
      <c r="P341" s="92"/>
      <c r="Q341" s="92"/>
    </row>
    <row r="342" spans="15:17" hidden="1">
      <c r="O342" s="92"/>
      <c r="P342" s="92"/>
      <c r="Q342" s="92"/>
    </row>
    <row r="343" spans="15:17" hidden="1">
      <c r="O343" s="92"/>
      <c r="P343" s="92"/>
      <c r="Q343" s="92"/>
    </row>
    <row r="344" spans="15:17" hidden="1">
      <c r="O344" s="92"/>
      <c r="P344" s="92"/>
      <c r="Q344" s="92"/>
    </row>
    <row r="345" spans="15:17" hidden="1">
      <c r="O345" s="92"/>
      <c r="P345" s="92"/>
      <c r="Q345" s="92"/>
    </row>
    <row r="346" spans="15:17" hidden="1">
      <c r="O346" s="92"/>
      <c r="P346" s="92"/>
      <c r="Q346" s="92"/>
    </row>
    <row r="347" spans="15:17" hidden="1">
      <c r="O347" s="92"/>
      <c r="P347" s="92"/>
      <c r="Q347" s="92"/>
    </row>
    <row r="348" spans="15:17" hidden="1">
      <c r="O348" s="92"/>
      <c r="P348" s="92"/>
      <c r="Q348" s="92"/>
    </row>
    <row r="349" spans="15:17" hidden="1">
      <c r="O349" s="92"/>
      <c r="P349" s="92"/>
      <c r="Q349" s="92"/>
    </row>
    <row r="350" spans="15:17" hidden="1">
      <c r="O350" s="92"/>
      <c r="P350" s="92"/>
      <c r="Q350" s="92"/>
    </row>
    <row r="351" spans="15:17" hidden="1">
      <c r="O351" s="92"/>
      <c r="P351" s="92"/>
      <c r="Q351" s="92"/>
    </row>
    <row r="352" spans="15:17" hidden="1">
      <c r="O352" s="92"/>
      <c r="P352" s="92"/>
      <c r="Q352" s="92"/>
    </row>
    <row r="353" spans="15:17" hidden="1">
      <c r="O353" s="92"/>
      <c r="P353" s="92"/>
      <c r="Q353" s="92"/>
    </row>
    <row r="354" spans="15:17" hidden="1">
      <c r="O354" s="92"/>
      <c r="P354" s="92"/>
      <c r="Q354" s="92"/>
    </row>
    <row r="355" spans="15:17" hidden="1">
      <c r="O355" s="92"/>
      <c r="P355" s="92"/>
      <c r="Q355" s="92"/>
    </row>
    <row r="356" spans="15:17" hidden="1">
      <c r="O356" s="92"/>
      <c r="P356" s="92"/>
      <c r="Q356" s="92"/>
    </row>
    <row r="357" spans="15:17" hidden="1">
      <c r="O357" s="92"/>
      <c r="P357" s="92"/>
      <c r="Q357" s="92"/>
    </row>
    <row r="358" spans="15:17" hidden="1">
      <c r="O358" s="92"/>
      <c r="P358" s="92"/>
      <c r="Q358" s="92"/>
    </row>
    <row r="359" spans="15:17" hidden="1">
      <c r="O359" s="92"/>
      <c r="P359" s="92"/>
      <c r="Q359" s="92"/>
    </row>
    <row r="360" spans="15:17" hidden="1">
      <c r="O360" s="92"/>
      <c r="P360" s="92"/>
      <c r="Q360" s="92"/>
    </row>
    <row r="361" spans="15:17" hidden="1">
      <c r="O361" s="92"/>
      <c r="P361" s="92"/>
      <c r="Q361" s="92"/>
    </row>
    <row r="362" spans="15:17" hidden="1">
      <c r="O362" s="92"/>
      <c r="P362" s="92"/>
      <c r="Q362" s="92"/>
    </row>
    <row r="363" spans="15:17" hidden="1">
      <c r="O363" s="92"/>
      <c r="P363" s="92"/>
      <c r="Q363" s="92"/>
    </row>
    <row r="364" spans="15:17" hidden="1">
      <c r="O364" s="92"/>
      <c r="P364" s="92"/>
      <c r="Q364" s="92"/>
    </row>
    <row r="365" spans="15:17" hidden="1">
      <c r="O365" s="92"/>
      <c r="P365" s="92"/>
      <c r="Q365" s="92"/>
    </row>
    <row r="366" spans="15:17" hidden="1">
      <c r="O366" s="92"/>
      <c r="P366" s="92"/>
      <c r="Q366" s="92"/>
    </row>
    <row r="367" spans="15:17" hidden="1">
      <c r="O367" s="92"/>
      <c r="P367" s="92"/>
      <c r="Q367" s="92"/>
    </row>
    <row r="368" spans="15:17" hidden="1">
      <c r="O368" s="92"/>
      <c r="P368" s="92"/>
      <c r="Q368" s="92"/>
    </row>
    <row r="369" spans="15:17" hidden="1">
      <c r="O369" s="92"/>
      <c r="P369" s="92"/>
      <c r="Q369" s="92"/>
    </row>
    <row r="370" spans="15:17" hidden="1">
      <c r="O370" s="92"/>
      <c r="P370" s="92"/>
      <c r="Q370" s="92"/>
    </row>
    <row r="371" spans="15:17" hidden="1">
      <c r="O371" s="92"/>
      <c r="P371" s="92"/>
      <c r="Q371" s="92"/>
    </row>
    <row r="372" spans="15:17" hidden="1">
      <c r="O372" s="92"/>
      <c r="P372" s="92"/>
      <c r="Q372" s="92"/>
    </row>
    <row r="373" spans="15:17" hidden="1">
      <c r="O373" s="92"/>
      <c r="P373" s="92"/>
      <c r="Q373" s="92"/>
    </row>
    <row r="374" spans="15:17" hidden="1">
      <c r="O374" s="92"/>
      <c r="P374" s="92"/>
      <c r="Q374" s="92"/>
    </row>
    <row r="375" spans="15:17" hidden="1">
      <c r="O375" s="92"/>
      <c r="P375" s="92"/>
      <c r="Q375" s="92"/>
    </row>
    <row r="376" spans="15:17" hidden="1">
      <c r="O376" s="92"/>
      <c r="P376" s="92"/>
      <c r="Q376" s="92"/>
    </row>
    <row r="377" spans="15:17" hidden="1">
      <c r="O377" s="92"/>
      <c r="P377" s="92"/>
      <c r="Q377" s="92"/>
    </row>
    <row r="378" spans="15:17" hidden="1">
      <c r="O378" s="92"/>
      <c r="P378" s="92"/>
      <c r="Q378" s="92"/>
    </row>
    <row r="379" spans="15:17" hidden="1">
      <c r="O379" s="92"/>
      <c r="P379" s="92"/>
      <c r="Q379" s="92"/>
    </row>
    <row r="380" spans="15:17" hidden="1">
      <c r="O380" s="92"/>
      <c r="P380" s="92"/>
      <c r="Q380" s="92"/>
    </row>
    <row r="381" spans="15:17" hidden="1">
      <c r="O381" s="92"/>
      <c r="P381" s="92"/>
      <c r="Q381" s="92"/>
    </row>
    <row r="382" spans="15:17" hidden="1">
      <c r="O382" s="92"/>
      <c r="P382" s="92"/>
      <c r="Q382" s="92"/>
    </row>
    <row r="383" spans="15:17" hidden="1">
      <c r="O383" s="92"/>
      <c r="P383" s="92"/>
      <c r="Q383" s="92"/>
    </row>
    <row r="384" spans="15:17" hidden="1">
      <c r="O384" s="92"/>
      <c r="P384" s="92"/>
      <c r="Q384" s="92"/>
    </row>
    <row r="385" spans="15:17" hidden="1">
      <c r="O385" s="92"/>
      <c r="P385" s="92"/>
      <c r="Q385" s="92"/>
    </row>
    <row r="386" spans="15:17" hidden="1">
      <c r="O386" s="92"/>
      <c r="P386" s="92"/>
      <c r="Q386" s="92"/>
    </row>
    <row r="387" spans="15:17" hidden="1">
      <c r="O387" s="92"/>
      <c r="P387" s="92"/>
      <c r="Q387" s="92"/>
    </row>
    <row r="388" spans="15:17" hidden="1">
      <c r="O388" s="92"/>
      <c r="P388" s="92"/>
      <c r="Q388" s="92"/>
    </row>
    <row r="389" spans="15:17" hidden="1">
      <c r="O389" s="92"/>
      <c r="P389" s="92"/>
      <c r="Q389" s="92"/>
    </row>
    <row r="390" spans="15:17" hidden="1">
      <c r="O390" s="92"/>
      <c r="P390" s="92"/>
      <c r="Q390" s="92"/>
    </row>
    <row r="391" spans="15:17" hidden="1">
      <c r="O391" s="92"/>
      <c r="P391" s="92"/>
      <c r="Q391" s="92"/>
    </row>
    <row r="392" spans="15:17" hidden="1">
      <c r="O392" s="92"/>
      <c r="P392" s="92"/>
      <c r="Q392" s="92"/>
    </row>
    <row r="393" spans="15:17" hidden="1">
      <c r="O393" s="92"/>
      <c r="P393" s="92"/>
      <c r="Q393" s="92"/>
    </row>
    <row r="394" spans="15:17" hidden="1">
      <c r="O394" s="92"/>
      <c r="P394" s="92"/>
      <c r="Q394" s="92"/>
    </row>
    <row r="395" spans="15:17" hidden="1">
      <c r="O395" s="92"/>
      <c r="P395" s="92"/>
      <c r="Q395" s="92"/>
    </row>
    <row r="396" spans="15:17" hidden="1">
      <c r="O396" s="92"/>
      <c r="P396" s="92"/>
      <c r="Q396" s="92"/>
    </row>
    <row r="397" spans="15:17" hidden="1">
      <c r="O397" s="92"/>
      <c r="P397" s="92"/>
      <c r="Q397" s="92"/>
    </row>
    <row r="398" spans="15:17" hidden="1">
      <c r="O398" s="92"/>
      <c r="P398" s="92"/>
      <c r="Q398" s="92"/>
    </row>
    <row r="399" spans="15:17" hidden="1">
      <c r="O399" s="92"/>
      <c r="P399" s="92"/>
      <c r="Q399" s="92"/>
    </row>
    <row r="400" spans="15:17" hidden="1">
      <c r="O400" s="92"/>
      <c r="P400" s="92"/>
      <c r="Q400" s="92"/>
    </row>
    <row r="401" spans="15:17" hidden="1">
      <c r="O401" s="92"/>
      <c r="P401" s="92"/>
      <c r="Q401" s="92"/>
    </row>
    <row r="402" spans="15:17" hidden="1">
      <c r="O402" s="92"/>
      <c r="P402" s="92"/>
      <c r="Q402" s="92"/>
    </row>
    <row r="403" spans="15:17" hidden="1">
      <c r="O403" s="92"/>
      <c r="P403" s="92"/>
      <c r="Q403" s="92"/>
    </row>
    <row r="404" spans="15:17" hidden="1">
      <c r="O404" s="92"/>
      <c r="P404" s="92"/>
      <c r="Q404" s="92"/>
    </row>
    <row r="405" spans="15:17" hidden="1">
      <c r="O405" s="92"/>
      <c r="P405" s="92"/>
      <c r="Q405" s="92"/>
    </row>
    <row r="406" spans="15:17" hidden="1">
      <c r="O406" s="92"/>
      <c r="P406" s="92"/>
      <c r="Q406" s="92"/>
    </row>
    <row r="407" spans="15:17" hidden="1">
      <c r="O407" s="92"/>
      <c r="P407" s="92"/>
      <c r="Q407" s="92"/>
    </row>
    <row r="408" spans="15:17" hidden="1">
      <c r="O408" s="92"/>
      <c r="P408" s="92"/>
      <c r="Q408" s="92"/>
    </row>
    <row r="409" spans="15:17" hidden="1">
      <c r="O409" s="92"/>
      <c r="P409" s="92"/>
      <c r="Q409" s="92"/>
    </row>
    <row r="410" spans="15:17" hidden="1">
      <c r="O410" s="92"/>
      <c r="P410" s="92"/>
      <c r="Q410" s="92"/>
    </row>
    <row r="411" spans="15:17" hidden="1">
      <c r="O411" s="92"/>
      <c r="P411" s="92"/>
      <c r="Q411" s="92"/>
    </row>
    <row r="412" spans="15:17" hidden="1">
      <c r="O412" s="92"/>
      <c r="P412" s="92"/>
      <c r="Q412" s="92"/>
    </row>
    <row r="413" spans="15:17" hidden="1">
      <c r="O413" s="92"/>
      <c r="P413" s="92"/>
      <c r="Q413" s="92"/>
    </row>
    <row r="414" spans="15:17" hidden="1">
      <c r="O414" s="92"/>
      <c r="P414" s="92"/>
      <c r="Q414" s="92"/>
    </row>
    <row r="415" spans="15:17" hidden="1">
      <c r="O415" s="92"/>
      <c r="P415" s="92"/>
      <c r="Q415" s="92"/>
    </row>
    <row r="416" spans="15:17" hidden="1">
      <c r="O416" s="92"/>
      <c r="P416" s="92"/>
      <c r="Q416" s="92"/>
    </row>
    <row r="417" spans="15:17" hidden="1">
      <c r="O417" s="92"/>
      <c r="P417" s="92"/>
      <c r="Q417" s="92"/>
    </row>
    <row r="418" spans="15:17" hidden="1">
      <c r="O418" s="92"/>
      <c r="P418" s="92"/>
      <c r="Q418" s="92"/>
    </row>
    <row r="419" spans="15:17" hidden="1">
      <c r="O419" s="92"/>
      <c r="P419" s="92"/>
      <c r="Q419" s="92"/>
    </row>
    <row r="420" spans="15:17" hidden="1">
      <c r="O420" s="92"/>
      <c r="P420" s="92"/>
      <c r="Q420" s="92"/>
    </row>
    <row r="421" spans="15:17" hidden="1">
      <c r="O421" s="92"/>
      <c r="P421" s="92"/>
      <c r="Q421" s="92"/>
    </row>
    <row r="422" spans="15:17" hidden="1">
      <c r="O422" s="92"/>
      <c r="P422" s="92"/>
      <c r="Q422" s="92"/>
    </row>
    <row r="423" spans="15:17" hidden="1">
      <c r="O423" s="92"/>
      <c r="P423" s="92"/>
      <c r="Q423" s="92"/>
    </row>
    <row r="424" spans="15:17" hidden="1">
      <c r="O424" s="92"/>
      <c r="P424" s="92"/>
      <c r="Q424" s="92"/>
    </row>
    <row r="425" spans="15:17" hidden="1">
      <c r="O425" s="92"/>
      <c r="P425" s="92"/>
      <c r="Q425" s="92"/>
    </row>
    <row r="426" spans="15:17" hidden="1">
      <c r="O426" s="92"/>
      <c r="P426" s="92"/>
      <c r="Q426" s="92"/>
    </row>
    <row r="427" spans="15:17" hidden="1">
      <c r="O427" s="92"/>
      <c r="P427" s="92"/>
      <c r="Q427" s="92"/>
    </row>
    <row r="428" spans="15:17" hidden="1">
      <c r="O428" s="92"/>
      <c r="P428" s="92"/>
      <c r="Q428" s="92"/>
    </row>
    <row r="429" spans="15:17" hidden="1">
      <c r="O429" s="92"/>
      <c r="P429" s="92"/>
      <c r="Q429" s="92"/>
    </row>
    <row r="430" spans="15:17" hidden="1">
      <c r="O430" s="92"/>
      <c r="P430" s="92"/>
      <c r="Q430" s="92"/>
    </row>
    <row r="431" spans="15:17" hidden="1">
      <c r="O431" s="92"/>
      <c r="P431" s="92"/>
      <c r="Q431" s="92"/>
    </row>
    <row r="432" spans="15:17" hidden="1">
      <c r="O432" s="92"/>
      <c r="P432" s="92"/>
      <c r="Q432" s="92"/>
    </row>
    <row r="433" spans="15:17" hidden="1">
      <c r="O433" s="92"/>
      <c r="P433" s="92"/>
      <c r="Q433" s="92"/>
    </row>
    <row r="434" spans="15:17" hidden="1">
      <c r="O434" s="92"/>
      <c r="P434" s="92"/>
      <c r="Q434" s="92"/>
    </row>
    <row r="435" spans="15:17" hidden="1">
      <c r="O435" s="92"/>
      <c r="P435" s="92"/>
      <c r="Q435" s="92"/>
    </row>
    <row r="436" spans="15:17" hidden="1">
      <c r="O436" s="92"/>
      <c r="P436" s="92"/>
      <c r="Q436" s="92"/>
    </row>
    <row r="437" spans="15:17" hidden="1">
      <c r="O437" s="92"/>
      <c r="P437" s="92"/>
      <c r="Q437" s="92"/>
    </row>
    <row r="438" spans="15:17" hidden="1">
      <c r="O438" s="92"/>
      <c r="P438" s="92"/>
      <c r="Q438" s="92"/>
    </row>
    <row r="439" spans="15:17" hidden="1">
      <c r="O439" s="92"/>
      <c r="P439" s="92"/>
      <c r="Q439" s="92"/>
    </row>
    <row r="440" spans="15:17" hidden="1">
      <c r="O440" s="92"/>
      <c r="P440" s="92"/>
      <c r="Q440" s="92"/>
    </row>
    <row r="441" spans="15:17" hidden="1">
      <c r="O441" s="92"/>
      <c r="P441" s="92"/>
      <c r="Q441" s="92"/>
    </row>
    <row r="442" spans="15:17" hidden="1">
      <c r="O442" s="92"/>
      <c r="P442" s="92"/>
      <c r="Q442" s="92"/>
    </row>
    <row r="443" spans="15:17" hidden="1">
      <c r="O443" s="92"/>
      <c r="P443" s="92"/>
      <c r="Q443" s="92"/>
    </row>
    <row r="444" spans="15:17" hidden="1">
      <c r="O444" s="92"/>
      <c r="P444" s="92"/>
      <c r="Q444" s="92"/>
    </row>
    <row r="445" spans="15:17" hidden="1">
      <c r="O445" s="92"/>
      <c r="P445" s="92"/>
      <c r="Q445" s="92"/>
    </row>
    <row r="446" spans="15:17" hidden="1">
      <c r="O446" s="92"/>
      <c r="P446" s="92"/>
      <c r="Q446" s="92"/>
    </row>
    <row r="447" spans="15:17" hidden="1">
      <c r="O447" s="92"/>
      <c r="P447" s="92"/>
      <c r="Q447" s="92"/>
    </row>
    <row r="448" spans="15:17" hidden="1">
      <c r="O448" s="92"/>
      <c r="P448" s="92"/>
      <c r="Q448" s="92"/>
    </row>
    <row r="449" spans="15:17" hidden="1">
      <c r="O449" s="92"/>
      <c r="P449" s="92"/>
      <c r="Q449" s="92"/>
    </row>
    <row r="450" spans="15:17" hidden="1">
      <c r="O450" s="92"/>
      <c r="P450" s="92"/>
      <c r="Q450" s="92"/>
    </row>
    <row r="451" spans="15:17" hidden="1">
      <c r="O451" s="92"/>
      <c r="P451" s="92"/>
      <c r="Q451" s="92"/>
    </row>
    <row r="452" spans="15:17" hidden="1">
      <c r="O452" s="92"/>
      <c r="P452" s="92"/>
      <c r="Q452" s="92"/>
    </row>
    <row r="453" spans="15:17" hidden="1">
      <c r="O453" s="92"/>
      <c r="P453" s="92"/>
      <c r="Q453" s="92"/>
    </row>
    <row r="454" spans="15:17" hidden="1">
      <c r="O454" s="92"/>
      <c r="P454" s="92"/>
      <c r="Q454" s="92"/>
    </row>
    <row r="455" spans="15:17" hidden="1">
      <c r="O455" s="92"/>
      <c r="P455" s="92"/>
      <c r="Q455" s="92"/>
    </row>
    <row r="456" spans="15:17" hidden="1">
      <c r="O456" s="92"/>
      <c r="P456" s="92"/>
      <c r="Q456" s="92"/>
    </row>
    <row r="457" spans="15:17" hidden="1">
      <c r="O457" s="92"/>
      <c r="P457" s="92"/>
      <c r="Q457" s="92"/>
    </row>
    <row r="458" spans="15:17" hidden="1">
      <c r="O458" s="92"/>
      <c r="P458" s="92"/>
      <c r="Q458" s="92"/>
    </row>
    <row r="459" spans="15:17" hidden="1">
      <c r="O459" s="92"/>
      <c r="P459" s="92"/>
      <c r="Q459" s="92"/>
    </row>
    <row r="460" spans="15:17" hidden="1">
      <c r="O460" s="92"/>
      <c r="P460" s="92"/>
      <c r="Q460" s="92"/>
    </row>
    <row r="461" spans="15:17" hidden="1">
      <c r="O461" s="92"/>
      <c r="P461" s="92"/>
      <c r="Q461" s="92"/>
    </row>
    <row r="462" spans="15:17" hidden="1">
      <c r="O462" s="92"/>
      <c r="P462" s="92"/>
      <c r="Q462" s="92"/>
    </row>
    <row r="463" spans="15:17" hidden="1">
      <c r="O463" s="92"/>
      <c r="P463" s="92"/>
      <c r="Q463" s="92"/>
    </row>
    <row r="464" spans="15:17" hidden="1">
      <c r="O464" s="92"/>
      <c r="P464" s="92"/>
      <c r="Q464" s="92"/>
    </row>
    <row r="465" spans="15:17" hidden="1">
      <c r="O465" s="92"/>
      <c r="P465" s="92"/>
      <c r="Q465" s="92"/>
    </row>
    <row r="466" spans="15:17" hidden="1">
      <c r="O466" s="92"/>
      <c r="P466" s="92"/>
      <c r="Q466" s="92"/>
    </row>
    <row r="467" spans="15:17" hidden="1">
      <c r="O467" s="92"/>
      <c r="P467" s="92"/>
      <c r="Q467" s="92"/>
    </row>
    <row r="468" spans="15:17" hidden="1">
      <c r="O468" s="92"/>
      <c r="P468" s="92"/>
      <c r="Q468" s="92"/>
    </row>
    <row r="469" spans="15:17" hidden="1">
      <c r="O469" s="92"/>
      <c r="P469" s="92"/>
      <c r="Q469" s="92"/>
    </row>
    <row r="470" spans="15:17" hidden="1">
      <c r="O470" s="92"/>
      <c r="P470" s="92"/>
      <c r="Q470" s="92"/>
    </row>
    <row r="471" spans="15:17" hidden="1">
      <c r="O471" s="92"/>
      <c r="P471" s="92"/>
      <c r="Q471" s="92"/>
    </row>
    <row r="472" spans="15:17" hidden="1">
      <c r="O472" s="92"/>
      <c r="P472" s="92"/>
      <c r="Q472" s="92"/>
    </row>
    <row r="473" spans="15:17" hidden="1">
      <c r="O473" s="92"/>
      <c r="P473" s="92"/>
      <c r="Q473" s="92"/>
    </row>
    <row r="474" spans="15:17" hidden="1">
      <c r="O474" s="92"/>
      <c r="P474" s="92"/>
      <c r="Q474" s="92"/>
    </row>
    <row r="475" spans="15:17" hidden="1">
      <c r="O475" s="92"/>
      <c r="P475" s="92"/>
      <c r="Q475" s="92"/>
    </row>
    <row r="476" spans="15:17" hidden="1">
      <c r="O476" s="92"/>
      <c r="P476" s="92"/>
      <c r="Q476" s="92"/>
    </row>
    <row r="477" spans="15:17" hidden="1">
      <c r="O477" s="92"/>
      <c r="P477" s="92"/>
      <c r="Q477" s="92"/>
    </row>
    <row r="478" spans="15:17" hidden="1">
      <c r="O478" s="92"/>
      <c r="P478" s="92"/>
      <c r="Q478" s="92"/>
    </row>
    <row r="479" spans="15:17" hidden="1">
      <c r="O479" s="92"/>
      <c r="P479" s="92"/>
      <c r="Q479" s="92"/>
    </row>
    <row r="480" spans="15:17" hidden="1">
      <c r="O480" s="92"/>
      <c r="P480" s="92"/>
      <c r="Q480" s="92"/>
    </row>
    <row r="481" spans="4:24" hidden="1">
      <c r="O481" s="92"/>
      <c r="P481" s="92"/>
      <c r="Q481" s="92"/>
    </row>
    <row r="482" spans="4:24" hidden="1">
      <c r="O482" s="92"/>
      <c r="P482" s="92"/>
      <c r="Q482" s="92"/>
    </row>
    <row r="483" spans="4:24" hidden="1">
      <c r="O483" s="92"/>
      <c r="P483" s="92"/>
      <c r="Q483" s="92"/>
    </row>
    <row r="484" spans="4:24" hidden="1">
      <c r="O484" s="92"/>
      <c r="P484" s="92"/>
      <c r="Q484" s="92"/>
    </row>
    <row r="485" spans="4:24" hidden="1">
      <c r="O485" s="92"/>
      <c r="P485" s="92"/>
      <c r="Q485" s="92"/>
    </row>
    <row r="486" spans="4:24" hidden="1">
      <c r="O486" s="92"/>
      <c r="P486" s="92"/>
      <c r="Q486" s="92"/>
    </row>
    <row r="487" spans="4:24" hidden="1">
      <c r="O487" s="92"/>
      <c r="P487" s="92"/>
      <c r="Q487" s="92"/>
    </row>
    <row r="488" spans="4:24" hidden="1">
      <c r="O488" s="92"/>
      <c r="P488" s="92"/>
      <c r="Q488" s="92"/>
    </row>
    <row r="489" spans="4:24" hidden="1">
      <c r="O489" s="92"/>
      <c r="P489" s="92"/>
      <c r="Q489" s="92"/>
    </row>
    <row r="490" spans="4:24" hidden="1">
      <c r="O490" s="92"/>
      <c r="P490" s="92"/>
      <c r="Q490" s="92"/>
    </row>
    <row r="491" spans="4:24" hidden="1">
      <c r="O491" s="92"/>
      <c r="P491" s="92"/>
      <c r="Q491" s="92"/>
    </row>
    <row r="492" spans="4:24" hidden="1">
      <c r="O492" s="92"/>
      <c r="P492" s="92"/>
      <c r="Q492" s="92"/>
    </row>
    <row r="493" spans="4:24" hidden="1">
      <c r="O493" s="92"/>
      <c r="P493" s="92"/>
      <c r="Q493" s="92"/>
    </row>
    <row r="494" spans="4:24" hidden="1">
      <c r="O494" s="92"/>
      <c r="P494" s="92"/>
      <c r="Q494" s="92"/>
    </row>
    <row r="495" spans="4:24" ht="15" thickBot="1">
      <c r="D495" s="93" t="s">
        <v>180</v>
      </c>
      <c r="E495" s="63"/>
      <c r="F495" s="63"/>
      <c r="G495" s="75">
        <f t="shared" ref="G495:N495" si="2">SUM(G4:G494)</f>
        <v>118.7</v>
      </c>
      <c r="H495" s="75">
        <f t="shared" si="2"/>
        <v>20</v>
      </c>
      <c r="I495" s="75">
        <f t="shared" si="2"/>
        <v>0</v>
      </c>
      <c r="J495" s="75">
        <f t="shared" si="2"/>
        <v>163</v>
      </c>
      <c r="K495" s="75">
        <f t="shared" si="2"/>
        <v>721.59999999999991</v>
      </c>
      <c r="L495" s="75">
        <f t="shared" si="2"/>
        <v>0</v>
      </c>
      <c r="M495" s="75">
        <f t="shared" si="2"/>
        <v>0</v>
      </c>
      <c r="N495" s="75">
        <f t="shared" si="2"/>
        <v>0</v>
      </c>
      <c r="R495" s="63" t="s">
        <v>181</v>
      </c>
      <c r="S495" s="75">
        <f t="shared" ref="S495:X495" si="3">SUM(S4:S494)</f>
        <v>358.2</v>
      </c>
      <c r="T495" s="75">
        <f t="shared" si="3"/>
        <v>358.2</v>
      </c>
      <c r="U495" s="75">
        <f t="shared" si="3"/>
        <v>15.61</v>
      </c>
      <c r="V495" s="75">
        <f t="shared" si="3"/>
        <v>100</v>
      </c>
      <c r="W495" s="75">
        <f t="shared" si="3"/>
        <v>0</v>
      </c>
      <c r="X495" s="75">
        <f t="shared" si="3"/>
        <v>0</v>
      </c>
    </row>
    <row r="496" spans="4:24" ht="15" thickTop="1"/>
    <row r="498" spans="4:17">
      <c r="D498" s="64" t="s">
        <v>179</v>
      </c>
      <c r="G498" s="17"/>
      <c r="H498" s="17"/>
      <c r="I498" s="17"/>
      <c r="J498" s="17"/>
      <c r="K498" s="17"/>
      <c r="L498" s="17"/>
      <c r="M498" s="17"/>
      <c r="N498" s="17"/>
      <c r="O498" s="65" t="s">
        <v>193</v>
      </c>
      <c r="P498" s="17"/>
      <c r="Q498" s="65" t="s">
        <v>184</v>
      </c>
    </row>
    <row r="499" spans="4:17">
      <c r="D499" s="65" t="str">
        <f>IF('2'!K3="", "Vrije categorie",'2'!K3)</f>
        <v>A</v>
      </c>
      <c r="G499" s="76" cm="1">
        <f t="array" ref="G499">SUMPRODUCT(--($F$4:$F$494=D499),--($E$4:$E$494=""),$G$4:$G$494)</f>
        <v>0</v>
      </c>
      <c r="H499" s="76" cm="1">
        <f t="array" ref="H499">SUMPRODUCT(--($F$4:$F$494=D499),--($E$4:$E$494=""),$H$4:$H$494)</f>
        <v>0</v>
      </c>
      <c r="I499" s="76" cm="1">
        <f t="array" ref="I499">SUMPRODUCT(--($F$4:$F$494=D499),--($E$4:$E$494=""),$I$4:$I$494)</f>
        <v>0</v>
      </c>
      <c r="J499" s="76" cm="1">
        <f t="array" ref="J499">SUMPRODUCT(--($F$4:$F$494=D499),--($E$4:$E$494=""),$J$4:$J$494)</f>
        <v>0</v>
      </c>
      <c r="K499" s="76" cm="1">
        <f t="array" ref="K499">SUMPRODUCT(--($F$4:$F$494=D499),--($E$4:$E$494=""),$K$4:$K$494)</f>
        <v>0</v>
      </c>
      <c r="L499" s="76" cm="1">
        <f t="array" ref="L499">SUMPRODUCT(--($F$4:$F$494=D499),--($E$4:$E$494=""),$L$4:$L$494)</f>
        <v>0</v>
      </c>
      <c r="M499" s="76" cm="1">
        <f t="array" ref="M499">SUMPRODUCT(--($F$4:$F$494=D499),--($E$4:$E$494=""),$M$4:$M$494)</f>
        <v>0</v>
      </c>
      <c r="N499" s="76" cm="1">
        <f t="array" ref="N499">SUMPRODUCT(--($F$4:$F$494=D499),--($E$4:$E$494=""),$N$4:$N$494)</f>
        <v>0</v>
      </c>
      <c r="O499" s="76">
        <f>SUM(G499:N499)</f>
        <v>0</v>
      </c>
      <c r="P499" s="65"/>
      <c r="Q499" s="76" cm="1">
        <f t="array" ref="Q499">SUMPRODUCT(--($F$4:$F$494=D499),--($E$4:$E$494=""),$Q$4:$Q$494)</f>
        <v>0</v>
      </c>
    </row>
    <row r="500" spans="4:17">
      <c r="D500" s="65" t="str">
        <f>IF('2'!K4="", "Vrije categorie",'2'!K4)</f>
        <v>B</v>
      </c>
      <c r="G500" s="76" cm="1">
        <f t="array" ref="G500">SUMPRODUCT(--($F$4:$F$494=D500),--($E$4:$E$494=""),$G$4:$G$494)</f>
        <v>105.7</v>
      </c>
      <c r="H500" s="76" cm="1">
        <f t="array" ref="H500">SUMPRODUCT(--($F$4:$F$494=D500),--($E$4:$E$494=""),$H$4:$H$494)</f>
        <v>0</v>
      </c>
      <c r="I500" s="76" cm="1">
        <f t="array" ref="I500">SUMPRODUCT(--($F$4:$F$494=D500),--($E$4:$E$494=""),$I$4:$I$494)</f>
        <v>0</v>
      </c>
      <c r="J500" s="76" cm="1">
        <f t="array" ref="J500">SUMPRODUCT(--($F$4:$F$494=D500),--($E$4:$E$494=""),$J$4:$J$494)</f>
        <v>26</v>
      </c>
      <c r="K500" s="76" cm="1">
        <f t="array" ref="K500">SUMPRODUCT(--($F$4:$F$494=D500),--($E$4:$E$494=""),$K$4:$K$494)</f>
        <v>0</v>
      </c>
      <c r="L500" s="76" cm="1">
        <f t="array" ref="L500">SUMPRODUCT(--($F$4:$F$494=D500),--($E$4:$E$494=""),$L$4:$L$494)</f>
        <v>0</v>
      </c>
      <c r="M500" s="76" cm="1">
        <f t="array" ref="M500">SUMPRODUCT(--($F$4:$F$494=D500),--($E$4:$E$494=""),$M$4:$M$494)</f>
        <v>0</v>
      </c>
      <c r="N500" s="76" cm="1">
        <f t="array" ref="N500">SUMPRODUCT(--($F$4:$F$494=D500),--($E$4:$E$494=""),$N$4:$N$494)</f>
        <v>0</v>
      </c>
      <c r="O500" s="76">
        <f t="shared" ref="O500:O512" si="4">SUM(G500:N500)</f>
        <v>131.69999999999999</v>
      </c>
      <c r="P500" s="65"/>
      <c r="Q500" s="76" cm="1">
        <f t="array" ref="Q500">SUMPRODUCT(--($F$4:$F$494=D500),--($E$4:$E$494=""),$Q$4:$Q$494)</f>
        <v>13696.8</v>
      </c>
    </row>
    <row r="501" spans="4:17">
      <c r="D501" s="65" t="str">
        <f>IF('2'!K5="", "Vrije categorie",'2'!K5)</f>
        <v>C</v>
      </c>
      <c r="G501" s="76" cm="1">
        <f t="array" ref="G501">SUMPRODUCT(--($F$4:$F$494=D501),--($E$4:$E$494=""),$G$4:$G$494)</f>
        <v>0</v>
      </c>
      <c r="H501" s="76" cm="1">
        <f t="array" ref="H501">SUMPRODUCT(--($F$4:$F$494=D501),--($E$4:$E$494=""),$H$4:$H$494)</f>
        <v>0</v>
      </c>
      <c r="I501" s="76" cm="1">
        <f t="array" ref="I501">SUMPRODUCT(--($F$4:$F$494=D501),--($E$4:$E$494=""),$I$4:$I$494)</f>
        <v>0</v>
      </c>
      <c r="J501" s="76" cm="1">
        <f t="array" ref="J501">SUMPRODUCT(--($F$4:$F$494=D501),--($E$4:$E$494=""),$J$4:$J$494)</f>
        <v>107</v>
      </c>
      <c r="K501" s="76" cm="1">
        <f t="array" ref="K501">SUMPRODUCT(--($F$4:$F$494=D501),--($E$4:$E$494=""),$K$4:$K$494)</f>
        <v>35.9</v>
      </c>
      <c r="L501" s="76" cm="1">
        <f t="array" ref="L501">SUMPRODUCT(--($F$4:$F$494=D501),--($E$4:$E$494=""),$L$4:$L$494)</f>
        <v>0</v>
      </c>
      <c r="M501" s="76" cm="1">
        <f t="array" ref="M501">SUMPRODUCT(--($F$4:$F$494=D501),--($E$4:$E$494=""),$M$4:$M$494)</f>
        <v>0</v>
      </c>
      <c r="N501" s="76" cm="1">
        <f t="array" ref="N501">SUMPRODUCT(--($F$4:$F$494=D501),--($E$4:$E$494=""),$N$4:$N$494)</f>
        <v>0</v>
      </c>
      <c r="O501" s="76">
        <f t="shared" si="4"/>
        <v>142.9</v>
      </c>
      <c r="P501" s="65"/>
      <c r="Q501" s="76" cm="1">
        <f t="array" ref="Q501">SUMPRODUCT(--($F$4:$F$494=D501),--($E$4:$E$494=""),$Q$4:$Q$494)</f>
        <v>14861.6</v>
      </c>
    </row>
    <row r="502" spans="4:17">
      <c r="D502" s="65" t="str">
        <f>IF('2'!K6="", "Vrije categorie",'2'!K6)</f>
        <v>D</v>
      </c>
      <c r="G502" s="76" cm="1">
        <f t="array" ref="G502">SUMPRODUCT(--($F$4:$F$494=D502),--($E$4:$E$494=""),$G$4:$G$494)</f>
        <v>0</v>
      </c>
      <c r="H502" s="76" cm="1">
        <f t="array" ref="H502">SUMPRODUCT(--($F$4:$F$494=D502),--($E$4:$E$494=""),$H$4:$H$494)</f>
        <v>0</v>
      </c>
      <c r="I502" s="76" cm="1">
        <f t="array" ref="I502">SUMPRODUCT(--($F$4:$F$494=D502),--($E$4:$E$494=""),$I$4:$I$494)</f>
        <v>0</v>
      </c>
      <c r="J502" s="76" cm="1">
        <f t="array" ref="J502">SUMPRODUCT(--($F$4:$F$494=D502),--($E$4:$E$494=""),$J$4:$J$494)</f>
        <v>0</v>
      </c>
      <c r="K502" s="76" cm="1">
        <f t="array" ref="K502">SUMPRODUCT(--($F$4:$F$494=D502),--($E$4:$E$494=""),$K$4:$K$494)</f>
        <v>0</v>
      </c>
      <c r="L502" s="76" cm="1">
        <f t="array" ref="L502">SUMPRODUCT(--($F$4:$F$494=D502),--($E$4:$E$494=""),$L$4:$L$494)</f>
        <v>0</v>
      </c>
      <c r="M502" s="76" cm="1">
        <f t="array" ref="M502">SUMPRODUCT(--($F$4:$F$494=D502),--($E$4:$E$494=""),$M$4:$M$494)</f>
        <v>0</v>
      </c>
      <c r="N502" s="76" cm="1">
        <f t="array" ref="N502">SUMPRODUCT(--($F$4:$F$494=D502),--($E$4:$E$494=""),$N$4:$N$494)</f>
        <v>0</v>
      </c>
      <c r="O502" s="76">
        <f t="shared" si="4"/>
        <v>0</v>
      </c>
      <c r="P502" s="65"/>
      <c r="Q502" s="76" cm="1">
        <f t="array" ref="Q502">SUMPRODUCT(--($F$4:$F$494=D502),--($E$4:$E$494=""),$Q$4:$Q$494)</f>
        <v>0</v>
      </c>
    </row>
    <row r="503" spans="4:17">
      <c r="D503" s="65" t="str">
        <f>IF('2'!K7="", "Vrije categorie",'2'!K7)</f>
        <v>E</v>
      </c>
      <c r="G503" s="76" cm="1">
        <f t="array" ref="G503">SUMPRODUCT(--($F$4:$F$494=D503),--($E$4:$E$494=""),$G$4:$G$494)</f>
        <v>13</v>
      </c>
      <c r="H503" s="76" cm="1">
        <f t="array" ref="H503">SUMPRODUCT(--($F$4:$F$494=D503),--($E$4:$E$494=""),$H$4:$H$494)</f>
        <v>10</v>
      </c>
      <c r="I503" s="76" cm="1">
        <f t="array" ref="I503">SUMPRODUCT(--($F$4:$F$494=D503),--($E$4:$E$494=""),$I$4:$I$494)</f>
        <v>0</v>
      </c>
      <c r="J503" s="76" cm="1">
        <f t="array" ref="J503">SUMPRODUCT(--($F$4:$F$494=D503),--($E$4:$E$494=""),$J$4:$J$494)</f>
        <v>30</v>
      </c>
      <c r="K503" s="76" cm="1">
        <f t="array" ref="K503">SUMPRODUCT(--($F$4:$F$494=D503),--($E$4:$E$494=""),$K$4:$K$494)</f>
        <v>119.1</v>
      </c>
      <c r="L503" s="76" cm="1">
        <f t="array" ref="L503">SUMPRODUCT(--($F$4:$F$494=D503),--($E$4:$E$494=""),$L$4:$L$494)</f>
        <v>0</v>
      </c>
      <c r="M503" s="76" cm="1">
        <f t="array" ref="M503">SUMPRODUCT(--($F$4:$F$494=D503),--($E$4:$E$494=""),$M$4:$M$494)</f>
        <v>0</v>
      </c>
      <c r="N503" s="76" cm="1">
        <f t="array" ref="N503">SUMPRODUCT(--($F$4:$F$494=D503),--($E$4:$E$494=""),$N$4:$N$494)</f>
        <v>0</v>
      </c>
      <c r="O503" s="76">
        <f t="shared" si="4"/>
        <v>172.1</v>
      </c>
      <c r="P503" s="65"/>
      <c r="Q503" s="76" cm="1">
        <f t="array" ref="Q503">SUMPRODUCT(--($F$4:$F$494=D503),--($E$4:$E$494=""),$Q$4:$Q$494)</f>
        <v>17898.400000000001</v>
      </c>
    </row>
    <row r="504" spans="4:17">
      <c r="D504" s="65" t="str">
        <f>IF('2'!K8="", "Vrije categorie",'2'!K8)</f>
        <v>F</v>
      </c>
      <c r="G504" s="76" cm="1">
        <f t="array" ref="G504">SUMPRODUCT(--($F$4:$F$494=D504),--($E$4:$E$494=""),$G$4:$G$494)</f>
        <v>0</v>
      </c>
      <c r="H504" s="76" cm="1">
        <f t="array" ref="H504">SUMPRODUCT(--($F$4:$F$494=D504),--($E$4:$E$494=""),$H$4:$H$494)</f>
        <v>10</v>
      </c>
      <c r="I504" s="76" cm="1">
        <f t="array" ref="I504">SUMPRODUCT(--($F$4:$F$494=D504),--($E$4:$E$494=""),$I$4:$I$494)</f>
        <v>0</v>
      </c>
      <c r="J504" s="76" cm="1">
        <f t="array" ref="J504">SUMPRODUCT(--($F$4:$F$494=D504),--($E$4:$E$494=""),$J$4:$J$494)</f>
        <v>0</v>
      </c>
      <c r="K504" s="76" cm="1">
        <f t="array" ref="K504">SUMPRODUCT(--($F$4:$F$494=D504),--($E$4:$E$494=""),$K$4:$K$494)</f>
        <v>5.0999999999999996</v>
      </c>
      <c r="L504" s="76" cm="1">
        <f t="array" ref="L504">SUMPRODUCT(--($F$4:$F$494=D504),--($E$4:$E$494=""),$L$4:$L$494)</f>
        <v>0</v>
      </c>
      <c r="M504" s="76" cm="1">
        <f t="array" ref="M504">SUMPRODUCT(--($F$4:$F$494=D504),--($E$4:$E$494=""),$M$4:$M$494)</f>
        <v>0</v>
      </c>
      <c r="N504" s="76" cm="1">
        <f t="array" ref="N504">SUMPRODUCT(--($F$4:$F$494=D504),--($E$4:$E$494=""),$N$4:$N$494)</f>
        <v>0</v>
      </c>
      <c r="O504" s="76">
        <f t="shared" si="4"/>
        <v>15.1</v>
      </c>
      <c r="P504" s="65"/>
      <c r="Q504" s="76" cm="1">
        <f t="array" ref="Q504">SUMPRODUCT(--($F$4:$F$494=D504),--($E$4:$E$494=""),$Q$4:$Q$494)</f>
        <v>0</v>
      </c>
    </row>
    <row r="505" spans="4:17">
      <c r="D505" s="65" t="str">
        <f>IF('2'!K9="", "Vrije categorie",'2'!K9)</f>
        <v>G</v>
      </c>
      <c r="G505" s="76" cm="1">
        <f t="array" ref="G505">SUMPRODUCT(--($F$4:$F$494=D505),--($E$4:$E$494=""),$G$4:$G$494)</f>
        <v>0</v>
      </c>
      <c r="H505" s="76" cm="1">
        <f t="array" ref="H505">SUMPRODUCT(--($F$4:$F$494=D505),--($E$4:$E$494=""),$H$4:$H$494)</f>
        <v>0</v>
      </c>
      <c r="I505" s="76" cm="1">
        <f t="array" ref="I505">SUMPRODUCT(--($F$4:$F$494=D505),--($E$4:$E$494=""),$I$4:$I$494)</f>
        <v>0</v>
      </c>
      <c r="J505" s="76" cm="1">
        <f t="array" ref="J505">SUMPRODUCT(--($F$4:$F$494=D505),--($E$4:$E$494=""),$J$4:$J$494)</f>
        <v>0</v>
      </c>
      <c r="K505" s="76" cm="1">
        <f t="array" ref="K505">SUMPRODUCT(--($F$4:$F$494=D505),--($E$4:$E$494=""),$K$4:$K$494)</f>
        <v>41.5</v>
      </c>
      <c r="L505" s="76" cm="1">
        <f t="array" ref="L505">SUMPRODUCT(--($F$4:$F$494=D505),--($E$4:$E$494=""),$L$4:$L$494)</f>
        <v>0</v>
      </c>
      <c r="M505" s="76" cm="1">
        <f t="array" ref="M505">SUMPRODUCT(--($F$4:$F$494=D505),--($E$4:$E$494=""),$M$4:$M$494)</f>
        <v>0</v>
      </c>
      <c r="N505" s="76" cm="1">
        <f t="array" ref="N505">SUMPRODUCT(--($F$4:$F$494=D505),--($E$4:$E$494=""),$N$4:$N$494)</f>
        <v>0</v>
      </c>
      <c r="O505" s="76">
        <f t="shared" si="4"/>
        <v>41.5</v>
      </c>
      <c r="P505" s="65"/>
      <c r="Q505" s="76" cm="1">
        <f t="array" ref="Q505">SUMPRODUCT(--($F$4:$F$494=D505),--($E$4:$E$494=""),$Q$4:$Q$494)</f>
        <v>4316</v>
      </c>
    </row>
    <row r="506" spans="4:17">
      <c r="D506" s="65" t="str">
        <f>IF('2'!K10="", "Vrije categorie",'2'!K10)</f>
        <v>H</v>
      </c>
      <c r="G506" s="76" cm="1">
        <f t="array" ref="G506">SUMPRODUCT(--($F$4:$F$494=D506),--($E$4:$E$494=""),$G$4:$G$494)</f>
        <v>0</v>
      </c>
      <c r="H506" s="76" cm="1">
        <f t="array" ref="H506">SUMPRODUCT(--($F$4:$F$494=D506),--($E$4:$E$494=""),$H$4:$H$494)</f>
        <v>0</v>
      </c>
      <c r="I506" s="76" cm="1">
        <f t="array" ref="I506">SUMPRODUCT(--($F$4:$F$494=D506),--($E$4:$E$494=""),$I$4:$I$494)</f>
        <v>0</v>
      </c>
      <c r="J506" s="76" cm="1">
        <f t="array" ref="J506">SUMPRODUCT(--($F$4:$F$494=D506),--($E$4:$E$494=""),$J$4:$J$494)</f>
        <v>0</v>
      </c>
      <c r="K506" s="76" cm="1">
        <f t="array" ref="K506">SUMPRODUCT(--($F$4:$F$494=D506),--($E$4:$E$494=""),$K$4:$K$494)</f>
        <v>0</v>
      </c>
      <c r="L506" s="76" cm="1">
        <f t="array" ref="L506">SUMPRODUCT(--($F$4:$F$494=D506),--($E$4:$E$494=""),$L$4:$L$494)</f>
        <v>0</v>
      </c>
      <c r="M506" s="76" cm="1">
        <f t="array" ref="M506">SUMPRODUCT(--($F$4:$F$494=D506),--($E$4:$E$494=""),$M$4:$M$494)</f>
        <v>0</v>
      </c>
      <c r="N506" s="76" cm="1">
        <f t="array" ref="N506">SUMPRODUCT(--($F$4:$F$494=D506),--($E$4:$E$494=""),$N$4:$N$494)</f>
        <v>0</v>
      </c>
      <c r="O506" s="76">
        <f t="shared" si="4"/>
        <v>0</v>
      </c>
      <c r="P506" s="65"/>
      <c r="Q506" s="76" cm="1">
        <f t="array" ref="Q506">SUMPRODUCT(--($F$4:$F$494=D506),--($E$4:$E$494=""),$Q$4:$Q$494)</f>
        <v>0</v>
      </c>
    </row>
    <row r="507" spans="4:17">
      <c r="D507" s="65" t="str">
        <f>IF('2'!K11="", "Vrije categorie",'2'!K11)</f>
        <v>I</v>
      </c>
      <c r="G507" s="76" cm="1">
        <f t="array" ref="G507">SUMPRODUCT(--($F$4:$F$494=D507),--($E$4:$E$494=""),$G$4:$G$494)</f>
        <v>0</v>
      </c>
      <c r="H507" s="76" cm="1">
        <f t="array" ref="H507">SUMPRODUCT(--($F$4:$F$494=D507),--($E$4:$E$494=""),$H$4:$H$494)</f>
        <v>0</v>
      </c>
      <c r="I507" s="76" cm="1">
        <f t="array" ref="I507">SUMPRODUCT(--($F$4:$F$494=D507),--($E$4:$E$494=""),$I$4:$I$494)</f>
        <v>0</v>
      </c>
      <c r="J507" s="76" cm="1">
        <f t="array" ref="J507">SUMPRODUCT(--($F$4:$F$494=D507),--($E$4:$E$494=""),$J$4:$J$494)</f>
        <v>0</v>
      </c>
      <c r="K507" s="76" cm="1">
        <f t="array" ref="K507">SUMPRODUCT(--($F$4:$F$494=D507),--($E$4:$E$494=""),$K$4:$K$494)</f>
        <v>0</v>
      </c>
      <c r="L507" s="76" cm="1">
        <f t="array" ref="L507">SUMPRODUCT(--($F$4:$F$494=D507),--($E$4:$E$494=""),$L$4:$L$494)</f>
        <v>0</v>
      </c>
      <c r="M507" s="76" cm="1">
        <f t="array" ref="M507">SUMPRODUCT(--($F$4:$F$494=D507),--($E$4:$E$494=""),$M$4:$M$494)</f>
        <v>0</v>
      </c>
      <c r="N507" s="76" cm="1">
        <f t="array" ref="N507">SUMPRODUCT(--($F$4:$F$494=D507),--($E$4:$E$494=""),$N$4:$N$494)</f>
        <v>0</v>
      </c>
      <c r="O507" s="76">
        <f t="shared" si="4"/>
        <v>0</v>
      </c>
      <c r="P507" s="65"/>
      <c r="Q507" s="76" cm="1">
        <f t="array" ref="Q507">SUMPRODUCT(--($F$4:$F$494=D507),--($E$4:$E$494=""),$Q$4:$Q$494)</f>
        <v>0</v>
      </c>
    </row>
    <row r="508" spans="4:17">
      <c r="D508" s="65" t="str">
        <f>IF('2'!K12="", "Vrije categorie",'2'!K12)</f>
        <v>J</v>
      </c>
      <c r="G508" s="76" cm="1">
        <f t="array" ref="G508">SUMPRODUCT(--($F$4:$F$494=D508),--($E$4:$E$494=""),$G$4:$G$494)</f>
        <v>0</v>
      </c>
      <c r="H508" s="76" cm="1">
        <f t="array" ref="H508">SUMPRODUCT(--($F$4:$F$494=D508),--($E$4:$E$494=""),$H$4:$H$494)</f>
        <v>0</v>
      </c>
      <c r="I508" s="76" cm="1">
        <f t="array" ref="I508">SUMPRODUCT(--($F$4:$F$494=D508),--($E$4:$E$494=""),$I$4:$I$494)</f>
        <v>0</v>
      </c>
      <c r="J508" s="76" cm="1">
        <f t="array" ref="J508">SUMPRODUCT(--($F$4:$F$494=D508),--($E$4:$E$494=""),$J$4:$J$494)</f>
        <v>0</v>
      </c>
      <c r="K508" s="76" cm="1">
        <f t="array" ref="K508">SUMPRODUCT(--($F$4:$F$494=D508),--($E$4:$E$494=""),$K$4:$K$494)</f>
        <v>0</v>
      </c>
      <c r="L508" s="76" cm="1">
        <f t="array" ref="L508">SUMPRODUCT(--($F$4:$F$494=D508),--($E$4:$E$494=""),$L$4:$L$494)</f>
        <v>0</v>
      </c>
      <c r="M508" s="76" cm="1">
        <f t="array" ref="M508">SUMPRODUCT(--($F$4:$F$494=D508),--($E$4:$E$494=""),$M$4:$M$494)</f>
        <v>0</v>
      </c>
      <c r="N508" s="76" cm="1">
        <f t="array" ref="N508">SUMPRODUCT(--($F$4:$F$494=D508),--($E$4:$E$494=""),$N$4:$N$494)</f>
        <v>0</v>
      </c>
      <c r="O508" s="76">
        <f t="shared" si="4"/>
        <v>0</v>
      </c>
      <c r="P508" s="65"/>
      <c r="Q508" s="76" cm="1">
        <f t="array" ref="Q508">SUMPRODUCT(--($F$4:$F$494=D508),--($E$4:$E$494=""),$Q$4:$Q$494)</f>
        <v>0</v>
      </c>
    </row>
    <row r="509" spans="4:17">
      <c r="D509" s="65" t="str">
        <f>IF('2'!K13="", "Vrije categorie",'2'!K13)</f>
        <v>K</v>
      </c>
      <c r="G509" s="76" cm="1">
        <f t="array" ref="G509">SUMPRODUCT(--($F$4:$F$494=D509),--($E$4:$E$494=""),$G$4:$G$494)</f>
        <v>0</v>
      </c>
      <c r="H509" s="76" cm="1">
        <f t="array" ref="H509">SUMPRODUCT(--($F$4:$F$494=D509),--($E$4:$E$494=""),$H$4:$H$494)</f>
        <v>0</v>
      </c>
      <c r="I509" s="76" cm="1">
        <f t="array" ref="I509">SUMPRODUCT(--($F$4:$F$494=D509),--($E$4:$E$494=""),$I$4:$I$494)</f>
        <v>0</v>
      </c>
      <c r="J509" s="76" cm="1">
        <f t="array" ref="J509">SUMPRODUCT(--($F$4:$F$494=D509),--($E$4:$E$494=""),$J$4:$J$494)</f>
        <v>0</v>
      </c>
      <c r="K509" s="76" cm="1">
        <f t="array" ref="K509">SUMPRODUCT(--($F$4:$F$494=D509),--($E$4:$E$494=""),$K$4:$K$494)</f>
        <v>0</v>
      </c>
      <c r="L509" s="76" cm="1">
        <f t="array" ref="L509">SUMPRODUCT(--($F$4:$F$494=D509),--($E$4:$E$494=""),$L$4:$L$494)</f>
        <v>0</v>
      </c>
      <c r="M509" s="76" cm="1">
        <f t="array" ref="M509">SUMPRODUCT(--($F$4:$F$494=D509),--($E$4:$E$494=""),$M$4:$M$494)</f>
        <v>0</v>
      </c>
      <c r="N509" s="76" cm="1">
        <f t="array" ref="N509">SUMPRODUCT(--($F$4:$F$494=D509),--($E$4:$E$494=""),$N$4:$N$494)</f>
        <v>0</v>
      </c>
      <c r="O509" s="76">
        <f t="shared" si="4"/>
        <v>0</v>
      </c>
      <c r="P509" s="65"/>
      <c r="Q509" s="76" cm="1">
        <f t="array" ref="Q509">SUMPRODUCT(--($F$4:$F$494=D509),--($E$4:$E$494=""),$Q$4:$Q$494)</f>
        <v>0</v>
      </c>
    </row>
    <row r="510" spans="4:17">
      <c r="D510" s="65" t="str">
        <f>IF('2'!K14="", "Vrije categorie",'2'!K14)</f>
        <v>Vrije categorie</v>
      </c>
      <c r="G510" s="76" cm="1">
        <f t="array" ref="G510">SUMPRODUCT(--($F$4:$F$494=D510),--($E$4:$E$494=""),$G$4:$G$494)</f>
        <v>0</v>
      </c>
      <c r="H510" s="76" cm="1">
        <f t="array" ref="H510">SUMPRODUCT(--($F$4:$F$494=D510),--($E$4:$E$494=""),$H$4:$H$494)</f>
        <v>0</v>
      </c>
      <c r="I510" s="76" cm="1">
        <f t="array" ref="I510">SUMPRODUCT(--($F$4:$F$494=D510),--($E$4:$E$494=""),$I$4:$I$494)</f>
        <v>0</v>
      </c>
      <c r="J510" s="76" cm="1">
        <f t="array" ref="J510">SUMPRODUCT(--($F$4:$F$494=D510),--($E$4:$E$494=""),$J$4:$J$494)</f>
        <v>0</v>
      </c>
      <c r="K510" s="76" cm="1">
        <f t="array" ref="K510">SUMPRODUCT(--($F$4:$F$494=D510),--($E$4:$E$494=""),$K$4:$K$494)</f>
        <v>0</v>
      </c>
      <c r="L510" s="76" cm="1">
        <f t="array" ref="L510">SUMPRODUCT(--($F$4:$F$494=D510),--($E$4:$E$494=""),$L$4:$L$494)</f>
        <v>0</v>
      </c>
      <c r="M510" s="76" cm="1">
        <f t="array" ref="M510">SUMPRODUCT(--($F$4:$F$494=D510),--($E$4:$E$494=""),$M$4:$M$494)</f>
        <v>0</v>
      </c>
      <c r="N510" s="76" cm="1">
        <f t="array" ref="N510">SUMPRODUCT(--($F$4:$F$494=D510),--($E$4:$E$494=""),$N$4:$N$494)</f>
        <v>0</v>
      </c>
      <c r="O510" s="76">
        <f t="shared" si="4"/>
        <v>0</v>
      </c>
      <c r="P510" s="65"/>
      <c r="Q510" s="76" cm="1">
        <f t="array" ref="Q510">SUMPRODUCT(--($F$4:$F$494=D510),--($E$4:$E$494=""),$Q$4:$Q$494)</f>
        <v>0</v>
      </c>
    </row>
    <row r="511" spans="4:17">
      <c r="D511" s="65" t="str">
        <f>IF('2'!K15="", "Vrije categorie",'2'!K15)</f>
        <v>Vrije categorie</v>
      </c>
      <c r="G511" s="76" cm="1">
        <f t="array" ref="G511">SUMPRODUCT(--($F$4:$F$494=D511),--($E$4:$E$494=""),$G$4:$G$494)</f>
        <v>0</v>
      </c>
      <c r="H511" s="76" cm="1">
        <f t="array" ref="H511">SUMPRODUCT(--($F$4:$F$494=D511),--($E$4:$E$494=""),$H$4:$H$494)</f>
        <v>0</v>
      </c>
      <c r="I511" s="76" cm="1">
        <f t="array" ref="I511">SUMPRODUCT(--($F$4:$F$494=D511),--($E$4:$E$494=""),$I$4:$I$494)</f>
        <v>0</v>
      </c>
      <c r="J511" s="76" cm="1">
        <f t="array" ref="J511">SUMPRODUCT(--($F$4:$F$494=D511),--($E$4:$E$494=""),$J$4:$J$494)</f>
        <v>0</v>
      </c>
      <c r="K511" s="76" cm="1">
        <f t="array" ref="K511">SUMPRODUCT(--($F$4:$F$494=D511),--($E$4:$E$494=""),$K$4:$K$494)</f>
        <v>0</v>
      </c>
      <c r="L511" s="76" cm="1">
        <f t="array" ref="L511">SUMPRODUCT(--($F$4:$F$494=D511),--($E$4:$E$494=""),$L$4:$L$494)</f>
        <v>0</v>
      </c>
      <c r="M511" s="76" cm="1">
        <f t="array" ref="M511">SUMPRODUCT(--($F$4:$F$494=D511),--($E$4:$E$494=""),$M$4:$M$494)</f>
        <v>0</v>
      </c>
      <c r="N511" s="76" cm="1">
        <f t="array" ref="N511">SUMPRODUCT(--($F$4:$F$494=D511),--($E$4:$E$494=""),$N$4:$N$494)</f>
        <v>0</v>
      </c>
      <c r="O511" s="76">
        <f t="shared" si="4"/>
        <v>0</v>
      </c>
      <c r="P511" s="65"/>
      <c r="Q511" s="76" cm="1">
        <f t="array" ref="Q511">SUMPRODUCT(--($F$4:$F$494=D511),--($E$4:$E$494=""),$Q$4:$Q$494)</f>
        <v>0</v>
      </c>
    </row>
    <row r="512" spans="4:17" ht="15" thickBot="1">
      <c r="D512" s="78" t="s">
        <v>183</v>
      </c>
      <c r="E512" s="74"/>
      <c r="F512" s="74"/>
      <c r="G512" s="77">
        <f>SUM(G499:G511)</f>
        <v>118.7</v>
      </c>
      <c r="H512" s="77">
        <f t="shared" ref="H512:N512" si="5">SUM(H499:H511)</f>
        <v>20</v>
      </c>
      <c r="I512" s="77">
        <f t="shared" si="5"/>
        <v>0</v>
      </c>
      <c r="J512" s="77">
        <f t="shared" si="5"/>
        <v>163</v>
      </c>
      <c r="K512" s="77">
        <f t="shared" si="5"/>
        <v>201.6</v>
      </c>
      <c r="L512" s="77">
        <f t="shared" si="5"/>
        <v>0</v>
      </c>
      <c r="M512" s="77">
        <f t="shared" si="5"/>
        <v>0</v>
      </c>
      <c r="N512" s="77">
        <f t="shared" si="5"/>
        <v>0</v>
      </c>
      <c r="O512" s="77">
        <f t="shared" si="4"/>
        <v>503.29999999999995</v>
      </c>
      <c r="P512" s="77"/>
      <c r="Q512" s="77">
        <f>SUM(Q499:Q511)</f>
        <v>50772.800000000003</v>
      </c>
    </row>
    <row r="513" spans="4:17" ht="15" thickTop="1">
      <c r="D513" s="64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</row>
    <row r="514" spans="4:17" ht="15" thickBot="1">
      <c r="D514" s="78" t="s">
        <v>182</v>
      </c>
      <c r="E514" s="74"/>
      <c r="F514" s="74"/>
      <c r="G514" s="77" cm="1">
        <f t="array" ref="G514">SUMPRODUCT(--($F$4:$F$494="X"),G4:G494)</f>
        <v>0</v>
      </c>
      <c r="H514" s="77" cm="1">
        <f t="array" ref="H514">SUMPRODUCT(--($F$4:$F$494="X"),H4:H494)</f>
        <v>0</v>
      </c>
      <c r="I514" s="77" cm="1">
        <f t="array" ref="I514">SUMPRODUCT(--($F$4:$F$494="X"),I4:I494)</f>
        <v>0</v>
      </c>
      <c r="J514" s="77" cm="1">
        <f t="array" ref="J514">SUMPRODUCT(--($F$4:$F$494="X"),J4:J494)</f>
        <v>0</v>
      </c>
      <c r="K514" s="77" cm="1">
        <f t="array" ref="K514">SUMPRODUCT(--($F$4:$F$494="X"),K4:K494)</f>
        <v>0</v>
      </c>
      <c r="L514" s="77" cm="1">
        <f t="array" ref="L514">SUMPRODUCT(--($F$4:$F$494="X"),L4:L494)</f>
        <v>0</v>
      </c>
      <c r="M514" s="77" cm="1">
        <f t="array" ref="M514">SUMPRODUCT(--($F$4:$F$494="X"),M4:M494)</f>
        <v>0</v>
      </c>
      <c r="N514" s="77" cm="1">
        <f t="array" ref="N514">SUMPRODUCT(--($F$4:$F$494="X"),N4:N494)</f>
        <v>0</v>
      </c>
      <c r="O514" s="17"/>
      <c r="P514" s="17"/>
      <c r="Q514" s="17"/>
    </row>
    <row r="515" spans="4:17" ht="15" thickTop="1"/>
    <row r="517" spans="4:17">
      <c r="D517" s="79" t="s">
        <v>185</v>
      </c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79" t="s">
        <v>193</v>
      </c>
    </row>
    <row r="518" spans="4:17">
      <c r="D518" s="79" t="str">
        <f>D499</f>
        <v>A</v>
      </c>
      <c r="E518" s="80"/>
      <c r="F518" s="80"/>
      <c r="G518" s="83" cm="1">
        <f t="array" ref="G518">SUMPRODUCT(--($F$4:$F$494=D518),--($E$4:$E$494="X"),$G$4:$G$494)</f>
        <v>0</v>
      </c>
      <c r="H518" s="83" cm="1">
        <f t="array" ref="H518">SUMPRODUCT(--($F$4:$F$494=D518),--($E$4:$E$494="X"),$H$4:$H$494)</f>
        <v>0</v>
      </c>
      <c r="I518" s="83" cm="1">
        <f t="array" ref="I518">SUMPRODUCT(--($F$4:$F$494=D518),--($E$4:$E$494="X"),$I$4:$I$494)</f>
        <v>0</v>
      </c>
      <c r="J518" s="83" cm="1">
        <f t="array" ref="J518">SUMPRODUCT(--($F$4:$F$494=D518),--($E$4:$E$494="X"),$J$4:$J$494)</f>
        <v>0</v>
      </c>
      <c r="K518" s="83" cm="1">
        <f t="array" ref="K518">SUMPRODUCT(--($F$4:$F$494=D518),--($E$4:$E$494="X"),$K$4:$K$494)</f>
        <v>0</v>
      </c>
      <c r="L518" s="83" cm="1">
        <f t="array" ref="L518">SUMPRODUCT(--($F$4:$F$494=D518),--($E$4:$E$494="X"),$L$4:$L$494)</f>
        <v>0</v>
      </c>
      <c r="M518" s="83" cm="1">
        <f t="array" ref="M518">SUMPRODUCT(--($F$4:$F$494=D518),--($E$4:$E$494="X"),$M$4:$M$494)</f>
        <v>0</v>
      </c>
      <c r="N518" s="83" cm="1">
        <f t="array" ref="N518">SUMPRODUCT(--($F$4:$F$494=D518),--($E$4:$E$494="X"),$N$4:$N$494)</f>
        <v>0</v>
      </c>
      <c r="O518" s="83">
        <f>SUM(G518:N518)</f>
        <v>0</v>
      </c>
    </row>
    <row r="519" spans="4:17">
      <c r="D519" s="79" t="str">
        <f t="shared" ref="D519:D530" si="6">D500</f>
        <v>B</v>
      </c>
      <c r="E519" s="80"/>
      <c r="F519" s="80"/>
      <c r="G519" s="83" cm="1">
        <f t="array" ref="G519">SUMPRODUCT(--($F$4:$F$494=D519),--($E$4:$E$494="X"),$G$4:$G$494)</f>
        <v>0</v>
      </c>
      <c r="H519" s="83" cm="1">
        <f t="array" ref="H519">SUMPRODUCT(--($F$4:$F$494=D519),--($E$4:$E$494="X"),$H$4:$H$494)</f>
        <v>0</v>
      </c>
      <c r="I519" s="83" cm="1">
        <f t="array" ref="I519">SUMPRODUCT(--($F$4:$F$494=D519),--($E$4:$E$494="X"),$I$4:$I$494)</f>
        <v>0</v>
      </c>
      <c r="J519" s="83" cm="1">
        <f t="array" ref="J519">SUMPRODUCT(--($F$4:$F$494=D519),--($E$4:$E$494="X"),$J$4:$J$494)</f>
        <v>0</v>
      </c>
      <c r="K519" s="83" cm="1">
        <f t="array" ref="K519">SUMPRODUCT(--($F$4:$F$494=D519),--($E$4:$E$494="X"),$K$4:$K$494)</f>
        <v>0</v>
      </c>
      <c r="L519" s="83" cm="1">
        <f t="array" ref="L519">SUMPRODUCT(--($F$4:$F$494=D519),--($E$4:$E$494="X"),$L$4:$L$494)</f>
        <v>0</v>
      </c>
      <c r="M519" s="83" cm="1">
        <f t="array" ref="M519">SUMPRODUCT(--($F$4:$F$494=D519),--($E$4:$E$494="X"),$M$4:$M$494)</f>
        <v>0</v>
      </c>
      <c r="N519" s="83" cm="1">
        <f t="array" ref="N519">SUMPRODUCT(--($F$4:$F$494=D519),--($E$4:$E$494="X"),$N$4:$N$494)</f>
        <v>0</v>
      </c>
      <c r="O519" s="83">
        <f t="shared" ref="O519:O530" si="7">SUM(G519:N519)</f>
        <v>0</v>
      </c>
    </row>
    <row r="520" spans="4:17">
      <c r="D520" s="79" t="str">
        <f t="shared" si="6"/>
        <v>C</v>
      </c>
      <c r="E520" s="80"/>
      <c r="F520" s="80"/>
      <c r="G520" s="83" cm="1">
        <f t="array" ref="G520">SUMPRODUCT(--($F$4:$F$494=D520),--($E$4:$E$494="X"),$G$4:$G$494)</f>
        <v>0</v>
      </c>
      <c r="H520" s="83" cm="1">
        <f t="array" ref="H520">SUMPRODUCT(--($F$4:$F$494=D520),--($E$4:$E$494="X"),$H$4:$H$494)</f>
        <v>0</v>
      </c>
      <c r="I520" s="83" cm="1">
        <f t="array" ref="I520">SUMPRODUCT(--($F$4:$F$494=D520),--($E$4:$E$494="X"),$I$4:$I$494)</f>
        <v>0</v>
      </c>
      <c r="J520" s="83" cm="1">
        <f t="array" ref="J520">SUMPRODUCT(--($F$4:$F$494=D520),--($E$4:$E$494="X"),$J$4:$J$494)</f>
        <v>0</v>
      </c>
      <c r="K520" s="83" cm="1">
        <f t="array" ref="K520">SUMPRODUCT(--($F$4:$F$494=D520),--($E$4:$E$494="X"),$K$4:$K$494)</f>
        <v>0</v>
      </c>
      <c r="L520" s="83" cm="1">
        <f t="array" ref="L520">SUMPRODUCT(--($F$4:$F$494=D520),--($E$4:$E$494="X"),$L$4:$L$494)</f>
        <v>0</v>
      </c>
      <c r="M520" s="83" cm="1">
        <f t="array" ref="M520">SUMPRODUCT(--($F$4:$F$494=D520),--($E$4:$E$494="X"),$M$4:$M$494)</f>
        <v>0</v>
      </c>
      <c r="N520" s="83" cm="1">
        <f t="array" ref="N520">SUMPRODUCT(--($F$4:$F$494=D520),--($E$4:$E$494="X"),$N$4:$N$494)</f>
        <v>0</v>
      </c>
      <c r="O520" s="83">
        <f t="shared" si="7"/>
        <v>0</v>
      </c>
    </row>
    <row r="521" spans="4:17">
      <c r="D521" s="79" t="str">
        <f t="shared" si="6"/>
        <v>D</v>
      </c>
      <c r="E521" s="80"/>
      <c r="F521" s="80"/>
      <c r="G521" s="83" cm="1">
        <f t="array" ref="G521">SUMPRODUCT(--($F$4:$F$494=D521),--($E$4:$E$494="X"),$G$4:$G$494)</f>
        <v>0</v>
      </c>
      <c r="H521" s="83" cm="1">
        <f t="array" ref="H521">SUMPRODUCT(--($F$4:$F$494=D521),--($E$4:$E$494="X"),$H$4:$H$494)</f>
        <v>0</v>
      </c>
      <c r="I521" s="83" cm="1">
        <f t="array" ref="I521">SUMPRODUCT(--($F$4:$F$494=D521),--($E$4:$E$494="X"),$I$4:$I$494)</f>
        <v>0</v>
      </c>
      <c r="J521" s="83" cm="1">
        <f t="array" ref="J521">SUMPRODUCT(--($F$4:$F$494=D521),--($E$4:$E$494="X"),$J$4:$J$494)</f>
        <v>0</v>
      </c>
      <c r="K521" s="83" cm="1">
        <f t="array" ref="K521">SUMPRODUCT(--($F$4:$F$494=D521),--($E$4:$E$494="X"),$K$4:$K$494)</f>
        <v>0</v>
      </c>
      <c r="L521" s="83" cm="1">
        <f t="array" ref="L521">SUMPRODUCT(--($F$4:$F$494=D521),--($E$4:$E$494="X"),$L$4:$L$494)</f>
        <v>0</v>
      </c>
      <c r="M521" s="83" cm="1">
        <f t="array" ref="M521">SUMPRODUCT(--($F$4:$F$494=D521),--($E$4:$E$494="X"),$M$4:$M$494)</f>
        <v>0</v>
      </c>
      <c r="N521" s="83" cm="1">
        <f t="array" ref="N521">SUMPRODUCT(--($F$4:$F$494=D521),--($E$4:$E$494="X"),$N$4:$N$494)</f>
        <v>0</v>
      </c>
      <c r="O521" s="83">
        <f t="shared" si="7"/>
        <v>0</v>
      </c>
    </row>
    <row r="522" spans="4:17">
      <c r="D522" s="79" t="str">
        <f t="shared" si="6"/>
        <v>E</v>
      </c>
      <c r="E522" s="80"/>
      <c r="F522" s="80"/>
      <c r="G522" s="83" cm="1">
        <f t="array" ref="G522">SUMPRODUCT(--($F$4:$F$494=D522),--($E$4:$E$494="X"),$G$4:$G$494)</f>
        <v>0</v>
      </c>
      <c r="H522" s="83" cm="1">
        <f t="array" ref="H522">SUMPRODUCT(--($F$4:$F$494=D522),--($E$4:$E$494="X"),$H$4:$H$494)</f>
        <v>0</v>
      </c>
      <c r="I522" s="83" cm="1">
        <f t="array" ref="I522">SUMPRODUCT(--($F$4:$F$494=D522),--($E$4:$E$494="X"),$I$4:$I$494)</f>
        <v>0</v>
      </c>
      <c r="J522" s="83" cm="1">
        <f t="array" ref="J522">SUMPRODUCT(--($F$4:$F$494=D522),--($E$4:$E$494="X"),$J$4:$J$494)</f>
        <v>0</v>
      </c>
      <c r="K522" s="83" cm="1">
        <f t="array" ref="K522">SUMPRODUCT(--($F$4:$F$494=D522),--($E$4:$E$494="X"),$K$4:$K$494)</f>
        <v>0</v>
      </c>
      <c r="L522" s="83" cm="1">
        <f t="array" ref="L522">SUMPRODUCT(--($F$4:$F$494=D522),--($E$4:$E$494="X"),$L$4:$L$494)</f>
        <v>0</v>
      </c>
      <c r="M522" s="83" cm="1">
        <f t="array" ref="M522">SUMPRODUCT(--($F$4:$F$494=D522),--($E$4:$E$494="X"),$M$4:$M$494)</f>
        <v>0</v>
      </c>
      <c r="N522" s="83" cm="1">
        <f t="array" ref="N522">SUMPRODUCT(--($F$4:$F$494=D522),--($E$4:$E$494="X"),$N$4:$N$494)</f>
        <v>0</v>
      </c>
      <c r="O522" s="83">
        <f t="shared" si="7"/>
        <v>0</v>
      </c>
    </row>
    <row r="523" spans="4:17">
      <c r="D523" s="79" t="str">
        <f t="shared" si="6"/>
        <v>F</v>
      </c>
      <c r="E523" s="80"/>
      <c r="F523" s="80"/>
      <c r="G523" s="83" cm="1">
        <f t="array" ref="G523">SUMPRODUCT(--($F$4:$F$494=D523),--($E$4:$E$494="X"),$G$4:$G$494)</f>
        <v>0</v>
      </c>
      <c r="H523" s="83" cm="1">
        <f t="array" ref="H523">SUMPRODUCT(--($F$4:$F$494=D523),--($E$4:$E$494="X"),$H$4:$H$494)</f>
        <v>0</v>
      </c>
      <c r="I523" s="83" cm="1">
        <f t="array" ref="I523">SUMPRODUCT(--($F$4:$F$494=D523),--($E$4:$E$494="X"),$I$4:$I$494)</f>
        <v>0</v>
      </c>
      <c r="J523" s="83" cm="1">
        <f t="array" ref="J523">SUMPRODUCT(--($F$4:$F$494=D523),--($E$4:$E$494="X"),$J$4:$J$494)</f>
        <v>0</v>
      </c>
      <c r="K523" s="83" cm="1">
        <f t="array" ref="K523">SUMPRODUCT(--($F$4:$F$494=D523),--($E$4:$E$494="X"),$K$4:$K$494)</f>
        <v>0</v>
      </c>
      <c r="L523" s="83" cm="1">
        <f t="array" ref="L523">SUMPRODUCT(--($F$4:$F$494=D523),--($E$4:$E$494="X"),$L$4:$L$494)</f>
        <v>0</v>
      </c>
      <c r="M523" s="83" cm="1">
        <f t="array" ref="M523">SUMPRODUCT(--($F$4:$F$494=D523),--($E$4:$E$494="X"),$M$4:$M$494)</f>
        <v>0</v>
      </c>
      <c r="N523" s="83" cm="1">
        <f t="array" ref="N523">SUMPRODUCT(--($F$4:$F$494=D523),--($E$4:$E$494="X"),$N$4:$N$494)</f>
        <v>0</v>
      </c>
      <c r="O523" s="83">
        <f t="shared" si="7"/>
        <v>0</v>
      </c>
    </row>
    <row r="524" spans="4:17">
      <c r="D524" s="79" t="str">
        <f t="shared" si="6"/>
        <v>G</v>
      </c>
      <c r="E524" s="80"/>
      <c r="F524" s="80"/>
      <c r="G524" s="83" cm="1">
        <f t="array" ref="G524">SUMPRODUCT(--($F$4:$F$494=D524),--($E$4:$E$494="X"),$G$4:$G$494)</f>
        <v>0</v>
      </c>
      <c r="H524" s="83" cm="1">
        <f t="array" ref="H524">SUMPRODUCT(--($F$4:$F$494=D524),--($E$4:$E$494="X"),$H$4:$H$494)</f>
        <v>0</v>
      </c>
      <c r="I524" s="83" cm="1">
        <f t="array" ref="I524">SUMPRODUCT(--($F$4:$F$494=D524),--($E$4:$E$494="X"),$I$4:$I$494)</f>
        <v>0</v>
      </c>
      <c r="J524" s="83" cm="1">
        <f t="array" ref="J524">SUMPRODUCT(--($F$4:$F$494=D524),--($E$4:$E$494="X"),$J$4:$J$494)</f>
        <v>0</v>
      </c>
      <c r="K524" s="83" cm="1">
        <f t="array" ref="K524">SUMPRODUCT(--($F$4:$F$494=D524),--($E$4:$E$494="X"),$K$4:$K$494)</f>
        <v>0</v>
      </c>
      <c r="L524" s="83" cm="1">
        <f t="array" ref="L524">SUMPRODUCT(--($F$4:$F$494=D524),--($E$4:$E$494="X"),$L$4:$L$494)</f>
        <v>0</v>
      </c>
      <c r="M524" s="83" cm="1">
        <f t="array" ref="M524">SUMPRODUCT(--($F$4:$F$494=D524),--($E$4:$E$494="X"),$M$4:$M$494)</f>
        <v>0</v>
      </c>
      <c r="N524" s="83" cm="1">
        <f t="array" ref="N524">SUMPRODUCT(--($F$4:$F$494=D524),--($E$4:$E$494="X"),$N$4:$N$494)</f>
        <v>0</v>
      </c>
      <c r="O524" s="83">
        <f t="shared" si="7"/>
        <v>0</v>
      </c>
    </row>
    <row r="525" spans="4:17">
      <c r="D525" s="79" t="str">
        <f t="shared" si="6"/>
        <v>H</v>
      </c>
      <c r="E525" s="80"/>
      <c r="F525" s="80"/>
      <c r="G525" s="83" cm="1">
        <f t="array" ref="G525">SUMPRODUCT(--($F$4:$F$494=D525),--($E$4:$E$494="X"),$G$4:$G$494)</f>
        <v>0</v>
      </c>
      <c r="H525" s="83" cm="1">
        <f t="array" ref="H525">SUMPRODUCT(--($F$4:$F$494=D525),--($E$4:$E$494="X"),$H$4:$H$494)</f>
        <v>0</v>
      </c>
      <c r="I525" s="83" cm="1">
        <f t="array" ref="I525">SUMPRODUCT(--($F$4:$F$494=D525),--($E$4:$E$494="X"),$I$4:$I$494)</f>
        <v>0</v>
      </c>
      <c r="J525" s="83" cm="1">
        <f t="array" ref="J525">SUMPRODUCT(--($F$4:$F$494=D525),--($E$4:$E$494="X"),$J$4:$J$494)</f>
        <v>0</v>
      </c>
      <c r="K525" s="83" cm="1">
        <f t="array" ref="K525">SUMPRODUCT(--($F$4:$F$494=D525),--($E$4:$E$494="X"),$K$4:$K$494)</f>
        <v>0</v>
      </c>
      <c r="L525" s="83" cm="1">
        <f t="array" ref="L525">SUMPRODUCT(--($F$4:$F$494=D525),--($E$4:$E$494="X"),$L$4:$L$494)</f>
        <v>0</v>
      </c>
      <c r="M525" s="83" cm="1">
        <f t="array" ref="M525">SUMPRODUCT(--($F$4:$F$494=D525),--($E$4:$E$494="X"),$M$4:$M$494)</f>
        <v>0</v>
      </c>
      <c r="N525" s="83" cm="1">
        <f t="array" ref="N525">SUMPRODUCT(--($F$4:$F$494=D525),--($E$4:$E$494="X"),$N$4:$N$494)</f>
        <v>0</v>
      </c>
      <c r="O525" s="83">
        <f t="shared" si="7"/>
        <v>0</v>
      </c>
    </row>
    <row r="526" spans="4:17">
      <c r="D526" s="79" t="str">
        <f t="shared" si="6"/>
        <v>I</v>
      </c>
      <c r="E526" s="80"/>
      <c r="F526" s="80"/>
      <c r="G526" s="83" cm="1">
        <f t="array" ref="G526">SUMPRODUCT(--($F$4:$F$494=D526),--($E$4:$E$494="X"),$G$4:$G$494)</f>
        <v>0</v>
      </c>
      <c r="H526" s="83" cm="1">
        <f t="array" ref="H526">SUMPRODUCT(--($F$4:$F$494=D526),--($E$4:$E$494="X"),$H$4:$H$494)</f>
        <v>0</v>
      </c>
      <c r="I526" s="83" cm="1">
        <f t="array" ref="I526">SUMPRODUCT(--($F$4:$F$494=D526),--($E$4:$E$494="X"),$I$4:$I$494)</f>
        <v>0</v>
      </c>
      <c r="J526" s="83" cm="1">
        <f t="array" ref="J526">SUMPRODUCT(--($F$4:$F$494=D526),--($E$4:$E$494="X"),$J$4:$J$494)</f>
        <v>0</v>
      </c>
      <c r="K526" s="83" cm="1">
        <f t="array" ref="K526">SUMPRODUCT(--($F$4:$F$494=D526),--($E$4:$E$494="X"),$K$4:$K$494)</f>
        <v>0</v>
      </c>
      <c r="L526" s="83" cm="1">
        <f t="array" ref="L526">SUMPRODUCT(--($F$4:$F$494=D526),--($E$4:$E$494="X"),$L$4:$L$494)</f>
        <v>0</v>
      </c>
      <c r="M526" s="83" cm="1">
        <f t="array" ref="M526">SUMPRODUCT(--($F$4:$F$494=D526),--($E$4:$E$494="X"),$M$4:$M$494)</f>
        <v>0</v>
      </c>
      <c r="N526" s="83" cm="1">
        <f t="array" ref="N526">SUMPRODUCT(--($F$4:$F$494=D526),--($E$4:$E$494="X"),$N$4:$N$494)</f>
        <v>0</v>
      </c>
      <c r="O526" s="83">
        <f t="shared" si="7"/>
        <v>0</v>
      </c>
    </row>
    <row r="527" spans="4:17">
      <c r="D527" s="79" t="str">
        <f t="shared" si="6"/>
        <v>J</v>
      </c>
      <c r="E527" s="80"/>
      <c r="F527" s="80"/>
      <c r="G527" s="83" cm="1">
        <f t="array" ref="G527">SUMPRODUCT(--($F$4:$F$494=D527),--($E$4:$E$494="X"),$G$4:$G$494)</f>
        <v>0</v>
      </c>
      <c r="H527" s="83" cm="1">
        <f t="array" ref="H527">SUMPRODUCT(--($F$4:$F$494=D527),--($E$4:$E$494="X"),$H$4:$H$494)</f>
        <v>0</v>
      </c>
      <c r="I527" s="83" cm="1">
        <f t="array" ref="I527">SUMPRODUCT(--($F$4:$F$494=D527),--($E$4:$E$494="X"),$I$4:$I$494)</f>
        <v>0</v>
      </c>
      <c r="J527" s="83" cm="1">
        <f t="array" ref="J527">SUMPRODUCT(--($F$4:$F$494=D527),--($E$4:$E$494="X"),$J$4:$J$494)</f>
        <v>0</v>
      </c>
      <c r="K527" s="83" cm="1">
        <f t="array" ref="K527">SUMPRODUCT(--($F$4:$F$494=D527),--($E$4:$E$494="X"),$K$4:$K$494)</f>
        <v>0</v>
      </c>
      <c r="L527" s="83" cm="1">
        <f t="array" ref="L527">SUMPRODUCT(--($F$4:$F$494=D527),--($E$4:$E$494="X"),$L$4:$L$494)</f>
        <v>0</v>
      </c>
      <c r="M527" s="83" cm="1">
        <f t="array" ref="M527">SUMPRODUCT(--($F$4:$F$494=D527),--($E$4:$E$494="X"),$M$4:$M$494)</f>
        <v>0</v>
      </c>
      <c r="N527" s="83" cm="1">
        <f t="array" ref="N527">SUMPRODUCT(--($F$4:$F$494=D527),--($E$4:$E$494="X"),$N$4:$N$494)</f>
        <v>0</v>
      </c>
      <c r="O527" s="83">
        <f t="shared" si="7"/>
        <v>0</v>
      </c>
    </row>
    <row r="528" spans="4:17">
      <c r="D528" s="79" t="str">
        <f t="shared" si="6"/>
        <v>K</v>
      </c>
      <c r="E528" s="80"/>
      <c r="F528" s="80"/>
      <c r="G528" s="83" cm="1">
        <f t="array" ref="G528">SUMPRODUCT(--($F$4:$F$494=D528),--($E$4:$E$494="X"),$G$4:$G$494)</f>
        <v>0</v>
      </c>
      <c r="H528" s="83" cm="1">
        <f t="array" ref="H528">SUMPRODUCT(--($F$4:$F$494=D528),--($E$4:$E$494="X"),$H$4:$H$494)</f>
        <v>0</v>
      </c>
      <c r="I528" s="83" cm="1">
        <f t="array" ref="I528">SUMPRODUCT(--($F$4:$F$494=D528),--($E$4:$E$494="X"),$I$4:$I$494)</f>
        <v>0</v>
      </c>
      <c r="J528" s="83" cm="1">
        <f t="array" ref="J528">SUMPRODUCT(--($F$4:$F$494=D528),--($E$4:$E$494="X"),$J$4:$J$494)</f>
        <v>0</v>
      </c>
      <c r="K528" s="83" cm="1">
        <f t="array" ref="K528">SUMPRODUCT(--($F$4:$F$494=D528),--($E$4:$E$494="X"),$K$4:$K$494)</f>
        <v>0</v>
      </c>
      <c r="L528" s="83" cm="1">
        <f t="array" ref="L528">SUMPRODUCT(--($F$4:$F$494=D528),--($E$4:$E$494="X"),$L$4:$L$494)</f>
        <v>0</v>
      </c>
      <c r="M528" s="83" cm="1">
        <f t="array" ref="M528">SUMPRODUCT(--($F$4:$F$494=D528),--($E$4:$E$494="X"),$M$4:$M$494)</f>
        <v>0</v>
      </c>
      <c r="N528" s="83" cm="1">
        <f t="array" ref="N528">SUMPRODUCT(--($F$4:$F$494=D528),--($E$4:$E$494="X"),$N$4:$N$494)</f>
        <v>0</v>
      </c>
      <c r="O528" s="83">
        <f t="shared" si="7"/>
        <v>0</v>
      </c>
    </row>
    <row r="529" spans="4:15">
      <c r="D529" s="79" t="str">
        <f t="shared" si="6"/>
        <v>Vrije categorie</v>
      </c>
      <c r="E529" s="80"/>
      <c r="F529" s="80"/>
      <c r="G529" s="83" cm="1">
        <f t="array" ref="G529">SUMPRODUCT(--($F$4:$F$494=D529),--($E$4:$E$494="X"),$G$4:$G$494)</f>
        <v>0</v>
      </c>
      <c r="H529" s="83" cm="1">
        <f t="array" ref="H529">SUMPRODUCT(--($F$4:$F$494=D529),--($E$4:$E$494="X"),$H$4:$H$494)</f>
        <v>0</v>
      </c>
      <c r="I529" s="83" cm="1">
        <f t="array" ref="I529">SUMPRODUCT(--($F$4:$F$494=D529),--($E$4:$E$494="X"),$I$4:$I$494)</f>
        <v>0</v>
      </c>
      <c r="J529" s="83" cm="1">
        <f t="array" ref="J529">SUMPRODUCT(--($F$4:$F$494=D529),--($E$4:$E$494="X"),$J$4:$J$494)</f>
        <v>0</v>
      </c>
      <c r="K529" s="83" cm="1">
        <f t="array" ref="K529">SUMPRODUCT(--($F$4:$F$494=D529),--($E$4:$E$494="X"),$K$4:$K$494)</f>
        <v>0</v>
      </c>
      <c r="L529" s="83" cm="1">
        <f t="array" ref="L529">SUMPRODUCT(--($F$4:$F$494=D529),--($E$4:$E$494="X"),$L$4:$L$494)</f>
        <v>0</v>
      </c>
      <c r="M529" s="83" cm="1">
        <f t="array" ref="M529">SUMPRODUCT(--($F$4:$F$494=D529),--($E$4:$E$494="X"),$M$4:$M$494)</f>
        <v>0</v>
      </c>
      <c r="N529" s="83" cm="1">
        <f t="array" ref="N529">SUMPRODUCT(--($F$4:$F$494=D529),--($E$4:$E$494="X"),$N$4:$N$494)</f>
        <v>0</v>
      </c>
      <c r="O529" s="83">
        <f t="shared" si="7"/>
        <v>0</v>
      </c>
    </row>
    <row r="530" spans="4:15">
      <c r="D530" s="79" t="str">
        <f t="shared" si="6"/>
        <v>Vrije categorie</v>
      </c>
      <c r="E530" s="80"/>
      <c r="F530" s="80"/>
      <c r="G530" s="83" cm="1">
        <f t="array" ref="G530">SUMPRODUCT(--($F$4:$F$494=D530),--($E$4:$E$494="X"),$G$4:$G$494)</f>
        <v>0</v>
      </c>
      <c r="H530" s="83" cm="1">
        <f t="array" ref="H530">SUMPRODUCT(--($F$4:$F$494=D530),--($E$4:$E$494="X"),$H$4:$H$494)</f>
        <v>0</v>
      </c>
      <c r="I530" s="83" cm="1">
        <f t="array" ref="I530">SUMPRODUCT(--($F$4:$F$494=D530),--($E$4:$E$494="X"),$I$4:$I$494)</f>
        <v>0</v>
      </c>
      <c r="J530" s="83" cm="1">
        <f t="array" ref="J530">SUMPRODUCT(--($F$4:$F$494=D530),--($E$4:$E$494="X"),$J$4:$J$494)</f>
        <v>0</v>
      </c>
      <c r="K530" s="83" cm="1">
        <f t="array" ref="K530">SUMPRODUCT(--($F$4:$F$494=D530),--($E$4:$E$494="X"),$K$4:$K$494)</f>
        <v>0</v>
      </c>
      <c r="L530" s="83" cm="1">
        <f t="array" ref="L530">SUMPRODUCT(--($F$4:$F$494=D530),--($E$4:$E$494="X"),$L$4:$L$494)</f>
        <v>0</v>
      </c>
      <c r="M530" s="83" cm="1">
        <f t="array" ref="M530">SUMPRODUCT(--($F$4:$F$494=D530),--($E$4:$E$494="X"),$M$4:$M$494)</f>
        <v>0</v>
      </c>
      <c r="N530" s="83" cm="1">
        <f t="array" ref="N530">SUMPRODUCT(--($F$4:$F$494=D530),--($E$4:$E$494="X"),$N$4:$N$494)</f>
        <v>0</v>
      </c>
      <c r="O530" s="83">
        <f t="shared" si="7"/>
        <v>0</v>
      </c>
    </row>
    <row r="531" spans="4:15" ht="15" thickBot="1">
      <c r="D531" s="81" t="s">
        <v>186</v>
      </c>
      <c r="E531" s="82"/>
      <c r="F531" s="82"/>
      <c r="G531" s="84">
        <f>SUM(G518:G530)</f>
        <v>0</v>
      </c>
      <c r="H531" s="84">
        <f t="shared" ref="H531:N531" si="8">SUM(H518:H530)</f>
        <v>0</v>
      </c>
      <c r="I531" s="84">
        <f t="shared" si="8"/>
        <v>0</v>
      </c>
      <c r="J531" s="84">
        <f t="shared" si="8"/>
        <v>0</v>
      </c>
      <c r="K531" s="84">
        <f t="shared" si="8"/>
        <v>0</v>
      </c>
      <c r="L531" s="84">
        <f t="shared" si="8"/>
        <v>0</v>
      </c>
      <c r="M531" s="84">
        <f t="shared" si="8"/>
        <v>0</v>
      </c>
      <c r="N531" s="84">
        <f t="shared" si="8"/>
        <v>0</v>
      </c>
      <c r="O531" s="84">
        <f>SUM(O518:O530)</f>
        <v>0</v>
      </c>
    </row>
    <row r="532" spans="4:15" ht="15" thickTop="1"/>
  </sheetData>
  <sheetProtection algorithmName="SHA-512" hashValue="EpAb12Rxl/hXyJtuRPSCzynQnzDq6upqJcXZd2DXn6+lBU7E0j/dk5qLau4izR2BiedLjv+aA+dWlyuFDkGM8g==" saltValue="oHT3KwlW1KcSUS+FRsX5HA==" spinCount="100000" sheet="1" objects="1" scenarios="1"/>
  <mergeCells count="8">
    <mergeCell ref="B17:B22"/>
    <mergeCell ref="B24:B32"/>
    <mergeCell ref="C1:D1"/>
    <mergeCell ref="E1:K1"/>
    <mergeCell ref="C2:D2"/>
    <mergeCell ref="E2:K2"/>
    <mergeCell ref="B4:B15"/>
    <mergeCell ref="A3:B3"/>
  </mergeCells>
  <phoneticPr fontId="11" type="noConversion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'38'!H5</f>
        <v>38</v>
      </c>
      <c r="B1" s="240" t="s">
        <v>80</v>
      </c>
      <c r="C1" s="241"/>
      <c r="D1" s="242" t="str">
        <f>VLOOKUP(A1,Kwaliteitsinspecties!A5:J54,3)</f>
        <v>Complex 38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38 te Complex 38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IF(D4="X",0,IF(E4="X",0,VLOOKUP(E4,'26'!$K$3:$L$16,2,FALSE)))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IF(D5="X",0,IF(E5="X",0,VLOOKUP(E5,'26'!$K$3:$L$16,2,FALSE)))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IF(D6="X",0,IF(E6="X",0,VLOOKUP(E6,'26'!$K$3:$L$16,2,FALSE)))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IF(D7="X",0,IF(E7="X",0,VLOOKUP(E7,'26'!$K$3:$L$16,2,FALSE)))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IF(D8="X",0,IF(E8="X",0,VLOOKUP(E8,'26'!$K$3:$L$16,2,FALSE)))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IF(D9="X",0,IF(E9="X",0,VLOOKUP(E9,'26'!$K$3:$L$16,2,FALSE)))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IF(D10="X",0,IF(E10="X",0,VLOOKUP(E10,'26'!$K$3:$L$16,2,FALSE)))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IF(D11="X",0,IF(E11="X",0,VLOOKUP(E11,'26'!$K$3:$L$16,2,FALSE)))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IF(D12="X",0,IF(E12="X",0,VLOOKUP(E12,'26'!$K$3:$L$16,2,FALSE)))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IF(D13="X",0,IF(E13="X",0,VLOOKUP(E13,'26'!$K$3:$L$16,2,FALSE)))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IF(D14="X",0,IF(E14="X",0,VLOOKUP(E14,'26'!$K$3:$L$16,2,FALSE)))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IF(D15="X",0,IF(E15="X",0,VLOOKUP(E15,'26'!$K$3:$L$16,2,FALSE)))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IF(D16="X",0,IF(E16="X",0,VLOOKUP(E16,'26'!$K$3:$L$16,2,FALSE)))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IF(D17="X",0,IF(E17="X",0,VLOOKUP(E17,'26'!$K$3:$L$16,2,FALSE)))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IF(D18="X",0,IF(E18="X",0,VLOOKUP(E18,'26'!$K$3:$L$16,2,FALSE)))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IF(D19="X",0,IF(E19="X",0,VLOOKUP(E19,'26'!$K$3:$L$16,2,FALSE)))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IF(D20="X",0,IF(E20="X",0,VLOOKUP(E20,'26'!$K$3:$L$16,2,FALSE)))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IF(D21="X",0,IF(E21="X",0,VLOOKUP(E21,'26'!$K$3:$L$16,2,FALSE)))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IF(D22="X",0,IF(E22="X",0,VLOOKUP(E22,'26'!$K$3:$L$16,2,FALSE)))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IF(D23="X",0,IF(E23="X",0,VLOOKUP(E23,'26'!$K$3:$L$16,2,FALSE)))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IF(D24="X",0,IF(E24="X",0,VLOOKUP(E24,'26'!$K$3:$L$16,2,FALSE)))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IF(D25="X",0,IF(E25="X",0,VLOOKUP(E25,'26'!$K$3:$L$16,2,FALSE)))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IF(D26="X",0,IF(E26="X",0,VLOOKUP(E26,'26'!$K$3:$L$16,2,FALSE)))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IF(D27="X",0,IF(E27="X",0,VLOOKUP(E27,'26'!$K$3:$L$16,2,FALSE)))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IF(D28="X",0,IF(E28="X",0,VLOOKUP(E28,'26'!$K$3:$L$16,2,FALSE)))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IF(D29="X",0,IF(E29="X",0,VLOOKUP(E29,'26'!$K$3:$L$16,2,FALSE)))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IF(D30="X",0,IF(E30="X",0,VLOOKUP(E30,'26'!$K$3:$L$16,2,FALSE)))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IF(D31="X",0,IF(E31="X",0,VLOOKUP(E31,'26'!$K$3:$L$16,2,FALSE)))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IF(D32="X",0,IF(E32="X",0,VLOOKUP(E32,'26'!$K$3:$L$16,2,FALSE)))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IF(D33="X",0,IF(E33="X",0,VLOOKUP(E33,'26'!$K$3:$L$16,2,FALSE)))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IF(D34="X",0,IF(E34="X",0,VLOOKUP(E34,'26'!$K$3:$L$16,2,FALSE)))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IF(D35="X",0,IF(E35="X",0,VLOOKUP(E35,'26'!$K$3:$L$16,2,FALSE)))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IF(D36="X",0,IF(E36="X",0,VLOOKUP(E36,'26'!$K$3:$L$16,2,FALSE)))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IF(D37="X",0,IF(E37="X",0,VLOOKUP(E37,'26'!$K$3:$L$16,2,FALSE)))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IF(D38="X",0,IF(E38="X",0,VLOOKUP(E38,'26'!$K$3:$L$16,2,FALSE)))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IF(D39="X",0,IF(E39="X",0,VLOOKUP(E39,'26'!$K$3:$L$16,2,FALSE)))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IF(D40="X",0,IF(E40="X",0,VLOOKUP(E40,'26'!$K$3:$L$16,2,FALSE)))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IF(D41="X",0,IF(E41="X",0,VLOOKUP(E41,'26'!$K$3:$L$16,2,FALSE)))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IF(D42="X",0,IF(E42="X",0,VLOOKUP(E42,'26'!$K$3:$L$16,2,FALSE)))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IF(D43="X",0,IF(E43="X",0,VLOOKUP(E43,'26'!$K$3:$L$16,2,FALSE)))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IF(D44="X",0,IF(E44="X",0,VLOOKUP(E44,'26'!$K$3:$L$16,2,FALSE)))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IF(D45="X",0,IF(E45="X",0,VLOOKUP(E45,'26'!$K$3:$L$16,2,FALSE)))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IF(D46="X",0,IF(E46="X",0,VLOOKUP(E46,'26'!$K$3:$L$16,2,FALSE)))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IF(D47="X",0,IF(E47="X",0,VLOOKUP(E47,'26'!$K$3:$L$16,2,FALSE)))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IF(D48="X",0,IF(E48="X",0,VLOOKUP(E48,'26'!$K$3:$L$16,2,FALSE)))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IF(D49="X",0,IF(E49="X",0,VLOOKUP(E49,'26'!$K$3:$L$16,2,FALSE)))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IF(D50="X",0,IF(E50="X",0,VLOOKUP(E50,'26'!$K$3:$L$16,2,FALSE)))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IF(D51="X",0,IF(E51="X",0,VLOOKUP(E51,'26'!$K$3:$L$16,2,FALSE)))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IF(D52="X",0,IF(E52="X",0,VLOOKUP(E52,'26'!$K$3:$L$16,2,FALSE)))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IF(D53="X",0,IF(E53="X",0,VLOOKUP(E53,'26'!$K$3:$L$16,2,FALSE)))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IF(D54="X",0,IF(E54="X",0,VLOOKUP(E54,'26'!$K$3:$L$16,2,FALSE)))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IF(D55="X",0,IF(E55="X",0,VLOOKUP(E55,'26'!$K$3:$L$16,2,FALSE)))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IF(D56="X",0,IF(E56="X",0,VLOOKUP(E56,'26'!$K$3:$L$16,2,FALSE)))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IF(D57="X",0,IF(E57="X",0,VLOOKUP(E57,'26'!$K$3:$L$16,2,FALSE)))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IF(D58="X",0,IF(E58="X",0,VLOOKUP(E58,'26'!$K$3:$L$16,2,FALSE)))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IF(D59="X",0,IF(E59="X",0,VLOOKUP(E59,'26'!$K$3:$L$16,2,FALSE)))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IF(D60="X",0,IF(E60="X",0,VLOOKUP(E60,'26'!$K$3:$L$16,2,FALSE)))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IF(D61="X",0,IF(E61="X",0,VLOOKUP(E61,'26'!$K$3:$L$16,2,FALSE)))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IF(D62="X",0,IF(E62="X",0,VLOOKUP(E62,'26'!$K$3:$L$16,2,FALSE)))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IF(D63="X",0,IF(E63="X",0,VLOOKUP(E63,'26'!$K$3:$L$16,2,FALSE)))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IF(D64="X",0,IF(E64="X",0,VLOOKUP(E64,'26'!$K$3:$L$16,2,FALSE)))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IF(D65="X",0,IF(E65="X",0,VLOOKUP(E65,'26'!$K$3:$L$16,2,FALSE)))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IF(D66="X",0,IF(E66="X",0,VLOOKUP(E66,'26'!$K$3:$L$16,2,FALSE)))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IF(D67="X",0,IF(E67="X",0,VLOOKUP(E67,'26'!$K$3:$L$16,2,FALSE)))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IF(D68="X",0,IF(E68="X",0,VLOOKUP(E68,'26'!$K$3:$L$16,2,FALSE)))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IF(D69="X",0,IF(E69="X",0,VLOOKUP(E69,'26'!$K$3:$L$16,2,FALSE)))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IF(D70="X",0,IF(E70="X",0,VLOOKUP(E70,'26'!$K$3:$L$16,2,FALSE)))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IF(D71="X",0,IF(E71="X",0,VLOOKUP(E71,'26'!$K$3:$L$16,2,FALSE)))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IF(D72="X",0,IF(E72="X",0,VLOOKUP(E72,'26'!$K$3:$L$16,2,FALSE)))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IF(D73="X",0,IF(E73="X",0,VLOOKUP(E73,'26'!$K$3:$L$16,2,FALSE)))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IF(D74="X",0,IF(E74="X",0,VLOOKUP(E74,'26'!$K$3:$L$16,2,FALSE)))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IF(D75="X",0,IF(E75="X",0,VLOOKUP(E75,'26'!$K$3:$L$16,2,FALSE)))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IF(D76="X",0,IF(E76="X",0,VLOOKUP(E76,'26'!$K$3:$L$16,2,FALSE)))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IF(D77="X",0,IF(E77="X",0,VLOOKUP(E77,'26'!$K$3:$L$16,2,FALSE)))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IF(D78="X",0,IF(E78="X",0,VLOOKUP(E78,'26'!$K$3:$L$16,2,FALSE)))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IF(D79="X",0,IF(E79="X",0,VLOOKUP(E79,'26'!$K$3:$L$16,2,FALSE)))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IF(D80="X",0,IF(E80="X",0,VLOOKUP(E80,'26'!$K$3:$L$16,2,FALSE)))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IF(D81="X",0,IF(E81="X",0,VLOOKUP(E81,'26'!$K$3:$L$16,2,FALSE)))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IF(D82="X",0,IF(E82="X",0,VLOOKUP(E82,'26'!$K$3:$L$16,2,FALSE)))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IF(D83="X",0,IF(E83="X",0,VLOOKUP(E83,'26'!$K$3:$L$16,2,FALSE)))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IF(D84="X",0,IF(E84="X",0,VLOOKUP(E84,'26'!$K$3:$L$16,2,FALSE)))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IF(D85="X",0,IF(E85="X",0,VLOOKUP(E85,'26'!$K$3:$L$16,2,FALSE)))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IF(D86="X",0,IF(E86="X",0,VLOOKUP(E86,'26'!$K$3:$L$16,2,FALSE)))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IF(D87="X",0,IF(E87="X",0,VLOOKUP(E87,'26'!$K$3:$L$16,2,FALSE)))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IF(D88="X",0,IF(E88="X",0,VLOOKUP(E88,'26'!$K$3:$L$16,2,FALSE)))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IF(D89="X",0,IF(E89="X",0,VLOOKUP(E89,'26'!$K$3:$L$16,2,FALSE)))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IF(D90="X",0,IF(E90="X",0,VLOOKUP(E90,'26'!$K$3:$L$16,2,FALSE)))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IF(D91="X",0,IF(E91="X",0,VLOOKUP(E91,'26'!$K$3:$L$16,2,FALSE)))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IF(D92="X",0,IF(E92="X",0,VLOOKUP(E92,'26'!$K$3:$L$16,2,FALSE)))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IF(D93="X",0,IF(E93="X",0,VLOOKUP(E93,'26'!$K$3:$L$16,2,FALSE)))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IF(D94="X",0,IF(E94="X",0,VLOOKUP(E94,'26'!$K$3:$L$16,2,FALSE)))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IF(D95="X",0,IF(E95="X",0,VLOOKUP(E95,'26'!$K$3:$L$16,2,FALSE)))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IF(D96="X",0,IF(E96="X",0,VLOOKUP(E96,'26'!$K$3:$L$16,2,FALSE)))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IF(D97="X",0,IF(E97="X",0,VLOOKUP(E97,'26'!$K$3:$L$16,2,FALSE)))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IF(D98="X",0,IF(E98="X",0,VLOOKUP(E98,'26'!$K$3:$L$16,2,FALSE)))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IF(D99="X",0,IF(E99="X",0,VLOOKUP(E99,'26'!$K$3:$L$16,2,FALSE)))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IF(D100="X",0,IF(E100="X",0,VLOOKUP(E100,'26'!$K$3:$L$16,2,FALSE)))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IF(D101="X",0,IF(E101="X",0,VLOOKUP(E101,'26'!$K$3:$L$16,2,FALSE)))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IF(D102="X",0,IF(E102="X",0,VLOOKUP(E102,'26'!$K$3:$L$16,2,FALSE)))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IF(D103="X",0,IF(E103="X",0,VLOOKUP(E103,'26'!$K$3:$L$16,2,FALSE)))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IF(D104="X",0,IF(E104="X",0,VLOOKUP(E104,'26'!$K$3:$L$16,2,FALSE)))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IF(D105="X",0,IF(E105="X",0,VLOOKUP(E105,'26'!$K$3:$L$16,2,FALSE)))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IF(D106="X",0,IF(E106="X",0,VLOOKUP(E106,'26'!$K$3:$L$16,2,FALSE)))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IF(D107="X",0,IF(E107="X",0,VLOOKUP(E107,'26'!$K$3:$L$16,2,FALSE)))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IF(D108="X",0,IF(E108="X",0,VLOOKUP(E108,'26'!$K$3:$L$16,2,FALSE)))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IF(D109="X",0,IF(E109="X",0,VLOOKUP(E109,'26'!$K$3:$L$16,2,FALSE)))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IF(D110="X",0,IF(E110="X",0,VLOOKUP(E110,'26'!$K$3:$L$16,2,FALSE)))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IF(D111="X",0,IF(E111="X",0,VLOOKUP(E111,'26'!$K$3:$L$16,2,FALSE)))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IF(D112="X",0,IF(E112="X",0,VLOOKUP(E112,'26'!$K$3:$L$16,2,FALSE)))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IF(D113="X",0,IF(E113="X",0,VLOOKUP(E113,'26'!$K$3:$L$16,2,FALSE)))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IF(D114="X",0,IF(E114="X",0,VLOOKUP(E114,'26'!$K$3:$L$16,2,FALSE)))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IF(D115="X",0,IF(E115="X",0,VLOOKUP(E115,'26'!$K$3:$L$16,2,FALSE)))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IF(D116="X",0,IF(E116="X",0,VLOOKUP(E116,'26'!$K$3:$L$16,2,FALSE)))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IF(D117="X",0,IF(E117="X",0,VLOOKUP(E117,'26'!$K$3:$L$16,2,FALSE)))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IF(D118="X",0,IF(E118="X",0,VLOOKUP(E118,'26'!$K$3:$L$16,2,FALSE)))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IF(D119="X",0,IF(E119="X",0,VLOOKUP(E119,'26'!$K$3:$L$16,2,FALSE)))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IF(D120="X",0,IF(E120="X",0,VLOOKUP(E120,'26'!$K$3:$L$16,2,FALSE)))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IF(D121="X",0,IF(E121="X",0,VLOOKUP(E121,'26'!$K$3:$L$16,2,FALSE)))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IF(D122="X",0,IF(E122="X",0,VLOOKUP(E122,'26'!$K$3:$L$16,2,FALSE)))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IF(D123="X",0,IF(E123="X",0,VLOOKUP(E123,'26'!$K$3:$L$16,2,FALSE)))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IF(D124="X",0,IF(E124="X",0,VLOOKUP(E124,'26'!$K$3:$L$16,2,FALSE)))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IF(D125="X",0,IF(E125="X",0,VLOOKUP(E125,'26'!$K$3:$L$16,2,FALSE)))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IF(D126="X",0,IF(E126="X",0,VLOOKUP(E126,'26'!$K$3:$L$16,2,FALSE)))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IF(D127="X",0,IF(E127="X",0,VLOOKUP(E127,'26'!$K$3:$L$16,2,FALSE)))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IF(D128="X",0,IF(E128="X",0,VLOOKUP(E128,'26'!$K$3:$L$16,2,FALSE)))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IF(D129="X",0,IF(E129="X",0,VLOOKUP(E129,'26'!$K$3:$L$16,2,FALSE)))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IF(D130="X",0,IF(E130="X",0,VLOOKUP(E130,'26'!$K$3:$L$16,2,FALSE)))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IF(D131="X",0,IF(E131="X",0,VLOOKUP(E131,'26'!$K$3:$L$16,2,FALSE)))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IF(D132="X",0,IF(E132="X",0,VLOOKUP(E132,'26'!$K$3:$L$16,2,FALSE)))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IF(D133="X",0,IF(E133="X",0,VLOOKUP(E133,'26'!$K$3:$L$16,2,FALSE)))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IF(D134="X",0,IF(E134="X",0,VLOOKUP(E134,'26'!$K$3:$L$16,2,FALSE)))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IF(D135="X",0,IF(E135="X",0,VLOOKUP(E135,'26'!$K$3:$L$16,2,FALSE)))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IF(D136="X",0,IF(E136="X",0,VLOOKUP(E136,'26'!$K$3:$L$16,2,FALSE)))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IF(D137="X",0,IF(E137="X",0,VLOOKUP(E137,'26'!$K$3:$L$16,2,FALSE)))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IF(D138="X",0,IF(E138="X",0,VLOOKUP(E138,'26'!$K$3:$L$16,2,FALSE)))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IF(D139="X",0,IF(E139="X",0,VLOOKUP(E139,'26'!$K$3:$L$16,2,FALSE)))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IF(D140="X",0,IF(E140="X",0,VLOOKUP(E140,'26'!$K$3:$L$16,2,FALSE)))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IF(D141="X",0,IF(E141="X",0,VLOOKUP(E141,'26'!$K$3:$L$16,2,FALSE)))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IF(D142="X",0,IF(E142="X",0,VLOOKUP(E142,'26'!$K$3:$L$16,2,FALSE)))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IF(D143="X",0,IF(E143="X",0,VLOOKUP(E143,'26'!$K$3:$L$16,2,FALSE)))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IF(D144="X",0,IF(E144="X",0,VLOOKUP(E144,'26'!$K$3:$L$16,2,FALSE)))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IF(D145="X",0,IF(E145="X",0,VLOOKUP(E145,'26'!$K$3:$L$16,2,FALSE)))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IF(D146="X",0,IF(E146="X",0,VLOOKUP(E146,'26'!$K$3:$L$16,2,FALSE)))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IF(D147="X",0,IF(E147="X",0,VLOOKUP(E147,'26'!$K$3:$L$16,2,FALSE)))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IF(D148="X",0,IF(E148="X",0,VLOOKUP(E148,'26'!$K$3:$L$16,2,FALSE)))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IF(D149="X",0,IF(E149="X",0,VLOOKUP(E149,'26'!$K$3:$L$16,2,FALSE)))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IF(D150="X",0,IF(E150="X",0,VLOOKUP(E150,'26'!$K$3:$L$16,2,FALSE)))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IF(D151="X",0,IF(E151="X",0,VLOOKUP(E151,'26'!$K$3:$L$16,2,FALSE)))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IF(D152="X",0,IF(E152="X",0,VLOOKUP(E152,'26'!$K$3:$L$16,2,FALSE)))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IF(D153="X",0,IF(E153="X",0,VLOOKUP(E153,'26'!$K$3:$L$16,2,FALSE)))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IF(D154="X",0,IF(E154="X",0,VLOOKUP(E154,'26'!$K$3:$L$16,2,FALSE)))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IF(D155="X",0,IF(E155="X",0,VLOOKUP(E155,'26'!$K$3:$L$16,2,FALSE)))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IF(D156="X",0,IF(E156="X",0,VLOOKUP(E156,'26'!$K$3:$L$16,2,FALSE)))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IF(D157="X",0,IF(E157="X",0,VLOOKUP(E157,'26'!$K$3:$L$16,2,FALSE)))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IF(D158="X",0,IF(E158="X",0,VLOOKUP(E158,'26'!$K$3:$L$16,2,FALSE)))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IF(D159="X",0,IF(E159="X",0,VLOOKUP(E159,'26'!$K$3:$L$16,2,FALSE)))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IF(D160="X",0,IF(E160="X",0,VLOOKUP(E160,'26'!$K$3:$L$16,2,FALSE)))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IF(D161="X",0,IF(E161="X",0,VLOOKUP(E161,'26'!$K$3:$L$16,2,FALSE)))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IF(D162="X",0,IF(E162="X",0,VLOOKUP(E162,'26'!$K$3:$L$16,2,FALSE)))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IF(D163="X",0,IF(E163="X",0,VLOOKUP(E163,'26'!$K$3:$L$16,2,FALSE)))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IF(D164="X",0,IF(E164="X",0,VLOOKUP(E164,'26'!$K$3:$L$16,2,FALSE)))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IF(D165="X",0,IF(E165="X",0,VLOOKUP(E165,'26'!$K$3:$L$16,2,FALSE)))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IF(D166="X",0,IF(E166="X",0,VLOOKUP(E166,'26'!$K$3:$L$16,2,FALSE)))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IF(D167="X",0,IF(E167="X",0,VLOOKUP(E167,'26'!$K$3:$L$16,2,FALSE)))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IF(D168="X",0,IF(E168="X",0,VLOOKUP(E168,'26'!$K$3:$L$16,2,FALSE)))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IF(D169="X",0,IF(E169="X",0,VLOOKUP(E169,'26'!$K$3:$L$16,2,FALSE)))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IF(D170="X",0,IF(E170="X",0,VLOOKUP(E170,'26'!$K$3:$L$16,2,FALSE)))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IF(D171="X",0,IF(E171="X",0,VLOOKUP(E171,'26'!$K$3:$L$16,2,FALSE)))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IF(D172="X",0,IF(E172="X",0,VLOOKUP(E172,'26'!$K$3:$L$16,2,FALSE)))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IF(D173="X",0,IF(E173="X",0,VLOOKUP(E173,'26'!$K$3:$L$16,2,FALSE)))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IF(D174="X",0,IF(E174="X",0,VLOOKUP(E174,'26'!$K$3:$L$16,2,FALSE)))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IF(D175="X",0,IF(E175="X",0,VLOOKUP(E175,'26'!$K$3:$L$16,2,FALSE)))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IF(D176="X",0,IF(E176="X",0,VLOOKUP(E176,'26'!$K$3:$L$16,2,FALSE)))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IF(D177="X",0,IF(E177="X",0,VLOOKUP(E177,'26'!$K$3:$L$16,2,FALSE)))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IF(D178="X",0,IF(E178="X",0,VLOOKUP(E178,'26'!$K$3:$L$16,2,FALSE)))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IF(D179="X",0,IF(E179="X",0,VLOOKUP(E179,'26'!$K$3:$L$16,2,FALSE)))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IF(D180="X",0,IF(E180="X",0,VLOOKUP(E180,'26'!$K$3:$L$16,2,FALSE)))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IF(D181="X",0,IF(E181="X",0,VLOOKUP(E181,'26'!$K$3:$L$16,2,FALSE)))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IF(D182="X",0,IF(E182="X",0,VLOOKUP(E182,'26'!$K$3:$L$16,2,FALSE)))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IF(D183="X",0,IF(E183="X",0,VLOOKUP(E183,'26'!$K$3:$L$16,2,FALSE)))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IF(D184="X",0,IF(E184="X",0,VLOOKUP(E184,'26'!$K$3:$L$16,2,FALSE)))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IF(D185="X",0,IF(E185="X",0,VLOOKUP(E185,'26'!$K$3:$L$16,2,FALSE)))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IF(D186="X",0,IF(E186="X",0,VLOOKUP(E186,'26'!$K$3:$L$16,2,FALSE)))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IF(D187="X",0,IF(E187="X",0,VLOOKUP(E187,'26'!$K$3:$L$16,2,FALSE)))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IF(D188="X",0,IF(E188="X",0,VLOOKUP(E188,'26'!$K$3:$L$16,2,FALSE)))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IF(D189="X",0,IF(E189="X",0,VLOOKUP(E189,'26'!$K$3:$L$16,2,FALSE)))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IF(D190="X",0,IF(E190="X",0,VLOOKUP(E190,'26'!$K$3:$L$16,2,FALSE)))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IF(D191="X",0,IF(E191="X",0,VLOOKUP(E191,'26'!$K$3:$L$16,2,FALSE)))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IF(D192="X",0,IF(E192="X",0,VLOOKUP(E192,'26'!$K$3:$L$16,2,FALSE)))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IF(D193="X",0,IF(E193="X",0,VLOOKUP(E193,'26'!$K$3:$L$16,2,FALSE)))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IF(D194="X",0,IF(E194="X",0,VLOOKUP(E194,'26'!$K$3:$L$16,2,FALSE)))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IF(D195="X",0,IF(E195="X",0,VLOOKUP(E195,'26'!$K$3:$L$16,2,FALSE)))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IF(D196="X",0,IF(E196="X",0,VLOOKUP(E196,'26'!$K$3:$L$16,2,FALSE)))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IF(D197="X",0,IF(E197="X",0,VLOOKUP(E197,'26'!$K$3:$L$16,2,FALSE)))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IF(D198="X",0,IF(E198="X",0,VLOOKUP(E198,'26'!$K$3:$L$16,2,FALSE)))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IF(D199="X",0,IF(E199="X",0,VLOOKUP(E199,'26'!$K$3:$L$16,2,FALSE)))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IF(D200="X",0,IF(E200="X",0,VLOOKUP(E200,'26'!$K$3:$L$16,2,FALSE)))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IF(D201="X",0,IF(E201="X",0,VLOOKUP(E201,'26'!$K$3:$L$16,2,FALSE)))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IF(D202="X",0,IF(E202="X",0,VLOOKUP(E202,'26'!$K$3:$L$16,2,FALSE)))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IF(D203="X",0,IF(E203="X",0,VLOOKUP(E203,'26'!$K$3:$L$16,2,FALSE)))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IF(D204="X",0,IF(E204="X",0,VLOOKUP(E204,'26'!$K$3:$L$16,2,FALSE)))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IF(D205="X",0,IF(E205="X",0,VLOOKUP(E205,'26'!$K$3:$L$16,2,FALSE)))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IF(D206="X",0,IF(E206="X",0,VLOOKUP(E206,'26'!$K$3:$L$16,2,FALSE)))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IF(D207="X",0,IF(E207="X",0,VLOOKUP(E207,'26'!$K$3:$L$16,2,FALSE)))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IF(D208="X",0,IF(E208="X",0,VLOOKUP(E208,'26'!$K$3:$L$16,2,FALSE)))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IF(D209="X",0,IF(E209="X",0,VLOOKUP(E209,'26'!$K$3:$L$16,2,FALSE)))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IF(D210="X",0,IF(E210="X",0,VLOOKUP(E210,'26'!$K$3:$L$16,2,FALSE)))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IF(D211="X",0,IF(E211="X",0,VLOOKUP(E211,'26'!$K$3:$L$16,2,FALSE)))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IF(D212="X",0,IF(E212="X",0,VLOOKUP(E212,'26'!$K$3:$L$16,2,FALSE)))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IF(D213="X",0,IF(E213="X",0,VLOOKUP(E213,'26'!$K$3:$L$16,2,FALSE)))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IF(D214="X",0,IF(E214="X",0,VLOOKUP(E214,'26'!$K$3:$L$16,2,FALSE)))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IF(D215="X",0,IF(E215="X",0,VLOOKUP(E215,'26'!$K$3:$L$16,2,FALSE)))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IF(D216="X",0,IF(E216="X",0,VLOOKUP(E216,'26'!$K$3:$L$16,2,FALSE)))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IF(D217="X",0,IF(E217="X",0,VLOOKUP(E217,'26'!$K$3:$L$16,2,FALSE)))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IF(D218="X",0,IF(E218="X",0,VLOOKUP(E218,'26'!$K$3:$L$16,2,FALSE)))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IF(D219="X",0,IF(E219="X",0,VLOOKUP(E219,'26'!$K$3:$L$16,2,FALSE)))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IF(D220="X",0,IF(E220="X",0,VLOOKUP(E220,'26'!$K$3:$L$16,2,FALSE)))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IF(D221="X",0,IF(E221="X",0,VLOOKUP(E221,'26'!$K$3:$L$16,2,FALSE)))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IF(D222="X",0,IF(E222="X",0,VLOOKUP(E222,'26'!$K$3:$L$16,2,FALSE)))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IF(D223="X",0,IF(E223="X",0,VLOOKUP(E223,'26'!$K$3:$L$16,2,FALSE)))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IF(D224="X",0,IF(E224="X",0,VLOOKUP(E224,'26'!$K$3:$L$16,2,FALSE)))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IF(D225="X",0,IF(E225="X",0,VLOOKUP(E225,'26'!$K$3:$L$16,2,FALSE)))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IF(D226="X",0,IF(E226="X",0,VLOOKUP(E226,'26'!$K$3:$L$16,2,FALSE)))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IF(D227="X",0,IF(E227="X",0,VLOOKUP(E227,'26'!$K$3:$L$16,2,FALSE)))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IF(D228="X",0,IF(E228="X",0,VLOOKUP(E228,'26'!$K$3:$L$16,2,FALSE)))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IF(D229="X",0,IF(E229="X",0,VLOOKUP(E229,'26'!$K$3:$L$16,2,FALSE)))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IF(D230="X",0,IF(E230="X",0,VLOOKUP(E230,'26'!$K$3:$L$16,2,FALSE)))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IF(D231="X",0,IF(E231="X",0,VLOOKUP(E231,'26'!$K$3:$L$16,2,FALSE)))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IF(D232="X",0,IF(E232="X",0,VLOOKUP(E232,'26'!$K$3:$L$16,2,FALSE)))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IF(D233="X",0,IF(E233="X",0,VLOOKUP(E233,'26'!$K$3:$L$16,2,FALSE)))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IF(D234="X",0,IF(E234="X",0,VLOOKUP(E234,'26'!$K$3:$L$16,2,FALSE)))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IF(D235="X",0,IF(E235="X",0,VLOOKUP(E235,'26'!$K$3:$L$16,2,FALSE)))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IF(D236="X",0,IF(E236="X",0,VLOOKUP(E236,'26'!$K$3:$L$16,2,FALSE)))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IF(D237="X",0,IF(E237="X",0,VLOOKUP(E237,'26'!$K$3:$L$16,2,FALSE)))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IF(D238="X",0,IF(E238="X",0,VLOOKUP(E238,'26'!$K$3:$L$16,2,FALSE)))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IF(D239="X",0,IF(E239="X",0,VLOOKUP(E239,'26'!$K$3:$L$16,2,FALSE)))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IF(D240="X",0,IF(E240="X",0,VLOOKUP(E240,'26'!$K$3:$L$16,2,FALSE)))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IF(D241="X",0,IF(E241="X",0,VLOOKUP(E241,'26'!$K$3:$L$16,2,FALSE)))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IF(D242="X",0,IF(E242="X",0,VLOOKUP(E242,'26'!$K$3:$L$16,2,FALSE)))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IF(D243="X",0,IF(E243="X",0,VLOOKUP(E243,'26'!$K$3:$L$16,2,FALSE)))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IF(D244="X",0,IF(E244="X",0,VLOOKUP(E244,'26'!$K$3:$L$16,2,FALSE)))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IF(D245="X",0,IF(E245="X",0,VLOOKUP(E245,'26'!$K$3:$L$16,2,FALSE)))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IF(D246="X",0,IF(E246="X",0,VLOOKUP(E246,'26'!$K$3:$L$16,2,FALSE)))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IF(D247="X",0,IF(E247="X",0,VLOOKUP(E247,'26'!$K$3:$L$16,2,FALSE)))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IF(D248="X",0,IF(E248="X",0,VLOOKUP(E248,'26'!$K$3:$L$16,2,FALSE)))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IF(D249="X",0,IF(E249="X",0,VLOOKUP(E249,'26'!$K$3:$L$16,2,FALSE)))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IF(D250="X",0,IF(E250="X",0,VLOOKUP(E250,'26'!$K$3:$L$16,2,FALSE)))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IF(D251="X",0,IF(E251="X",0,VLOOKUP(E251,'26'!$K$3:$L$16,2,FALSE)))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IF(D252="X",0,IF(E252="X",0,VLOOKUP(E252,'26'!$K$3:$L$16,2,FALSE)))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IF(D253="X",0,IF(E253="X",0,VLOOKUP(E253,'26'!$K$3:$L$16,2,FALSE)))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IF(D254="X",0,IF(E254="X",0,VLOOKUP(E254,'26'!$K$3:$L$16,2,FALSE)))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IF(D255="X",0,IF(E255="X",0,VLOOKUP(E255,'26'!$K$3:$L$16,2,FALSE)))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IF(D256="X",0,IF(E256="X",0,VLOOKUP(E256,'26'!$K$3:$L$16,2,FALSE)))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IF(D257="X",0,IF(E257="X",0,VLOOKUP(E257,'26'!$K$3:$L$16,2,FALSE)))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IF(D258="X",0,IF(E258="X",0,VLOOKUP(E258,'26'!$K$3:$L$16,2,FALSE)))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IF(D259="X",0,IF(E259="X",0,VLOOKUP(E259,'26'!$K$3:$L$16,2,FALSE)))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IF(D260="X",0,IF(E260="X",0,VLOOKUP(E260,'26'!$K$3:$L$16,2,FALSE)))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IF(D261="X",0,IF(E261="X",0,VLOOKUP(E261,'26'!$K$3:$L$16,2,FALSE)))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IF(D262="X",0,IF(E262="X",0,VLOOKUP(E262,'26'!$K$3:$L$16,2,FALSE)))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IF(D263="X",0,IF(E263="X",0,VLOOKUP(E263,'26'!$K$3:$L$16,2,FALSE)))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IF(D264="X",0,IF(E264="X",0,VLOOKUP(E264,'26'!$K$3:$L$16,2,FALSE)))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IF(D265="X",0,IF(E265="X",0,VLOOKUP(E265,'26'!$K$3:$L$16,2,FALSE)))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IF(D266="X",0,IF(E266="X",0,VLOOKUP(E266,'26'!$K$3:$L$16,2,FALSE)))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IF(D267="X",0,IF(E267="X",0,VLOOKUP(E267,'26'!$K$3:$L$16,2,FALSE)))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IF(D268="X",0,IF(E268="X",0,VLOOKUP(E268,'26'!$K$3:$L$16,2,FALSE)))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IF(D269="X",0,IF(E269="X",0,VLOOKUP(E269,'26'!$K$3:$L$16,2,FALSE)))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IF(D270="X",0,IF(E270="X",0,VLOOKUP(E270,'26'!$K$3:$L$16,2,FALSE)))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IF(D271="X",0,IF(E271="X",0,VLOOKUP(E271,'26'!$K$3:$L$16,2,FALSE)))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IF(D272="X",0,IF(E272="X",0,VLOOKUP(E272,'26'!$K$3:$L$16,2,FALSE)))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IF(D273="X",0,IF(E273="X",0,VLOOKUP(E273,'26'!$K$3:$L$16,2,FALSE)))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IF(D274="X",0,IF(E274="X",0,VLOOKUP(E274,'26'!$K$3:$L$16,2,FALSE)))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IF(D275="X",0,IF(E275="X",0,VLOOKUP(E275,'26'!$K$3:$L$16,2,FALSE)))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IF(D276="X",0,IF(E276="X",0,VLOOKUP(E276,'26'!$K$3:$L$16,2,FALSE)))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IF(D277="X",0,IF(E277="X",0,VLOOKUP(E277,'26'!$K$3:$L$16,2,FALSE)))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IF(D278="X",0,IF(E278="X",0,VLOOKUP(E278,'26'!$K$3:$L$16,2,FALSE)))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IF(D279="X",0,IF(E279="X",0,VLOOKUP(E279,'26'!$K$3:$L$16,2,FALSE)))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IF(D280="X",0,IF(E280="X",0,VLOOKUP(E280,'26'!$K$3:$L$16,2,FALSE)))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IF(D281="X",0,IF(E281="X",0,VLOOKUP(E281,'26'!$K$3:$L$16,2,FALSE)))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IF(D282="X",0,IF(E282="X",0,VLOOKUP(E282,'26'!$K$3:$L$16,2,FALSE)))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IF(D283="X",0,IF(E283="X",0,VLOOKUP(E283,'26'!$K$3:$L$16,2,FALSE)))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IF(D284="X",0,IF(E284="X",0,VLOOKUP(E284,'26'!$K$3:$L$16,2,FALSE)))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IF(D285="X",0,IF(E285="X",0,VLOOKUP(E285,'26'!$K$3:$L$16,2,FALSE)))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IF(D286="X",0,IF(E286="X",0,VLOOKUP(E286,'26'!$K$3:$L$16,2,FALSE)))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IF(D287="X",0,IF(E287="X",0,VLOOKUP(E287,'26'!$K$3:$L$16,2,FALSE)))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IF(D288="X",0,IF(E288="X",0,VLOOKUP(E288,'26'!$K$3:$L$16,2,FALSE)))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IF(D289="X",0,IF(E289="X",0,VLOOKUP(E289,'26'!$K$3:$L$16,2,FALSE)))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IF(D290="X",0,IF(E290="X",0,VLOOKUP(E290,'26'!$K$3:$L$16,2,FALSE)))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IF(D291="X",0,IF(E291="X",0,VLOOKUP(E291,'26'!$K$3:$L$16,2,FALSE)))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IF(D292="X",0,IF(E292="X",0,VLOOKUP(E292,'26'!$K$3:$L$16,2,FALSE)))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IF(D293="X",0,IF(E293="X",0,VLOOKUP(E293,'26'!$K$3:$L$16,2,FALSE)))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IF(D294="X",0,IF(E294="X",0,VLOOKUP(E294,'26'!$K$3:$L$16,2,FALSE)))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IF(D295="X",0,IF(E295="X",0,VLOOKUP(E295,'26'!$K$3:$L$16,2,FALSE)))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IF(D296="X",0,IF(E296="X",0,VLOOKUP(E296,'26'!$K$3:$L$16,2,FALSE)))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IF(D297="X",0,IF(E297="X",0,VLOOKUP(E297,'26'!$K$3:$L$16,2,FALSE)))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IF(D298="X",0,IF(E298="X",0,VLOOKUP(E298,'26'!$K$3:$L$16,2,FALSE)))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IF(D299="X",0,IF(E299="X",0,VLOOKUP(E299,'26'!$K$3:$L$16,2,FALSE)))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IF(D300="X",0,IF(E300="X",0,VLOOKUP(E300,'26'!$K$3:$L$16,2,FALSE)))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IF(D301="X",0,IF(E301="X",0,VLOOKUP(E301,'26'!$K$3:$L$16,2,FALSE)))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IF(D302="X",0,IF(E302="X",0,VLOOKUP(E302,'26'!$K$3:$L$16,2,FALSE)))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IF(D303="X",0,IF(E303="X",0,VLOOKUP(E303,'26'!$K$3:$L$16,2,FALSE)))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IF(D304="X",0,IF(E304="X",0,VLOOKUP(E304,'26'!$K$3:$L$16,2,FALSE)))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IF(D305="X",0,IF(E305="X",0,VLOOKUP(E305,'26'!$K$3:$L$16,2,FALSE)))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IF(D306="X",0,IF(E306="X",0,VLOOKUP(E306,'26'!$K$3:$L$16,2,FALSE)))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IF(D307="X",0,IF(E307="X",0,VLOOKUP(E307,'26'!$K$3:$L$16,2,FALSE)))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IF(D308="X",0,IF(E308="X",0,VLOOKUP(E308,'26'!$K$3:$L$16,2,FALSE)))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IF(D309="X",0,IF(E309="X",0,VLOOKUP(E309,'26'!$K$3:$L$16,2,FALSE)))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IF(D310="X",0,IF(E310="X",0,VLOOKUP(E310,'26'!$K$3:$L$16,2,FALSE)))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IF(D311="X",0,IF(E311="X",0,VLOOKUP(E311,'26'!$K$3:$L$16,2,FALSE)))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IF(D312="X",0,IF(E312="X",0,VLOOKUP(E312,'26'!$K$3:$L$16,2,FALSE)))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IF(D313="X",0,IF(E313="X",0,VLOOKUP(E313,'26'!$K$3:$L$16,2,FALSE)))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IF(D314="X",0,IF(E314="X",0,VLOOKUP(E314,'26'!$K$3:$L$16,2,FALSE)))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IF(D315="X",0,IF(E315="X",0,VLOOKUP(E315,'26'!$K$3:$L$16,2,FALSE)))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IF(D316="X",0,IF(E316="X",0,VLOOKUP(E316,'26'!$K$3:$L$16,2,FALSE)))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IF(D317="X",0,IF(E317="X",0,VLOOKUP(E317,'26'!$K$3:$L$16,2,FALSE)))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IF(D318="X",0,IF(E318="X",0,VLOOKUP(E318,'26'!$K$3:$L$16,2,FALSE)))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IF(D319="X",0,IF(E319="X",0,VLOOKUP(E319,'26'!$K$3:$L$16,2,FALSE)))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IF(D320="X",0,IF(E320="X",0,VLOOKUP(E320,'26'!$K$3:$L$16,2,FALSE)))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IF(D321="X",0,IF(E321="X",0,VLOOKUP(E321,'26'!$K$3:$L$16,2,FALSE)))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IF(D322="X",0,IF(E322="X",0,VLOOKUP(E322,'26'!$K$3:$L$16,2,FALSE)))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IF(D323="X",0,IF(E323="X",0,VLOOKUP(E323,'26'!$K$3:$L$16,2,FALSE)))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IF(D324="X",0,IF(E324="X",0,VLOOKUP(E324,'26'!$K$3:$L$16,2,FALSE)))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IF(D325="X",0,IF(E325="X",0,VLOOKUP(E325,'26'!$K$3:$L$16,2,FALSE)))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IF(D326="X",0,IF(E326="X",0,VLOOKUP(E326,'26'!$K$3:$L$16,2,FALSE)))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IF(D327="X",0,IF(E327="X",0,VLOOKUP(E327,'26'!$K$3:$L$16,2,FALSE)))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IF(D328="X",0,IF(E328="X",0,VLOOKUP(E328,'26'!$K$3:$L$16,2,FALSE)))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IF(D329="X",0,IF(E329="X",0,VLOOKUP(E329,'26'!$K$3:$L$16,2,FALSE)))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IF(D330="X",0,IF(E330="X",0,VLOOKUP(E330,'26'!$K$3:$L$16,2,FALSE)))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IF(D331="X",0,IF(E331="X",0,VLOOKUP(E331,'26'!$K$3:$L$16,2,FALSE)))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IF(D332="X",0,IF(E332="X",0,VLOOKUP(E332,'26'!$K$3:$L$16,2,FALSE)))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IF(D333="X",0,IF(E333="X",0,VLOOKUP(E333,'26'!$K$3:$L$16,2,FALSE)))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IF(D334="X",0,IF(E334="X",0,VLOOKUP(E334,'26'!$K$3:$L$16,2,FALSE)))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IF(D335="X",0,IF(E335="X",0,VLOOKUP(E335,'26'!$K$3:$L$16,2,FALSE)))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IF(D336="X",0,IF(E336="X",0,VLOOKUP(E336,'26'!$K$3:$L$16,2,FALSE)))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IF(D337="X",0,IF(E337="X",0,VLOOKUP(E337,'26'!$K$3:$L$16,2,FALSE)))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IF(D338="X",0,IF(E338="X",0,VLOOKUP(E338,'26'!$K$3:$L$16,2,FALSE)))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IF(D339="X",0,IF(E339="X",0,VLOOKUP(E339,'26'!$K$3:$L$16,2,FALSE)))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IF(D340="X",0,IF(E340="X",0,VLOOKUP(E340,'26'!$K$3:$L$16,2,FALSE)))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IF(D341="X",0,IF(E341="X",0,VLOOKUP(E341,'26'!$K$3:$L$16,2,FALSE)))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IF(D342="X",0,IF(E342="X",0,VLOOKUP(E342,'26'!$K$3:$L$16,2,FALSE)))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IF(D343="X",0,IF(E343="X",0,VLOOKUP(E343,'26'!$K$3:$L$16,2,FALSE)))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IF(D344="X",0,IF(E344="X",0,VLOOKUP(E344,'26'!$K$3:$L$16,2,FALSE)))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IF(D345="X",0,IF(E345="X",0,VLOOKUP(E345,'26'!$K$3:$L$16,2,FALSE)))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IF(D346="X",0,IF(E346="X",0,VLOOKUP(E346,'26'!$K$3:$L$16,2,FALSE)))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IF(D347="X",0,IF(E347="X",0,VLOOKUP(E347,'26'!$K$3:$L$16,2,FALSE)))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IF(D348="X",0,IF(E348="X",0,VLOOKUP(E348,'26'!$K$3:$L$16,2,FALSE)))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IF(D349="X",0,IF(E349="X",0,VLOOKUP(E349,'26'!$K$3:$L$16,2,FALSE)))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IF(D350="X",0,IF(E350="X",0,VLOOKUP(E350,'26'!$K$3:$L$16,2,FALSE)))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IF(D351="X",0,IF(E351="X",0,VLOOKUP(E351,'26'!$K$3:$L$16,2,FALSE)))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IF(D352="X",0,IF(E352="X",0,VLOOKUP(E352,'26'!$K$3:$L$16,2,FALSE)))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IF(D353="X",0,IF(E353="X",0,VLOOKUP(E353,'26'!$K$3:$L$16,2,FALSE)))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IF(D354="X",0,IF(E354="X",0,VLOOKUP(E354,'26'!$K$3:$L$16,2,FALSE)))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IF(D355="X",0,IF(E355="X",0,VLOOKUP(E355,'26'!$K$3:$L$16,2,FALSE)))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IF(D356="X",0,IF(E356="X",0,VLOOKUP(E356,'26'!$K$3:$L$16,2,FALSE)))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IF(D357="X",0,IF(E357="X",0,VLOOKUP(E357,'26'!$K$3:$L$16,2,FALSE)))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IF(D358="X",0,IF(E358="X",0,VLOOKUP(E358,'26'!$K$3:$L$16,2,FALSE)))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IF(D359="X",0,IF(E359="X",0,VLOOKUP(E359,'26'!$K$3:$L$16,2,FALSE)))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IF(D360="X",0,IF(E360="X",0,VLOOKUP(E360,'26'!$K$3:$L$16,2,FALSE)))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IF(D361="X",0,IF(E361="X",0,VLOOKUP(E361,'26'!$K$3:$L$16,2,FALSE)))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IF(D362="X",0,IF(E362="X",0,VLOOKUP(E362,'26'!$K$3:$L$16,2,FALSE)))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IF(D363="X",0,IF(E363="X",0,VLOOKUP(E363,'26'!$K$3:$L$16,2,FALSE)))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IF(D364="X",0,IF(E364="X",0,VLOOKUP(E364,'26'!$K$3:$L$16,2,FALSE)))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IF(D365="X",0,IF(E365="X",0,VLOOKUP(E365,'26'!$K$3:$L$16,2,FALSE)))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IF(D366="X",0,IF(E366="X",0,VLOOKUP(E366,'26'!$K$3:$L$16,2,FALSE)))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IF(D367="X",0,IF(E367="X",0,VLOOKUP(E367,'26'!$K$3:$L$16,2,FALSE)))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IF(D368="X",0,IF(E368="X",0,VLOOKUP(E368,'26'!$K$3:$L$16,2,FALSE)))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IF(D369="X",0,IF(E369="X",0,VLOOKUP(E369,'26'!$K$3:$L$16,2,FALSE)))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IF(D370="X",0,IF(E370="X",0,VLOOKUP(E370,'26'!$K$3:$L$16,2,FALSE)))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IF(D371="X",0,IF(E371="X",0,VLOOKUP(E371,'26'!$K$3:$L$16,2,FALSE)))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IF(D372="X",0,IF(E372="X",0,VLOOKUP(E372,'26'!$K$3:$L$16,2,FALSE)))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IF(D373="X",0,IF(E373="X",0,VLOOKUP(E373,'26'!$K$3:$L$16,2,FALSE)))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IF(D374="X",0,IF(E374="X",0,VLOOKUP(E374,'26'!$K$3:$L$16,2,FALSE)))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IF(D375="X",0,IF(E375="X",0,VLOOKUP(E375,'26'!$K$3:$L$16,2,FALSE)))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IF(D376="X",0,IF(E376="X",0,VLOOKUP(E376,'26'!$K$3:$L$16,2,FALSE)))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IF(D377="X",0,IF(E377="X",0,VLOOKUP(E377,'26'!$K$3:$L$16,2,FALSE)))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IF(D378="X",0,IF(E378="X",0,VLOOKUP(E378,'26'!$K$3:$L$16,2,FALSE)))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IF(D379="X",0,IF(E379="X",0,VLOOKUP(E379,'26'!$K$3:$L$16,2,FALSE)))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IF(D380="X",0,IF(E380="X",0,VLOOKUP(E380,'26'!$K$3:$L$16,2,FALSE)))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IF(D381="X",0,IF(E381="X",0,VLOOKUP(E381,'26'!$K$3:$L$16,2,FALSE)))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IF(D382="X",0,IF(E382="X",0,VLOOKUP(E382,'26'!$K$3:$L$16,2,FALSE)))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IF(D383="X",0,IF(E383="X",0,VLOOKUP(E383,'26'!$K$3:$L$16,2,FALSE)))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IF(D384="X",0,IF(E384="X",0,VLOOKUP(E384,'26'!$K$3:$L$16,2,FALSE)))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IF(D385="X",0,IF(E385="X",0,VLOOKUP(E385,'26'!$K$3:$L$16,2,FALSE)))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IF(D386="X",0,IF(E386="X",0,VLOOKUP(E386,'26'!$K$3:$L$16,2,FALSE)))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IF(D387="X",0,IF(E387="X",0,VLOOKUP(E387,'26'!$K$3:$L$16,2,FALSE)))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IF(D388="X",0,IF(E388="X",0,VLOOKUP(E388,'26'!$K$3:$L$16,2,FALSE)))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IF(D389="X",0,IF(E389="X",0,VLOOKUP(E389,'26'!$K$3:$L$16,2,FALSE)))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IF(D390="X",0,IF(E390="X",0,VLOOKUP(E390,'26'!$K$3:$L$16,2,FALSE)))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IF(D391="X",0,IF(E391="X",0,VLOOKUP(E391,'26'!$K$3:$L$16,2,FALSE)))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IF(D392="X",0,IF(E392="X",0,VLOOKUP(E392,'26'!$K$3:$L$16,2,FALSE)))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IF(D393="X",0,IF(E393="X",0,VLOOKUP(E393,'26'!$K$3:$L$16,2,FALSE)))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IF(D394="X",0,IF(E394="X",0,VLOOKUP(E394,'26'!$K$3:$L$16,2,FALSE)))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IF(D395="X",0,IF(E395="X",0,VLOOKUP(E395,'26'!$K$3:$L$16,2,FALSE)))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IF(D396="X",0,IF(E396="X",0,VLOOKUP(E396,'26'!$K$3:$L$16,2,FALSE)))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IF(D397="X",0,IF(E397="X",0,VLOOKUP(E397,'26'!$K$3:$L$16,2,FALSE)))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IF(D398="X",0,IF(E398="X",0,VLOOKUP(E398,'26'!$K$3:$L$16,2,FALSE)))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IF(D399="X",0,IF(E399="X",0,VLOOKUP(E399,'26'!$K$3:$L$16,2,FALSE)))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IF(D400="X",0,IF(E400="X",0,VLOOKUP(E400,'26'!$K$3:$L$16,2,FALSE)))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IF(D401="X",0,IF(E401="X",0,VLOOKUP(E401,'26'!$K$3:$L$16,2,FALSE)))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IF(D402="X",0,IF(E402="X",0,VLOOKUP(E402,'26'!$K$3:$L$16,2,FALSE)))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IF(D403="X",0,IF(E403="X",0,VLOOKUP(E403,'26'!$K$3:$L$16,2,FALSE)))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IF(D404="X",0,IF(E404="X",0,VLOOKUP(E404,'26'!$K$3:$L$16,2,FALSE)))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IF(D405="X",0,IF(E405="X",0,VLOOKUP(E405,'26'!$K$3:$L$16,2,FALSE)))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IF(D406="X",0,IF(E406="X",0,VLOOKUP(E406,'26'!$K$3:$L$16,2,FALSE)))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IF(D407="X",0,IF(E407="X",0,VLOOKUP(E407,'26'!$K$3:$L$16,2,FALSE)))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IF(D408="X",0,IF(E408="X",0,VLOOKUP(E408,'26'!$K$3:$L$16,2,FALSE)))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IF(D409="X",0,IF(E409="X",0,VLOOKUP(E409,'26'!$K$3:$L$16,2,FALSE)))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IF(D410="X",0,IF(E410="X",0,VLOOKUP(E410,'26'!$K$3:$L$16,2,FALSE)))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IF(D411="X",0,IF(E411="X",0,VLOOKUP(E411,'26'!$K$3:$L$16,2,FALSE)))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IF(D412="X",0,IF(E412="X",0,VLOOKUP(E412,'26'!$K$3:$L$16,2,FALSE)))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IF(D413="X",0,IF(E413="X",0,VLOOKUP(E413,'26'!$K$3:$L$16,2,FALSE)))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IF(D414="X",0,IF(E414="X",0,VLOOKUP(E414,'26'!$K$3:$L$16,2,FALSE)))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IF(D415="X",0,IF(E415="X",0,VLOOKUP(E415,'26'!$K$3:$L$16,2,FALSE)))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IF(D416="X",0,IF(E416="X",0,VLOOKUP(E416,'26'!$K$3:$L$16,2,FALSE)))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IF(D417="X",0,IF(E417="X",0,VLOOKUP(E417,'26'!$K$3:$L$16,2,FALSE)))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IF(D418="X",0,IF(E418="X",0,VLOOKUP(E418,'26'!$K$3:$L$16,2,FALSE)))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IF(D419="X",0,IF(E419="X",0,VLOOKUP(E419,'26'!$K$3:$L$16,2,FALSE)))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IF(D420="X",0,IF(E420="X",0,VLOOKUP(E420,'26'!$K$3:$L$16,2,FALSE)))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IF(D421="X",0,IF(E421="X",0,VLOOKUP(E421,'26'!$K$3:$L$16,2,FALSE)))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IF(D422="X",0,IF(E422="X",0,VLOOKUP(E422,'26'!$K$3:$L$16,2,FALSE)))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IF(D423="X",0,IF(E423="X",0,VLOOKUP(E423,'26'!$K$3:$L$16,2,FALSE)))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IF(D424="X",0,IF(E424="X",0,VLOOKUP(E424,'26'!$K$3:$L$16,2,FALSE)))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IF(D425="X",0,IF(E425="X",0,VLOOKUP(E425,'26'!$K$3:$L$16,2,FALSE)))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IF(D426="X",0,IF(E426="X",0,VLOOKUP(E426,'26'!$K$3:$L$16,2,FALSE)))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IF(D427="X",0,IF(E427="X",0,VLOOKUP(E427,'26'!$K$3:$L$16,2,FALSE)))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IF(D428="X",0,IF(E428="X",0,VLOOKUP(E428,'26'!$K$3:$L$16,2,FALSE)))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IF(D429="X",0,IF(E429="X",0,VLOOKUP(E429,'26'!$K$3:$L$16,2,FALSE)))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IF(D430="X",0,IF(E430="X",0,VLOOKUP(E430,'26'!$K$3:$L$16,2,FALSE)))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IF(D431="X",0,IF(E431="X",0,VLOOKUP(E431,'26'!$K$3:$L$16,2,FALSE)))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IF(D432="X",0,IF(E432="X",0,VLOOKUP(E432,'26'!$K$3:$L$16,2,FALSE)))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IF(D433="X",0,IF(E433="X",0,VLOOKUP(E433,'26'!$K$3:$L$16,2,FALSE)))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IF(D434="X",0,IF(E434="X",0,VLOOKUP(E434,'26'!$K$3:$L$16,2,FALSE)))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IF(D435="X",0,IF(E435="X",0,VLOOKUP(E435,'26'!$K$3:$L$16,2,FALSE)))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IF(D436="X",0,IF(E436="X",0,VLOOKUP(E436,'26'!$K$3:$L$16,2,FALSE)))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IF(D437="X",0,IF(E437="X",0,VLOOKUP(E437,'26'!$K$3:$L$16,2,FALSE)))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IF(D438="X",0,IF(E438="X",0,VLOOKUP(E438,'26'!$K$3:$L$16,2,FALSE)))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IF(D439="X",0,IF(E439="X",0,VLOOKUP(E439,'26'!$K$3:$L$16,2,FALSE)))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IF(D440="X",0,IF(E440="X",0,VLOOKUP(E440,'26'!$K$3:$L$16,2,FALSE)))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IF(D441="X",0,IF(E441="X",0,VLOOKUP(E441,'26'!$K$3:$L$16,2,FALSE)))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IF(D442="X",0,IF(E442="X",0,VLOOKUP(E442,'26'!$K$3:$L$16,2,FALSE)))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IF(D443="X",0,IF(E443="X",0,VLOOKUP(E443,'26'!$K$3:$L$16,2,FALSE)))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IF(D444="X",0,IF(E444="X",0,VLOOKUP(E444,'26'!$K$3:$L$16,2,FALSE)))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IF(D445="X",0,IF(E445="X",0,VLOOKUP(E445,'26'!$K$3:$L$16,2,FALSE)))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IF(D446="X",0,IF(E446="X",0,VLOOKUP(E446,'26'!$K$3:$L$16,2,FALSE)))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IF(D447="X",0,IF(E447="X",0,VLOOKUP(E447,'26'!$K$3:$L$16,2,FALSE)))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IF(D448="X",0,IF(E448="X",0,VLOOKUP(E448,'26'!$K$3:$L$16,2,FALSE)))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IF(D449="X",0,IF(E449="X",0,VLOOKUP(E449,'26'!$K$3:$L$16,2,FALSE)))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IF(D450="X",0,IF(E450="X",0,VLOOKUP(E450,'26'!$K$3:$L$16,2,FALSE)))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IF(D451="X",0,IF(E451="X",0,VLOOKUP(E451,'26'!$K$3:$L$16,2,FALSE)))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IF(D452="X",0,IF(E452="X",0,VLOOKUP(E452,'26'!$K$3:$L$16,2,FALSE)))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IF(D453="X",0,IF(E453="X",0,VLOOKUP(E453,'26'!$K$3:$L$16,2,FALSE)))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IF(D454="X",0,IF(E454="X",0,VLOOKUP(E454,'26'!$K$3:$L$16,2,FALSE)))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IF(D455="X",0,IF(E455="X",0,VLOOKUP(E455,'26'!$K$3:$L$16,2,FALSE)))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IF(D456="X",0,IF(E456="X",0,VLOOKUP(E456,'26'!$K$3:$L$16,2,FALSE)))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IF(D457="X",0,IF(E457="X",0,VLOOKUP(E457,'26'!$K$3:$L$16,2,FALSE)))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IF(D458="X",0,IF(E458="X",0,VLOOKUP(E458,'26'!$K$3:$L$16,2,FALSE)))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IF(D459="X",0,IF(E459="X",0,VLOOKUP(E459,'26'!$K$3:$L$16,2,FALSE)))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IF(D460="X",0,IF(E460="X",0,VLOOKUP(E460,'26'!$K$3:$L$16,2,FALSE)))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IF(D461="X",0,IF(E461="X",0,VLOOKUP(E461,'26'!$K$3:$L$16,2,FALSE)))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IF(D462="X",0,IF(E462="X",0,VLOOKUP(E462,'26'!$K$3:$L$16,2,FALSE)))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IF(D463="X",0,IF(E463="X",0,VLOOKUP(E463,'26'!$K$3:$L$16,2,FALSE)))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IF(D464="X",0,IF(E464="X",0,VLOOKUP(E464,'26'!$K$3:$L$16,2,FALSE)))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IF(D465="X",0,IF(E465="X",0,VLOOKUP(E465,'26'!$K$3:$L$16,2,FALSE)))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IF(D466="X",0,IF(E466="X",0,VLOOKUP(E466,'26'!$K$3:$L$16,2,FALSE)))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IF(D467="X",0,IF(E467="X",0,VLOOKUP(E467,'26'!$K$3:$L$16,2,FALSE)))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IF(D468="X",0,IF(E468="X",0,VLOOKUP(E468,'26'!$K$3:$L$16,2,FALSE)))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IF(D469="X",0,IF(E469="X",0,VLOOKUP(E469,'26'!$K$3:$L$16,2,FALSE)))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IF(D470="X",0,IF(E470="X",0,VLOOKUP(E470,'26'!$K$3:$L$16,2,FALSE)))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IF(D471="X",0,IF(E471="X",0,VLOOKUP(E471,'26'!$K$3:$L$16,2,FALSE)))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IF(D472="X",0,IF(E472="X",0,VLOOKUP(E472,'26'!$K$3:$L$16,2,FALSE)))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IF(D473="X",0,IF(E473="X",0,VLOOKUP(E473,'26'!$K$3:$L$16,2,FALSE)))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IF(D474="X",0,IF(E474="X",0,VLOOKUP(E474,'26'!$K$3:$L$16,2,FALSE)))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IF(D475="X",0,IF(E475="X",0,VLOOKUP(E475,'26'!$K$3:$L$16,2,FALSE)))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IF(D476="X",0,IF(E476="X",0,VLOOKUP(E476,'26'!$K$3:$L$16,2,FALSE)))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IF(D477="X",0,IF(E477="X",0,VLOOKUP(E477,'26'!$K$3:$L$16,2,FALSE)))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IF(D478="X",0,IF(E478="X",0,VLOOKUP(E478,'26'!$K$3:$L$16,2,FALSE)))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IF(D479="X",0,IF(E479="X",0,VLOOKUP(E479,'26'!$K$3:$L$16,2,FALSE)))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IF(D480="X",0,IF(E480="X",0,VLOOKUP(E480,'26'!$K$3:$L$16,2,FALSE)))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IF(D481="X",0,IF(E481="X",0,VLOOKUP(E481,'26'!$K$3:$L$16,2,FALSE)))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IF(D482="X",0,IF(E482="X",0,VLOOKUP(E482,'26'!$K$3:$L$16,2,FALSE)))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IF(D483="X",0,IF(E483="X",0,VLOOKUP(E483,'26'!$K$3:$L$16,2,FALSE)))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IF(D484="X",0,IF(E484="X",0,VLOOKUP(E484,'26'!$K$3:$L$16,2,FALSE)))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IF(D485="X",0,IF(E485="X",0,VLOOKUP(E485,'26'!$K$3:$L$16,2,FALSE)))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IF(D486="X",0,IF(E486="X",0,VLOOKUP(E486,'26'!$K$3:$L$16,2,FALSE)))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IF(D487="X",0,IF(E487="X",0,VLOOKUP(E487,'26'!$K$3:$L$16,2,FALSE)))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IF(D488="X",0,IF(E488="X",0,VLOOKUP(E488,'26'!$K$3:$L$16,2,FALSE)))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IF(D489="X",0,IF(E489="X",0,VLOOKUP(E489,'26'!$K$3:$L$16,2,FALSE)))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IF(D490="X",0,IF(E490="X",0,VLOOKUP(E490,'26'!$K$3:$L$16,2,FALSE)))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IF(D491="X",0,IF(E491="X",0,VLOOKUP(E491,'26'!$K$3:$L$16,2,FALSE)))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IF(D492="X",0,IF(E492="X",0,VLOOKUP(E492,'26'!$K$3:$L$16,2,FALSE)))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IF(D493="X",0,IF(E493="X",0,VLOOKUP(E493,'26'!$K$3:$L$16,2,FALSE)))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IF(D494="X",0,IF(E494="X",0,VLOOKUP(E494,'26'!$K$3:$L$16,2,FALSE)))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IF('26'!K3="", "Vrije categorie",'26'!K3)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IF('26'!K4="", "Vrije categorie",'26'!K4)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IF('26'!K5="", "Vrije categorie",'26'!K5)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IF('26'!K6="", "Vrije categorie",'26'!K6)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IF('26'!K7="", "Vrije categorie",'26'!K7)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IF('26'!K8="", "Vrije categorie",'26'!K8)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IF('26'!K9="", "Vrije categorie",'26'!K9)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IF('26'!K10="", "Vrije categorie",'26'!K10)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IF('26'!K11="", "Vrije categorie",'26'!K11)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IF('26'!K12="", "Vrije categorie",'26'!K12)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IF('26'!K13="", "Vrije categorie",'26'!K13)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IF('26'!K14="", "Vrije categorie",'26'!K14)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IF('26'!K15="", "Vrije categorie",'26'!K15)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IDdsOySrc8RBTZ7IpDFUSp7jw1pKumC5N3eOiBjTJWd+AoLwp5VDsH6zf5EXRkHjLwRngJlNcCbdDKOsVpmzSA==" saltValue="R6Kcx7u1aT6UT7J3e0j4c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39,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'39a'!P499/M3</f>
        <v>#N/A</v>
      </c>
    </row>
    <row r="4" spans="1:14">
      <c r="A4" s="26" t="s">
        <v>80</v>
      </c>
      <c r="B4" s="217" t="str">
        <f>VLOOKUP(H5,Kwaliteitsinspecties!A5:E54,3)</f>
        <v>Complex 39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'39a'!P500/M4</f>
        <v>#N/A</v>
      </c>
    </row>
    <row r="5" spans="1:14">
      <c r="A5" s="27" t="s">
        <v>81</v>
      </c>
      <c r="B5" s="218" t="str">
        <f>VLOOKUP(H5,Kwaliteitsinspecties!A5:E54,4)</f>
        <v>Complex 39</v>
      </c>
      <c r="C5" s="218"/>
      <c r="D5" s="218"/>
      <c r="E5" s="218"/>
      <c r="F5" s="214" t="s">
        <v>83</v>
      </c>
      <c r="G5" s="214"/>
      <c r="H5" s="23">
        <f>Kwaliteitsinspecties!A43</f>
        <v>39</v>
      </c>
      <c r="K5" s="44" t="s">
        <v>56</v>
      </c>
      <c r="L5" s="56"/>
      <c r="M5" s="115"/>
      <c r="N5" s="97" t="e">
        <f>'39a'!P501/M5</f>
        <v>#N/A</v>
      </c>
    </row>
    <row r="6" spans="1:14">
      <c r="A6" s="28" t="s">
        <v>82</v>
      </c>
      <c r="B6" s="219" t="str">
        <f>VLOOKUP(H5,Kwaliteitsinspecties!A5:E54,5)</f>
        <v>Complex 39</v>
      </c>
      <c r="C6" s="219"/>
      <c r="D6" s="219"/>
      <c r="E6" s="219"/>
      <c r="F6" s="215" t="s">
        <v>84</v>
      </c>
      <c r="G6" s="215"/>
      <c r="H6" s="24" t="str">
        <f>CONCATENATE(H5,"a")</f>
        <v>39a</v>
      </c>
      <c r="K6" s="44" t="s">
        <v>57</v>
      </c>
      <c r="L6" s="56"/>
      <c r="M6" s="115"/>
      <c r="N6" s="97" t="e">
        <f>'39a'!P502/M6</f>
        <v>#N/A</v>
      </c>
    </row>
    <row r="7" spans="1:14">
      <c r="K7" s="44" t="s">
        <v>53</v>
      </c>
      <c r="L7" s="56"/>
      <c r="M7" s="115"/>
      <c r="N7" s="97" t="e">
        <f>'39a'!P503/M7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'39a'!P504/M8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'39a'!P505/M9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'39a'!P506/M10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'39a'!P507/M11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'39a'!P508/M12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'39a'!N512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'39a'!P509/M13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'39a'!P512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'39a'!G512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'39a'!F512-E27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'39a'!S495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'39a'!R495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'39a'!T495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'39a'!U495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'39a'!V495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'39a'!W495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'39a'!N505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c5IVNv2Q2GGewvlhbQtGQqStKD6FZr1oM8un7JGqA81AuogZ/5RzPO8TDHJqth6nqFYZ6xIUH1WDcDwfaYoo+A==" saltValue="ReYfoqdptjRGbZf6+Hs6t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'39'!H5</f>
        <v>39</v>
      </c>
      <c r="B1" s="240" t="s">
        <v>80</v>
      </c>
      <c r="C1" s="241"/>
      <c r="D1" s="242" t="str">
        <f>VLOOKUP(A1,Kwaliteitsinspecties!A5:J54,3)</f>
        <v>Complex 39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39 te Complex 39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IF(D4="X",0,IF(E4="X",0,VLOOKUP(E4,'39'!$K$3:$L$16,2,FALSE)))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IF(D5="X",0,IF(E5="X",0,VLOOKUP(E5,'39'!$K$3:$L$16,2,FALSE)))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IF(D6="X",0,IF(E6="X",0,VLOOKUP(E6,'39'!$K$3:$L$16,2,FALSE)))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IF(D7="X",0,IF(E7="X",0,VLOOKUP(E7,'39'!$K$3:$L$16,2,FALSE)))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IF(D8="X",0,IF(E8="X",0,VLOOKUP(E8,'39'!$K$3:$L$16,2,FALSE)))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IF(D9="X",0,IF(E9="X",0,VLOOKUP(E9,'39'!$K$3:$L$16,2,FALSE)))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IF(D10="X",0,IF(E10="X",0,VLOOKUP(E10,'39'!$K$3:$L$16,2,FALSE)))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IF(D11="X",0,IF(E11="X",0,VLOOKUP(E11,'39'!$K$3:$L$16,2,FALSE)))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IF(D12="X",0,IF(E12="X",0,VLOOKUP(E12,'39'!$K$3:$L$16,2,FALSE)))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IF(D13="X",0,IF(E13="X",0,VLOOKUP(E13,'39'!$K$3:$L$16,2,FALSE)))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IF(D14="X",0,IF(E14="X",0,VLOOKUP(E14,'39'!$K$3:$L$16,2,FALSE)))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IF(D15="X",0,IF(E15="X",0,VLOOKUP(E15,'39'!$K$3:$L$16,2,FALSE)))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IF(D16="X",0,IF(E16="X",0,VLOOKUP(E16,'39'!$K$3:$L$16,2,FALSE)))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IF(D17="X",0,IF(E17="X",0,VLOOKUP(E17,'39'!$K$3:$L$16,2,FALSE)))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IF(D18="X",0,IF(E18="X",0,VLOOKUP(E18,'39'!$K$3:$L$16,2,FALSE)))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IF(D19="X",0,IF(E19="X",0,VLOOKUP(E19,'39'!$K$3:$L$16,2,FALSE)))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IF(D20="X",0,IF(E20="X",0,VLOOKUP(E20,'39'!$K$3:$L$16,2,FALSE)))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IF(D21="X",0,IF(E21="X",0,VLOOKUP(E21,'39'!$K$3:$L$16,2,FALSE)))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IF(D22="X",0,IF(E22="X",0,VLOOKUP(E22,'39'!$K$3:$L$16,2,FALSE)))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IF(D23="X",0,IF(E23="X",0,VLOOKUP(E23,'39'!$K$3:$L$16,2,FALSE)))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IF(D24="X",0,IF(E24="X",0,VLOOKUP(E24,'39'!$K$3:$L$16,2,FALSE)))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IF(D25="X",0,IF(E25="X",0,VLOOKUP(E25,'39'!$K$3:$L$16,2,FALSE)))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IF(D26="X",0,IF(E26="X",0,VLOOKUP(E26,'39'!$K$3:$L$16,2,FALSE)))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IF(D27="X",0,IF(E27="X",0,VLOOKUP(E27,'39'!$K$3:$L$16,2,FALSE)))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IF(D28="X",0,IF(E28="X",0,VLOOKUP(E28,'39'!$K$3:$L$16,2,FALSE)))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IF(D29="X",0,IF(E29="X",0,VLOOKUP(E29,'39'!$K$3:$L$16,2,FALSE)))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IF(D30="X",0,IF(E30="X",0,VLOOKUP(E30,'39'!$K$3:$L$16,2,FALSE)))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IF(D31="X",0,IF(E31="X",0,VLOOKUP(E31,'39'!$K$3:$L$16,2,FALSE)))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IF(D32="X",0,IF(E32="X",0,VLOOKUP(E32,'39'!$K$3:$L$16,2,FALSE)))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IF(D33="X",0,IF(E33="X",0,VLOOKUP(E33,'39'!$K$3:$L$16,2,FALSE)))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IF(D34="X",0,IF(E34="X",0,VLOOKUP(E34,'39'!$K$3:$L$16,2,FALSE)))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IF(D35="X",0,IF(E35="X",0,VLOOKUP(E35,'39'!$K$3:$L$16,2,FALSE)))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IF(D36="X",0,IF(E36="X",0,VLOOKUP(E36,'39'!$K$3:$L$16,2,FALSE)))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IF(D37="X",0,IF(E37="X",0,VLOOKUP(E37,'39'!$K$3:$L$16,2,FALSE)))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IF(D38="X",0,IF(E38="X",0,VLOOKUP(E38,'39'!$K$3:$L$16,2,FALSE)))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IF(D39="X",0,IF(E39="X",0,VLOOKUP(E39,'39'!$K$3:$L$16,2,FALSE)))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IF(D40="X",0,IF(E40="X",0,VLOOKUP(E40,'39'!$K$3:$L$16,2,FALSE)))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IF(D41="X",0,IF(E41="X",0,VLOOKUP(E41,'39'!$K$3:$L$16,2,FALSE)))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IF(D42="X",0,IF(E42="X",0,VLOOKUP(E42,'39'!$K$3:$L$16,2,FALSE)))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IF(D43="X",0,IF(E43="X",0,VLOOKUP(E43,'39'!$K$3:$L$16,2,FALSE)))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IF(D44="X",0,IF(E44="X",0,VLOOKUP(E44,'39'!$K$3:$L$16,2,FALSE)))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IF(D45="X",0,IF(E45="X",0,VLOOKUP(E45,'39'!$K$3:$L$16,2,FALSE)))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IF(D46="X",0,IF(E46="X",0,VLOOKUP(E46,'39'!$K$3:$L$16,2,FALSE)))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IF(D47="X",0,IF(E47="X",0,VLOOKUP(E47,'39'!$K$3:$L$16,2,FALSE)))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IF(D48="X",0,IF(E48="X",0,VLOOKUP(E48,'39'!$K$3:$L$16,2,FALSE)))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IF(D49="X",0,IF(E49="X",0,VLOOKUP(E49,'39'!$K$3:$L$16,2,FALSE)))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IF(D50="X",0,IF(E50="X",0,VLOOKUP(E50,'39'!$K$3:$L$16,2,FALSE)))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IF(D51="X",0,IF(E51="X",0,VLOOKUP(E51,'39'!$K$3:$L$16,2,FALSE)))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IF(D52="X",0,IF(E52="X",0,VLOOKUP(E52,'39'!$K$3:$L$16,2,FALSE)))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IF(D53="X",0,IF(E53="X",0,VLOOKUP(E53,'39'!$K$3:$L$16,2,FALSE)))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IF(D54="X",0,IF(E54="X",0,VLOOKUP(E54,'39'!$K$3:$L$16,2,FALSE)))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IF(D55="X",0,IF(E55="X",0,VLOOKUP(E55,'39'!$K$3:$L$16,2,FALSE)))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IF(D56="X",0,IF(E56="X",0,VLOOKUP(E56,'39'!$K$3:$L$16,2,FALSE)))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IF(D57="X",0,IF(E57="X",0,VLOOKUP(E57,'39'!$K$3:$L$16,2,FALSE)))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IF(D58="X",0,IF(E58="X",0,VLOOKUP(E58,'39'!$K$3:$L$16,2,FALSE)))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IF(D59="X",0,IF(E59="X",0,VLOOKUP(E59,'39'!$K$3:$L$16,2,FALSE)))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IF(D60="X",0,IF(E60="X",0,VLOOKUP(E60,'39'!$K$3:$L$16,2,FALSE)))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IF(D61="X",0,IF(E61="X",0,VLOOKUP(E61,'39'!$K$3:$L$16,2,FALSE)))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IF(D62="X",0,IF(E62="X",0,VLOOKUP(E62,'39'!$K$3:$L$16,2,FALSE)))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IF(D63="X",0,IF(E63="X",0,VLOOKUP(E63,'39'!$K$3:$L$16,2,FALSE)))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IF(D64="X",0,IF(E64="X",0,VLOOKUP(E64,'39'!$K$3:$L$16,2,FALSE)))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IF(D65="X",0,IF(E65="X",0,VLOOKUP(E65,'39'!$K$3:$L$16,2,FALSE)))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IF(D66="X",0,IF(E66="X",0,VLOOKUP(E66,'39'!$K$3:$L$16,2,FALSE)))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IF(D67="X",0,IF(E67="X",0,VLOOKUP(E67,'39'!$K$3:$L$16,2,FALSE)))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IF(D68="X",0,IF(E68="X",0,VLOOKUP(E68,'39'!$K$3:$L$16,2,FALSE)))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IF(D69="X",0,IF(E69="X",0,VLOOKUP(E69,'39'!$K$3:$L$16,2,FALSE)))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IF(D70="X",0,IF(E70="X",0,VLOOKUP(E70,'39'!$K$3:$L$16,2,FALSE)))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IF(D71="X",0,IF(E71="X",0,VLOOKUP(E71,'39'!$K$3:$L$16,2,FALSE)))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IF(D72="X",0,IF(E72="X",0,VLOOKUP(E72,'39'!$K$3:$L$16,2,FALSE)))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IF(D73="X",0,IF(E73="X",0,VLOOKUP(E73,'39'!$K$3:$L$16,2,FALSE)))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IF(D74="X",0,IF(E74="X",0,VLOOKUP(E74,'39'!$K$3:$L$16,2,FALSE)))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IF(D75="X",0,IF(E75="X",0,VLOOKUP(E75,'39'!$K$3:$L$16,2,FALSE)))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IF(D76="X",0,IF(E76="X",0,VLOOKUP(E76,'39'!$K$3:$L$16,2,FALSE)))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IF(D77="X",0,IF(E77="X",0,VLOOKUP(E77,'39'!$K$3:$L$16,2,FALSE)))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IF(D78="X",0,IF(E78="X",0,VLOOKUP(E78,'39'!$K$3:$L$16,2,FALSE)))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IF(D79="X",0,IF(E79="X",0,VLOOKUP(E79,'39'!$K$3:$L$16,2,FALSE)))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IF(D80="X",0,IF(E80="X",0,VLOOKUP(E80,'39'!$K$3:$L$16,2,FALSE)))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IF(D81="X",0,IF(E81="X",0,VLOOKUP(E81,'39'!$K$3:$L$16,2,FALSE)))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IF(D82="X",0,IF(E82="X",0,VLOOKUP(E82,'39'!$K$3:$L$16,2,FALSE)))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IF(D83="X",0,IF(E83="X",0,VLOOKUP(E83,'39'!$K$3:$L$16,2,FALSE)))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IF(D84="X",0,IF(E84="X",0,VLOOKUP(E84,'39'!$K$3:$L$16,2,FALSE)))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IF(D85="X",0,IF(E85="X",0,VLOOKUP(E85,'39'!$K$3:$L$16,2,FALSE)))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IF(D86="X",0,IF(E86="X",0,VLOOKUP(E86,'39'!$K$3:$L$16,2,FALSE)))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IF(D87="X",0,IF(E87="X",0,VLOOKUP(E87,'39'!$K$3:$L$16,2,FALSE)))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IF(D88="X",0,IF(E88="X",0,VLOOKUP(E88,'39'!$K$3:$L$16,2,FALSE)))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IF(D89="X",0,IF(E89="X",0,VLOOKUP(E89,'39'!$K$3:$L$16,2,FALSE)))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IF(D90="X",0,IF(E90="X",0,VLOOKUP(E90,'39'!$K$3:$L$16,2,FALSE)))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IF(D91="X",0,IF(E91="X",0,VLOOKUP(E91,'39'!$K$3:$L$16,2,FALSE)))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IF(D92="X",0,IF(E92="X",0,VLOOKUP(E92,'39'!$K$3:$L$16,2,FALSE)))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IF(D93="X",0,IF(E93="X",0,VLOOKUP(E93,'39'!$K$3:$L$16,2,FALSE)))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IF(D94="X",0,IF(E94="X",0,VLOOKUP(E94,'39'!$K$3:$L$16,2,FALSE)))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IF(D95="X",0,IF(E95="X",0,VLOOKUP(E95,'39'!$K$3:$L$16,2,FALSE)))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IF(D96="X",0,IF(E96="X",0,VLOOKUP(E96,'39'!$K$3:$L$16,2,FALSE)))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IF(D97="X",0,IF(E97="X",0,VLOOKUP(E97,'39'!$K$3:$L$16,2,FALSE)))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IF(D98="X",0,IF(E98="X",0,VLOOKUP(E98,'39'!$K$3:$L$16,2,FALSE)))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IF(D99="X",0,IF(E99="X",0,VLOOKUP(E99,'39'!$K$3:$L$16,2,FALSE)))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IF(D100="X",0,IF(E100="X",0,VLOOKUP(E100,'39'!$K$3:$L$16,2,FALSE)))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IF(D101="X",0,IF(E101="X",0,VLOOKUP(E101,'39'!$K$3:$L$16,2,FALSE)))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IF(D102="X",0,IF(E102="X",0,VLOOKUP(E102,'39'!$K$3:$L$16,2,FALSE)))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IF(D103="X",0,IF(E103="X",0,VLOOKUP(E103,'39'!$K$3:$L$16,2,FALSE)))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IF(D104="X",0,IF(E104="X",0,VLOOKUP(E104,'39'!$K$3:$L$16,2,FALSE)))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IF(D105="X",0,IF(E105="X",0,VLOOKUP(E105,'39'!$K$3:$L$16,2,FALSE)))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IF(D106="X",0,IF(E106="X",0,VLOOKUP(E106,'39'!$K$3:$L$16,2,FALSE)))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IF(D107="X",0,IF(E107="X",0,VLOOKUP(E107,'39'!$K$3:$L$16,2,FALSE)))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IF(D108="X",0,IF(E108="X",0,VLOOKUP(E108,'39'!$K$3:$L$16,2,FALSE)))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IF(D109="X",0,IF(E109="X",0,VLOOKUP(E109,'39'!$K$3:$L$16,2,FALSE)))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IF(D110="X",0,IF(E110="X",0,VLOOKUP(E110,'39'!$K$3:$L$16,2,FALSE)))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IF(D111="X",0,IF(E111="X",0,VLOOKUP(E111,'39'!$K$3:$L$16,2,FALSE)))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IF(D112="X",0,IF(E112="X",0,VLOOKUP(E112,'39'!$K$3:$L$16,2,FALSE)))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IF(D113="X",0,IF(E113="X",0,VLOOKUP(E113,'39'!$K$3:$L$16,2,FALSE)))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IF(D114="X",0,IF(E114="X",0,VLOOKUP(E114,'39'!$K$3:$L$16,2,FALSE)))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IF(D115="X",0,IF(E115="X",0,VLOOKUP(E115,'39'!$K$3:$L$16,2,FALSE)))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IF(D116="X",0,IF(E116="X",0,VLOOKUP(E116,'39'!$K$3:$L$16,2,FALSE)))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IF(D117="X",0,IF(E117="X",0,VLOOKUP(E117,'39'!$K$3:$L$16,2,FALSE)))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IF(D118="X",0,IF(E118="X",0,VLOOKUP(E118,'39'!$K$3:$L$16,2,FALSE)))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IF(D119="X",0,IF(E119="X",0,VLOOKUP(E119,'39'!$K$3:$L$16,2,FALSE)))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IF(D120="X",0,IF(E120="X",0,VLOOKUP(E120,'39'!$K$3:$L$16,2,FALSE)))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IF(D121="X",0,IF(E121="X",0,VLOOKUP(E121,'39'!$K$3:$L$16,2,FALSE)))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IF(D122="X",0,IF(E122="X",0,VLOOKUP(E122,'39'!$K$3:$L$16,2,FALSE)))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IF(D123="X",0,IF(E123="X",0,VLOOKUP(E123,'39'!$K$3:$L$16,2,FALSE)))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IF(D124="X",0,IF(E124="X",0,VLOOKUP(E124,'39'!$K$3:$L$16,2,FALSE)))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IF(D125="X",0,IF(E125="X",0,VLOOKUP(E125,'39'!$K$3:$L$16,2,FALSE)))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IF(D126="X",0,IF(E126="X",0,VLOOKUP(E126,'39'!$K$3:$L$16,2,FALSE)))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IF(D127="X",0,IF(E127="X",0,VLOOKUP(E127,'39'!$K$3:$L$16,2,FALSE)))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IF(D128="X",0,IF(E128="X",0,VLOOKUP(E128,'39'!$K$3:$L$16,2,FALSE)))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IF(D129="X",0,IF(E129="X",0,VLOOKUP(E129,'39'!$K$3:$L$16,2,FALSE)))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IF(D130="X",0,IF(E130="X",0,VLOOKUP(E130,'39'!$K$3:$L$16,2,FALSE)))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IF(D131="X",0,IF(E131="X",0,VLOOKUP(E131,'39'!$K$3:$L$16,2,FALSE)))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IF(D132="X",0,IF(E132="X",0,VLOOKUP(E132,'39'!$K$3:$L$16,2,FALSE)))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IF(D133="X",0,IF(E133="X",0,VLOOKUP(E133,'39'!$K$3:$L$16,2,FALSE)))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IF(D134="X",0,IF(E134="X",0,VLOOKUP(E134,'39'!$K$3:$L$16,2,FALSE)))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IF(D135="X",0,IF(E135="X",0,VLOOKUP(E135,'39'!$K$3:$L$16,2,FALSE)))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IF(D136="X",0,IF(E136="X",0,VLOOKUP(E136,'39'!$K$3:$L$16,2,FALSE)))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IF(D137="X",0,IF(E137="X",0,VLOOKUP(E137,'39'!$K$3:$L$16,2,FALSE)))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IF(D138="X",0,IF(E138="X",0,VLOOKUP(E138,'39'!$K$3:$L$16,2,FALSE)))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IF(D139="X",0,IF(E139="X",0,VLOOKUP(E139,'39'!$K$3:$L$16,2,FALSE)))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IF(D140="X",0,IF(E140="X",0,VLOOKUP(E140,'39'!$K$3:$L$16,2,FALSE)))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IF(D141="X",0,IF(E141="X",0,VLOOKUP(E141,'39'!$K$3:$L$16,2,FALSE)))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IF(D142="X",0,IF(E142="X",0,VLOOKUP(E142,'39'!$K$3:$L$16,2,FALSE)))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IF(D143="X",0,IF(E143="X",0,VLOOKUP(E143,'39'!$K$3:$L$16,2,FALSE)))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IF(D144="X",0,IF(E144="X",0,VLOOKUP(E144,'39'!$K$3:$L$16,2,FALSE)))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IF(D145="X",0,IF(E145="X",0,VLOOKUP(E145,'39'!$K$3:$L$16,2,FALSE)))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IF(D146="X",0,IF(E146="X",0,VLOOKUP(E146,'39'!$K$3:$L$16,2,FALSE)))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IF(D147="X",0,IF(E147="X",0,VLOOKUP(E147,'39'!$K$3:$L$16,2,FALSE)))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IF(D148="X",0,IF(E148="X",0,VLOOKUP(E148,'39'!$K$3:$L$16,2,FALSE)))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IF(D149="X",0,IF(E149="X",0,VLOOKUP(E149,'39'!$K$3:$L$16,2,FALSE)))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IF(D150="X",0,IF(E150="X",0,VLOOKUP(E150,'39'!$K$3:$L$16,2,FALSE)))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IF(D151="X",0,IF(E151="X",0,VLOOKUP(E151,'39'!$K$3:$L$16,2,FALSE)))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IF(D152="X",0,IF(E152="X",0,VLOOKUP(E152,'39'!$K$3:$L$16,2,FALSE)))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IF(D153="X",0,IF(E153="X",0,VLOOKUP(E153,'39'!$K$3:$L$16,2,FALSE)))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IF(D154="X",0,IF(E154="X",0,VLOOKUP(E154,'39'!$K$3:$L$16,2,FALSE)))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IF(D155="X",0,IF(E155="X",0,VLOOKUP(E155,'39'!$K$3:$L$16,2,FALSE)))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IF(D156="X",0,IF(E156="X",0,VLOOKUP(E156,'39'!$K$3:$L$16,2,FALSE)))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IF(D157="X",0,IF(E157="X",0,VLOOKUP(E157,'39'!$K$3:$L$16,2,FALSE)))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IF(D158="X",0,IF(E158="X",0,VLOOKUP(E158,'39'!$K$3:$L$16,2,FALSE)))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IF(D159="X",0,IF(E159="X",0,VLOOKUP(E159,'39'!$K$3:$L$16,2,FALSE)))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IF(D160="X",0,IF(E160="X",0,VLOOKUP(E160,'39'!$K$3:$L$16,2,FALSE)))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IF(D161="X",0,IF(E161="X",0,VLOOKUP(E161,'39'!$K$3:$L$16,2,FALSE)))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IF(D162="X",0,IF(E162="X",0,VLOOKUP(E162,'39'!$K$3:$L$16,2,FALSE)))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IF(D163="X",0,IF(E163="X",0,VLOOKUP(E163,'39'!$K$3:$L$16,2,FALSE)))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IF(D164="X",0,IF(E164="X",0,VLOOKUP(E164,'39'!$K$3:$L$16,2,FALSE)))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IF(D165="X",0,IF(E165="X",0,VLOOKUP(E165,'39'!$K$3:$L$16,2,FALSE)))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IF(D166="X",0,IF(E166="X",0,VLOOKUP(E166,'39'!$K$3:$L$16,2,FALSE)))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IF(D167="X",0,IF(E167="X",0,VLOOKUP(E167,'39'!$K$3:$L$16,2,FALSE)))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IF(D168="X",0,IF(E168="X",0,VLOOKUP(E168,'39'!$K$3:$L$16,2,FALSE)))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IF(D169="X",0,IF(E169="X",0,VLOOKUP(E169,'39'!$K$3:$L$16,2,FALSE)))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IF(D170="X",0,IF(E170="X",0,VLOOKUP(E170,'39'!$K$3:$L$16,2,FALSE)))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IF(D171="X",0,IF(E171="X",0,VLOOKUP(E171,'39'!$K$3:$L$16,2,FALSE)))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IF(D172="X",0,IF(E172="X",0,VLOOKUP(E172,'39'!$K$3:$L$16,2,FALSE)))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IF(D173="X",0,IF(E173="X",0,VLOOKUP(E173,'39'!$K$3:$L$16,2,FALSE)))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IF(D174="X",0,IF(E174="X",0,VLOOKUP(E174,'39'!$K$3:$L$16,2,FALSE)))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IF(D175="X",0,IF(E175="X",0,VLOOKUP(E175,'39'!$K$3:$L$16,2,FALSE)))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IF(D176="X",0,IF(E176="X",0,VLOOKUP(E176,'39'!$K$3:$L$16,2,FALSE)))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IF(D177="X",0,IF(E177="X",0,VLOOKUP(E177,'39'!$K$3:$L$16,2,FALSE)))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IF(D178="X",0,IF(E178="X",0,VLOOKUP(E178,'39'!$K$3:$L$16,2,FALSE)))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IF(D179="X",0,IF(E179="X",0,VLOOKUP(E179,'39'!$K$3:$L$16,2,FALSE)))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IF(D180="X",0,IF(E180="X",0,VLOOKUP(E180,'39'!$K$3:$L$16,2,FALSE)))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IF(D181="X",0,IF(E181="X",0,VLOOKUP(E181,'39'!$K$3:$L$16,2,FALSE)))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IF(D182="X",0,IF(E182="X",0,VLOOKUP(E182,'39'!$K$3:$L$16,2,FALSE)))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IF(D183="X",0,IF(E183="X",0,VLOOKUP(E183,'39'!$K$3:$L$16,2,FALSE)))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IF(D184="X",0,IF(E184="X",0,VLOOKUP(E184,'39'!$K$3:$L$16,2,FALSE)))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IF(D185="X",0,IF(E185="X",0,VLOOKUP(E185,'39'!$K$3:$L$16,2,FALSE)))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IF(D186="X",0,IF(E186="X",0,VLOOKUP(E186,'39'!$K$3:$L$16,2,FALSE)))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IF(D187="X",0,IF(E187="X",0,VLOOKUP(E187,'39'!$K$3:$L$16,2,FALSE)))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IF(D188="X",0,IF(E188="X",0,VLOOKUP(E188,'39'!$K$3:$L$16,2,FALSE)))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IF(D189="X",0,IF(E189="X",0,VLOOKUP(E189,'39'!$K$3:$L$16,2,FALSE)))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IF(D190="X",0,IF(E190="X",0,VLOOKUP(E190,'39'!$K$3:$L$16,2,FALSE)))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IF(D191="X",0,IF(E191="X",0,VLOOKUP(E191,'39'!$K$3:$L$16,2,FALSE)))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IF(D192="X",0,IF(E192="X",0,VLOOKUP(E192,'39'!$K$3:$L$16,2,FALSE)))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IF(D193="X",0,IF(E193="X",0,VLOOKUP(E193,'39'!$K$3:$L$16,2,FALSE)))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IF(D194="X",0,IF(E194="X",0,VLOOKUP(E194,'39'!$K$3:$L$16,2,FALSE)))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IF(D195="X",0,IF(E195="X",0,VLOOKUP(E195,'39'!$K$3:$L$16,2,FALSE)))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IF(D196="X",0,IF(E196="X",0,VLOOKUP(E196,'39'!$K$3:$L$16,2,FALSE)))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IF(D197="X",0,IF(E197="X",0,VLOOKUP(E197,'39'!$K$3:$L$16,2,FALSE)))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IF(D198="X",0,IF(E198="X",0,VLOOKUP(E198,'39'!$K$3:$L$16,2,FALSE)))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IF(D199="X",0,IF(E199="X",0,VLOOKUP(E199,'39'!$K$3:$L$16,2,FALSE)))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IF(D200="X",0,IF(E200="X",0,VLOOKUP(E200,'39'!$K$3:$L$16,2,FALSE)))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IF(D201="X",0,IF(E201="X",0,VLOOKUP(E201,'39'!$K$3:$L$16,2,FALSE)))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IF(D202="X",0,IF(E202="X",0,VLOOKUP(E202,'39'!$K$3:$L$16,2,FALSE)))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IF(D203="X",0,IF(E203="X",0,VLOOKUP(E203,'39'!$K$3:$L$16,2,FALSE)))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IF(D204="X",0,IF(E204="X",0,VLOOKUP(E204,'39'!$K$3:$L$16,2,FALSE)))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IF(D205="X",0,IF(E205="X",0,VLOOKUP(E205,'39'!$K$3:$L$16,2,FALSE)))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IF(D206="X",0,IF(E206="X",0,VLOOKUP(E206,'39'!$K$3:$L$16,2,FALSE)))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IF(D207="X",0,IF(E207="X",0,VLOOKUP(E207,'39'!$K$3:$L$16,2,FALSE)))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IF(D208="X",0,IF(E208="X",0,VLOOKUP(E208,'39'!$K$3:$L$16,2,FALSE)))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IF(D209="X",0,IF(E209="X",0,VLOOKUP(E209,'39'!$K$3:$L$16,2,FALSE)))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IF(D210="X",0,IF(E210="X",0,VLOOKUP(E210,'39'!$K$3:$L$16,2,FALSE)))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IF(D211="X",0,IF(E211="X",0,VLOOKUP(E211,'39'!$K$3:$L$16,2,FALSE)))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IF(D212="X",0,IF(E212="X",0,VLOOKUP(E212,'39'!$K$3:$L$16,2,FALSE)))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IF(D213="X",0,IF(E213="X",0,VLOOKUP(E213,'39'!$K$3:$L$16,2,FALSE)))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IF(D214="X",0,IF(E214="X",0,VLOOKUP(E214,'39'!$K$3:$L$16,2,FALSE)))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IF(D215="X",0,IF(E215="X",0,VLOOKUP(E215,'39'!$K$3:$L$16,2,FALSE)))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IF(D216="X",0,IF(E216="X",0,VLOOKUP(E216,'39'!$K$3:$L$16,2,FALSE)))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IF(D217="X",0,IF(E217="X",0,VLOOKUP(E217,'39'!$K$3:$L$16,2,FALSE)))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IF(D218="X",0,IF(E218="X",0,VLOOKUP(E218,'39'!$K$3:$L$16,2,FALSE)))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IF(D219="X",0,IF(E219="X",0,VLOOKUP(E219,'39'!$K$3:$L$16,2,FALSE)))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IF(D220="X",0,IF(E220="X",0,VLOOKUP(E220,'39'!$K$3:$L$16,2,FALSE)))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IF(D221="X",0,IF(E221="X",0,VLOOKUP(E221,'39'!$K$3:$L$16,2,FALSE)))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IF(D222="X",0,IF(E222="X",0,VLOOKUP(E222,'39'!$K$3:$L$16,2,FALSE)))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IF(D223="X",0,IF(E223="X",0,VLOOKUP(E223,'39'!$K$3:$L$16,2,FALSE)))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IF(D224="X",0,IF(E224="X",0,VLOOKUP(E224,'39'!$K$3:$L$16,2,FALSE)))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IF(D225="X",0,IF(E225="X",0,VLOOKUP(E225,'39'!$K$3:$L$16,2,FALSE)))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IF(D226="X",0,IF(E226="X",0,VLOOKUP(E226,'39'!$K$3:$L$16,2,FALSE)))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IF(D227="X",0,IF(E227="X",0,VLOOKUP(E227,'39'!$K$3:$L$16,2,FALSE)))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IF(D228="X",0,IF(E228="X",0,VLOOKUP(E228,'39'!$K$3:$L$16,2,FALSE)))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IF(D229="X",0,IF(E229="X",0,VLOOKUP(E229,'39'!$K$3:$L$16,2,FALSE)))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IF(D230="X",0,IF(E230="X",0,VLOOKUP(E230,'39'!$K$3:$L$16,2,FALSE)))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IF(D231="X",0,IF(E231="X",0,VLOOKUP(E231,'39'!$K$3:$L$16,2,FALSE)))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IF(D232="X",0,IF(E232="X",0,VLOOKUP(E232,'39'!$K$3:$L$16,2,FALSE)))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IF(D233="X",0,IF(E233="X",0,VLOOKUP(E233,'39'!$K$3:$L$16,2,FALSE)))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IF(D234="X",0,IF(E234="X",0,VLOOKUP(E234,'39'!$K$3:$L$16,2,FALSE)))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IF(D235="X",0,IF(E235="X",0,VLOOKUP(E235,'39'!$K$3:$L$16,2,FALSE)))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IF(D236="X",0,IF(E236="X",0,VLOOKUP(E236,'39'!$K$3:$L$16,2,FALSE)))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IF(D237="X",0,IF(E237="X",0,VLOOKUP(E237,'39'!$K$3:$L$16,2,FALSE)))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IF(D238="X",0,IF(E238="X",0,VLOOKUP(E238,'39'!$K$3:$L$16,2,FALSE)))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IF(D239="X",0,IF(E239="X",0,VLOOKUP(E239,'39'!$K$3:$L$16,2,FALSE)))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IF(D240="X",0,IF(E240="X",0,VLOOKUP(E240,'39'!$K$3:$L$16,2,FALSE)))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IF(D241="X",0,IF(E241="X",0,VLOOKUP(E241,'39'!$K$3:$L$16,2,FALSE)))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IF(D242="X",0,IF(E242="X",0,VLOOKUP(E242,'39'!$K$3:$L$16,2,FALSE)))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IF(D243="X",0,IF(E243="X",0,VLOOKUP(E243,'39'!$K$3:$L$16,2,FALSE)))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IF(D244="X",0,IF(E244="X",0,VLOOKUP(E244,'39'!$K$3:$L$16,2,FALSE)))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IF(D245="X",0,IF(E245="X",0,VLOOKUP(E245,'39'!$K$3:$L$16,2,FALSE)))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IF(D246="X",0,IF(E246="X",0,VLOOKUP(E246,'39'!$K$3:$L$16,2,FALSE)))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IF(D247="X",0,IF(E247="X",0,VLOOKUP(E247,'39'!$K$3:$L$16,2,FALSE)))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IF(D248="X",0,IF(E248="X",0,VLOOKUP(E248,'39'!$K$3:$L$16,2,FALSE)))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IF(D249="X",0,IF(E249="X",0,VLOOKUP(E249,'39'!$K$3:$L$16,2,FALSE)))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IF(D250="X",0,IF(E250="X",0,VLOOKUP(E250,'39'!$K$3:$L$16,2,FALSE)))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IF(D251="X",0,IF(E251="X",0,VLOOKUP(E251,'39'!$K$3:$L$16,2,FALSE)))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IF(D252="X",0,IF(E252="X",0,VLOOKUP(E252,'39'!$K$3:$L$16,2,FALSE)))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IF(D253="X",0,IF(E253="X",0,VLOOKUP(E253,'39'!$K$3:$L$16,2,FALSE)))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IF(D254="X",0,IF(E254="X",0,VLOOKUP(E254,'39'!$K$3:$L$16,2,FALSE)))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IF(D255="X",0,IF(E255="X",0,VLOOKUP(E255,'39'!$K$3:$L$16,2,FALSE)))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IF(D256="X",0,IF(E256="X",0,VLOOKUP(E256,'39'!$K$3:$L$16,2,FALSE)))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IF(D257="X",0,IF(E257="X",0,VLOOKUP(E257,'39'!$K$3:$L$16,2,FALSE)))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IF(D258="X",0,IF(E258="X",0,VLOOKUP(E258,'39'!$K$3:$L$16,2,FALSE)))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IF(D259="X",0,IF(E259="X",0,VLOOKUP(E259,'39'!$K$3:$L$16,2,FALSE)))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IF(D260="X",0,IF(E260="X",0,VLOOKUP(E260,'39'!$K$3:$L$16,2,FALSE)))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IF(D261="X",0,IF(E261="X",0,VLOOKUP(E261,'39'!$K$3:$L$16,2,FALSE)))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IF(D262="X",0,IF(E262="X",0,VLOOKUP(E262,'39'!$K$3:$L$16,2,FALSE)))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IF(D263="X",0,IF(E263="X",0,VLOOKUP(E263,'39'!$K$3:$L$16,2,FALSE)))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IF(D264="X",0,IF(E264="X",0,VLOOKUP(E264,'39'!$K$3:$L$16,2,FALSE)))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IF(D265="X",0,IF(E265="X",0,VLOOKUP(E265,'39'!$K$3:$L$16,2,FALSE)))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IF(D266="X",0,IF(E266="X",0,VLOOKUP(E266,'39'!$K$3:$L$16,2,FALSE)))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IF(D267="X",0,IF(E267="X",0,VLOOKUP(E267,'39'!$K$3:$L$16,2,FALSE)))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IF(D268="X",0,IF(E268="X",0,VLOOKUP(E268,'39'!$K$3:$L$16,2,FALSE)))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IF(D269="X",0,IF(E269="X",0,VLOOKUP(E269,'39'!$K$3:$L$16,2,FALSE)))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IF(D270="X",0,IF(E270="X",0,VLOOKUP(E270,'39'!$K$3:$L$16,2,FALSE)))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IF(D271="X",0,IF(E271="X",0,VLOOKUP(E271,'39'!$K$3:$L$16,2,FALSE)))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IF(D272="X",0,IF(E272="X",0,VLOOKUP(E272,'39'!$K$3:$L$16,2,FALSE)))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IF(D273="X",0,IF(E273="X",0,VLOOKUP(E273,'39'!$K$3:$L$16,2,FALSE)))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IF(D274="X",0,IF(E274="X",0,VLOOKUP(E274,'39'!$K$3:$L$16,2,FALSE)))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IF(D275="X",0,IF(E275="X",0,VLOOKUP(E275,'39'!$K$3:$L$16,2,FALSE)))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IF(D276="X",0,IF(E276="X",0,VLOOKUP(E276,'39'!$K$3:$L$16,2,FALSE)))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IF(D277="X",0,IF(E277="X",0,VLOOKUP(E277,'39'!$K$3:$L$16,2,FALSE)))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IF(D278="X",0,IF(E278="X",0,VLOOKUP(E278,'39'!$K$3:$L$16,2,FALSE)))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IF(D279="X",0,IF(E279="X",0,VLOOKUP(E279,'39'!$K$3:$L$16,2,FALSE)))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IF(D280="X",0,IF(E280="X",0,VLOOKUP(E280,'39'!$K$3:$L$16,2,FALSE)))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IF(D281="X",0,IF(E281="X",0,VLOOKUP(E281,'39'!$K$3:$L$16,2,FALSE)))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IF(D282="X",0,IF(E282="X",0,VLOOKUP(E282,'39'!$K$3:$L$16,2,FALSE)))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IF(D283="X",0,IF(E283="X",0,VLOOKUP(E283,'39'!$K$3:$L$16,2,FALSE)))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IF(D284="X",0,IF(E284="X",0,VLOOKUP(E284,'39'!$K$3:$L$16,2,FALSE)))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IF(D285="X",0,IF(E285="X",0,VLOOKUP(E285,'39'!$K$3:$L$16,2,FALSE)))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IF(D286="X",0,IF(E286="X",0,VLOOKUP(E286,'39'!$K$3:$L$16,2,FALSE)))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IF(D287="X",0,IF(E287="X",0,VLOOKUP(E287,'39'!$K$3:$L$16,2,FALSE)))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IF(D288="X",0,IF(E288="X",0,VLOOKUP(E288,'39'!$K$3:$L$16,2,FALSE)))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IF(D289="X",0,IF(E289="X",0,VLOOKUP(E289,'39'!$K$3:$L$16,2,FALSE)))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IF(D290="X",0,IF(E290="X",0,VLOOKUP(E290,'39'!$K$3:$L$16,2,FALSE)))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IF(D291="X",0,IF(E291="X",0,VLOOKUP(E291,'39'!$K$3:$L$16,2,FALSE)))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IF(D292="X",0,IF(E292="X",0,VLOOKUP(E292,'39'!$K$3:$L$16,2,FALSE)))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IF(D293="X",0,IF(E293="X",0,VLOOKUP(E293,'39'!$K$3:$L$16,2,FALSE)))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IF(D294="X",0,IF(E294="X",0,VLOOKUP(E294,'39'!$K$3:$L$16,2,FALSE)))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IF(D295="X",0,IF(E295="X",0,VLOOKUP(E295,'39'!$K$3:$L$16,2,FALSE)))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IF(D296="X",0,IF(E296="X",0,VLOOKUP(E296,'39'!$K$3:$L$16,2,FALSE)))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IF(D297="X",0,IF(E297="X",0,VLOOKUP(E297,'39'!$K$3:$L$16,2,FALSE)))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IF(D298="X",0,IF(E298="X",0,VLOOKUP(E298,'39'!$K$3:$L$16,2,FALSE)))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IF(D299="X",0,IF(E299="X",0,VLOOKUP(E299,'39'!$K$3:$L$16,2,FALSE)))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IF(D300="X",0,IF(E300="X",0,VLOOKUP(E300,'39'!$K$3:$L$16,2,FALSE)))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IF(D301="X",0,IF(E301="X",0,VLOOKUP(E301,'39'!$K$3:$L$16,2,FALSE)))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IF(D302="X",0,IF(E302="X",0,VLOOKUP(E302,'39'!$K$3:$L$16,2,FALSE)))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IF(D303="X",0,IF(E303="X",0,VLOOKUP(E303,'39'!$K$3:$L$16,2,FALSE)))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IF(D304="X",0,IF(E304="X",0,VLOOKUP(E304,'39'!$K$3:$L$16,2,FALSE)))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IF(D305="X",0,IF(E305="X",0,VLOOKUP(E305,'39'!$K$3:$L$16,2,FALSE)))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IF(D306="X",0,IF(E306="X",0,VLOOKUP(E306,'39'!$K$3:$L$16,2,FALSE)))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IF(D307="X",0,IF(E307="X",0,VLOOKUP(E307,'39'!$K$3:$L$16,2,FALSE)))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IF(D308="X",0,IF(E308="X",0,VLOOKUP(E308,'39'!$K$3:$L$16,2,FALSE)))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IF(D309="X",0,IF(E309="X",0,VLOOKUP(E309,'39'!$K$3:$L$16,2,FALSE)))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IF(D310="X",0,IF(E310="X",0,VLOOKUP(E310,'39'!$K$3:$L$16,2,FALSE)))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IF(D311="X",0,IF(E311="X",0,VLOOKUP(E311,'39'!$K$3:$L$16,2,FALSE)))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IF(D312="X",0,IF(E312="X",0,VLOOKUP(E312,'39'!$K$3:$L$16,2,FALSE)))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IF(D313="X",0,IF(E313="X",0,VLOOKUP(E313,'39'!$K$3:$L$16,2,FALSE)))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IF(D314="X",0,IF(E314="X",0,VLOOKUP(E314,'39'!$K$3:$L$16,2,FALSE)))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IF(D315="X",0,IF(E315="X",0,VLOOKUP(E315,'39'!$K$3:$L$16,2,FALSE)))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IF(D316="X",0,IF(E316="X",0,VLOOKUP(E316,'39'!$K$3:$L$16,2,FALSE)))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IF(D317="X",0,IF(E317="X",0,VLOOKUP(E317,'39'!$K$3:$L$16,2,FALSE)))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IF(D318="X",0,IF(E318="X",0,VLOOKUP(E318,'39'!$K$3:$L$16,2,FALSE)))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IF(D319="X",0,IF(E319="X",0,VLOOKUP(E319,'39'!$K$3:$L$16,2,FALSE)))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IF(D320="X",0,IF(E320="X",0,VLOOKUP(E320,'39'!$K$3:$L$16,2,FALSE)))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IF(D321="X",0,IF(E321="X",0,VLOOKUP(E321,'39'!$K$3:$L$16,2,FALSE)))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IF(D322="X",0,IF(E322="X",0,VLOOKUP(E322,'39'!$K$3:$L$16,2,FALSE)))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IF(D323="X",0,IF(E323="X",0,VLOOKUP(E323,'39'!$K$3:$L$16,2,FALSE)))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IF(D324="X",0,IF(E324="X",0,VLOOKUP(E324,'39'!$K$3:$L$16,2,FALSE)))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IF(D325="X",0,IF(E325="X",0,VLOOKUP(E325,'39'!$K$3:$L$16,2,FALSE)))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IF(D326="X",0,IF(E326="X",0,VLOOKUP(E326,'39'!$K$3:$L$16,2,FALSE)))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IF(D327="X",0,IF(E327="X",0,VLOOKUP(E327,'39'!$K$3:$L$16,2,FALSE)))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IF(D328="X",0,IF(E328="X",0,VLOOKUP(E328,'39'!$K$3:$L$16,2,FALSE)))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IF(D329="X",0,IF(E329="X",0,VLOOKUP(E329,'39'!$K$3:$L$16,2,FALSE)))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IF(D330="X",0,IF(E330="X",0,VLOOKUP(E330,'39'!$K$3:$L$16,2,FALSE)))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IF(D331="X",0,IF(E331="X",0,VLOOKUP(E331,'39'!$K$3:$L$16,2,FALSE)))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IF(D332="X",0,IF(E332="X",0,VLOOKUP(E332,'39'!$K$3:$L$16,2,FALSE)))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IF(D333="X",0,IF(E333="X",0,VLOOKUP(E333,'39'!$K$3:$L$16,2,FALSE)))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IF(D334="X",0,IF(E334="X",0,VLOOKUP(E334,'39'!$K$3:$L$16,2,FALSE)))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IF(D335="X",0,IF(E335="X",0,VLOOKUP(E335,'39'!$K$3:$L$16,2,FALSE)))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IF(D336="X",0,IF(E336="X",0,VLOOKUP(E336,'39'!$K$3:$L$16,2,FALSE)))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IF(D337="X",0,IF(E337="X",0,VLOOKUP(E337,'39'!$K$3:$L$16,2,FALSE)))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IF(D338="X",0,IF(E338="X",0,VLOOKUP(E338,'39'!$K$3:$L$16,2,FALSE)))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IF(D339="X",0,IF(E339="X",0,VLOOKUP(E339,'39'!$K$3:$L$16,2,FALSE)))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IF(D340="X",0,IF(E340="X",0,VLOOKUP(E340,'39'!$K$3:$L$16,2,FALSE)))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IF(D341="X",0,IF(E341="X",0,VLOOKUP(E341,'39'!$K$3:$L$16,2,FALSE)))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IF(D342="X",0,IF(E342="X",0,VLOOKUP(E342,'39'!$K$3:$L$16,2,FALSE)))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IF(D343="X",0,IF(E343="X",0,VLOOKUP(E343,'39'!$K$3:$L$16,2,FALSE)))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IF(D344="X",0,IF(E344="X",0,VLOOKUP(E344,'39'!$K$3:$L$16,2,FALSE)))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IF(D345="X",0,IF(E345="X",0,VLOOKUP(E345,'39'!$K$3:$L$16,2,FALSE)))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IF(D346="X",0,IF(E346="X",0,VLOOKUP(E346,'39'!$K$3:$L$16,2,FALSE)))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IF(D347="X",0,IF(E347="X",0,VLOOKUP(E347,'39'!$K$3:$L$16,2,FALSE)))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IF(D348="X",0,IF(E348="X",0,VLOOKUP(E348,'39'!$K$3:$L$16,2,FALSE)))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IF(D349="X",0,IF(E349="X",0,VLOOKUP(E349,'39'!$K$3:$L$16,2,FALSE)))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IF(D350="X",0,IF(E350="X",0,VLOOKUP(E350,'39'!$K$3:$L$16,2,FALSE)))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IF(D351="X",0,IF(E351="X",0,VLOOKUP(E351,'39'!$K$3:$L$16,2,FALSE)))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IF(D352="X",0,IF(E352="X",0,VLOOKUP(E352,'39'!$K$3:$L$16,2,FALSE)))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IF(D353="X",0,IF(E353="X",0,VLOOKUP(E353,'39'!$K$3:$L$16,2,FALSE)))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IF(D354="X",0,IF(E354="X",0,VLOOKUP(E354,'39'!$K$3:$L$16,2,FALSE)))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IF(D355="X",0,IF(E355="X",0,VLOOKUP(E355,'39'!$K$3:$L$16,2,FALSE)))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IF(D356="X",0,IF(E356="X",0,VLOOKUP(E356,'39'!$K$3:$L$16,2,FALSE)))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IF(D357="X",0,IF(E357="X",0,VLOOKUP(E357,'39'!$K$3:$L$16,2,FALSE)))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IF(D358="X",0,IF(E358="X",0,VLOOKUP(E358,'39'!$K$3:$L$16,2,FALSE)))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IF(D359="X",0,IF(E359="X",0,VLOOKUP(E359,'39'!$K$3:$L$16,2,FALSE)))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IF(D360="X",0,IF(E360="X",0,VLOOKUP(E360,'39'!$K$3:$L$16,2,FALSE)))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IF(D361="X",0,IF(E361="X",0,VLOOKUP(E361,'39'!$K$3:$L$16,2,FALSE)))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IF(D362="X",0,IF(E362="X",0,VLOOKUP(E362,'39'!$K$3:$L$16,2,FALSE)))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IF(D363="X",0,IF(E363="X",0,VLOOKUP(E363,'39'!$K$3:$L$16,2,FALSE)))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IF(D364="X",0,IF(E364="X",0,VLOOKUP(E364,'39'!$K$3:$L$16,2,FALSE)))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IF(D365="X",0,IF(E365="X",0,VLOOKUP(E365,'39'!$K$3:$L$16,2,FALSE)))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IF(D366="X",0,IF(E366="X",0,VLOOKUP(E366,'39'!$K$3:$L$16,2,FALSE)))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IF(D367="X",0,IF(E367="X",0,VLOOKUP(E367,'39'!$K$3:$L$16,2,FALSE)))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IF(D368="X",0,IF(E368="X",0,VLOOKUP(E368,'39'!$K$3:$L$16,2,FALSE)))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IF(D369="X",0,IF(E369="X",0,VLOOKUP(E369,'39'!$K$3:$L$16,2,FALSE)))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IF(D370="X",0,IF(E370="X",0,VLOOKUP(E370,'39'!$K$3:$L$16,2,FALSE)))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IF(D371="X",0,IF(E371="X",0,VLOOKUP(E371,'39'!$K$3:$L$16,2,FALSE)))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IF(D372="X",0,IF(E372="X",0,VLOOKUP(E372,'39'!$K$3:$L$16,2,FALSE)))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IF(D373="X",0,IF(E373="X",0,VLOOKUP(E373,'39'!$K$3:$L$16,2,FALSE)))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IF(D374="X",0,IF(E374="X",0,VLOOKUP(E374,'39'!$K$3:$L$16,2,FALSE)))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IF(D375="X",0,IF(E375="X",0,VLOOKUP(E375,'39'!$K$3:$L$16,2,FALSE)))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IF(D376="X",0,IF(E376="X",0,VLOOKUP(E376,'39'!$K$3:$L$16,2,FALSE)))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IF(D377="X",0,IF(E377="X",0,VLOOKUP(E377,'39'!$K$3:$L$16,2,FALSE)))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IF(D378="X",0,IF(E378="X",0,VLOOKUP(E378,'39'!$K$3:$L$16,2,FALSE)))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IF(D379="X",0,IF(E379="X",0,VLOOKUP(E379,'39'!$K$3:$L$16,2,FALSE)))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IF(D380="X",0,IF(E380="X",0,VLOOKUP(E380,'39'!$K$3:$L$16,2,FALSE)))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IF(D381="X",0,IF(E381="X",0,VLOOKUP(E381,'39'!$K$3:$L$16,2,FALSE)))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IF(D382="X",0,IF(E382="X",0,VLOOKUP(E382,'39'!$K$3:$L$16,2,FALSE)))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IF(D383="X",0,IF(E383="X",0,VLOOKUP(E383,'39'!$K$3:$L$16,2,FALSE)))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IF(D384="X",0,IF(E384="X",0,VLOOKUP(E384,'39'!$K$3:$L$16,2,FALSE)))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IF(D385="X",0,IF(E385="X",0,VLOOKUP(E385,'39'!$K$3:$L$16,2,FALSE)))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IF(D386="X",0,IF(E386="X",0,VLOOKUP(E386,'39'!$K$3:$L$16,2,FALSE)))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IF(D387="X",0,IF(E387="X",0,VLOOKUP(E387,'39'!$K$3:$L$16,2,FALSE)))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IF(D388="X",0,IF(E388="X",0,VLOOKUP(E388,'39'!$K$3:$L$16,2,FALSE)))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IF(D389="X",0,IF(E389="X",0,VLOOKUP(E389,'39'!$K$3:$L$16,2,FALSE)))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IF(D390="X",0,IF(E390="X",0,VLOOKUP(E390,'39'!$K$3:$L$16,2,FALSE)))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IF(D391="X",0,IF(E391="X",0,VLOOKUP(E391,'39'!$K$3:$L$16,2,FALSE)))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IF(D392="X",0,IF(E392="X",0,VLOOKUP(E392,'39'!$K$3:$L$16,2,FALSE)))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IF(D393="X",0,IF(E393="X",0,VLOOKUP(E393,'39'!$K$3:$L$16,2,FALSE)))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IF(D394="X",0,IF(E394="X",0,VLOOKUP(E394,'39'!$K$3:$L$16,2,FALSE)))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IF(D395="X",0,IF(E395="X",0,VLOOKUP(E395,'39'!$K$3:$L$16,2,FALSE)))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IF(D396="X",0,IF(E396="X",0,VLOOKUP(E396,'39'!$K$3:$L$16,2,FALSE)))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IF(D397="X",0,IF(E397="X",0,VLOOKUP(E397,'39'!$K$3:$L$16,2,FALSE)))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IF(D398="X",0,IF(E398="X",0,VLOOKUP(E398,'39'!$K$3:$L$16,2,FALSE)))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IF(D399="X",0,IF(E399="X",0,VLOOKUP(E399,'39'!$K$3:$L$16,2,FALSE)))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IF(D400="X",0,IF(E400="X",0,VLOOKUP(E400,'39'!$K$3:$L$16,2,FALSE)))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IF(D401="X",0,IF(E401="X",0,VLOOKUP(E401,'39'!$K$3:$L$16,2,FALSE)))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IF(D402="X",0,IF(E402="X",0,VLOOKUP(E402,'39'!$K$3:$L$16,2,FALSE)))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IF(D403="X",0,IF(E403="X",0,VLOOKUP(E403,'39'!$K$3:$L$16,2,FALSE)))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IF(D404="X",0,IF(E404="X",0,VLOOKUP(E404,'39'!$K$3:$L$16,2,FALSE)))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IF(D405="X",0,IF(E405="X",0,VLOOKUP(E405,'39'!$K$3:$L$16,2,FALSE)))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IF(D406="X",0,IF(E406="X",0,VLOOKUP(E406,'39'!$K$3:$L$16,2,FALSE)))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IF(D407="X",0,IF(E407="X",0,VLOOKUP(E407,'39'!$K$3:$L$16,2,FALSE)))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IF(D408="X",0,IF(E408="X",0,VLOOKUP(E408,'39'!$K$3:$L$16,2,FALSE)))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IF(D409="X",0,IF(E409="X",0,VLOOKUP(E409,'39'!$K$3:$L$16,2,FALSE)))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IF(D410="X",0,IF(E410="X",0,VLOOKUP(E410,'39'!$K$3:$L$16,2,FALSE)))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IF(D411="X",0,IF(E411="X",0,VLOOKUP(E411,'39'!$K$3:$L$16,2,FALSE)))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IF(D412="X",0,IF(E412="X",0,VLOOKUP(E412,'39'!$K$3:$L$16,2,FALSE)))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IF(D413="X",0,IF(E413="X",0,VLOOKUP(E413,'39'!$K$3:$L$16,2,FALSE)))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IF(D414="X",0,IF(E414="X",0,VLOOKUP(E414,'39'!$K$3:$L$16,2,FALSE)))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IF(D415="X",0,IF(E415="X",0,VLOOKUP(E415,'39'!$K$3:$L$16,2,FALSE)))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IF(D416="X",0,IF(E416="X",0,VLOOKUP(E416,'39'!$K$3:$L$16,2,FALSE)))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IF(D417="X",0,IF(E417="X",0,VLOOKUP(E417,'39'!$K$3:$L$16,2,FALSE)))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IF(D418="X",0,IF(E418="X",0,VLOOKUP(E418,'39'!$K$3:$L$16,2,FALSE)))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IF(D419="X",0,IF(E419="X",0,VLOOKUP(E419,'39'!$K$3:$L$16,2,FALSE)))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IF(D420="X",0,IF(E420="X",0,VLOOKUP(E420,'39'!$K$3:$L$16,2,FALSE)))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IF(D421="X",0,IF(E421="X",0,VLOOKUP(E421,'39'!$K$3:$L$16,2,FALSE)))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IF(D422="X",0,IF(E422="X",0,VLOOKUP(E422,'39'!$K$3:$L$16,2,FALSE)))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IF(D423="X",0,IF(E423="X",0,VLOOKUP(E423,'39'!$K$3:$L$16,2,FALSE)))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IF(D424="X",0,IF(E424="X",0,VLOOKUP(E424,'39'!$K$3:$L$16,2,FALSE)))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IF(D425="X",0,IF(E425="X",0,VLOOKUP(E425,'39'!$K$3:$L$16,2,FALSE)))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IF(D426="X",0,IF(E426="X",0,VLOOKUP(E426,'39'!$K$3:$L$16,2,FALSE)))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IF(D427="X",0,IF(E427="X",0,VLOOKUP(E427,'39'!$K$3:$L$16,2,FALSE)))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IF(D428="X",0,IF(E428="X",0,VLOOKUP(E428,'39'!$K$3:$L$16,2,FALSE)))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IF(D429="X",0,IF(E429="X",0,VLOOKUP(E429,'39'!$K$3:$L$16,2,FALSE)))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IF(D430="X",0,IF(E430="X",0,VLOOKUP(E430,'39'!$K$3:$L$16,2,FALSE)))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IF(D431="X",0,IF(E431="X",0,VLOOKUP(E431,'39'!$K$3:$L$16,2,FALSE)))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IF(D432="X",0,IF(E432="X",0,VLOOKUP(E432,'39'!$K$3:$L$16,2,FALSE)))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IF(D433="X",0,IF(E433="X",0,VLOOKUP(E433,'39'!$K$3:$L$16,2,FALSE)))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IF(D434="X",0,IF(E434="X",0,VLOOKUP(E434,'39'!$K$3:$L$16,2,FALSE)))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IF(D435="X",0,IF(E435="X",0,VLOOKUP(E435,'39'!$K$3:$L$16,2,FALSE)))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IF(D436="X",0,IF(E436="X",0,VLOOKUP(E436,'39'!$K$3:$L$16,2,FALSE)))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IF(D437="X",0,IF(E437="X",0,VLOOKUP(E437,'39'!$K$3:$L$16,2,FALSE)))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IF(D438="X",0,IF(E438="X",0,VLOOKUP(E438,'39'!$K$3:$L$16,2,FALSE)))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IF(D439="X",0,IF(E439="X",0,VLOOKUP(E439,'39'!$K$3:$L$16,2,FALSE)))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IF(D440="X",0,IF(E440="X",0,VLOOKUP(E440,'39'!$K$3:$L$16,2,FALSE)))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IF(D441="X",0,IF(E441="X",0,VLOOKUP(E441,'39'!$K$3:$L$16,2,FALSE)))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IF(D442="X",0,IF(E442="X",0,VLOOKUP(E442,'39'!$K$3:$L$16,2,FALSE)))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IF(D443="X",0,IF(E443="X",0,VLOOKUP(E443,'39'!$K$3:$L$16,2,FALSE)))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IF(D444="X",0,IF(E444="X",0,VLOOKUP(E444,'39'!$K$3:$L$16,2,FALSE)))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IF(D445="X",0,IF(E445="X",0,VLOOKUP(E445,'39'!$K$3:$L$16,2,FALSE)))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IF(D446="X",0,IF(E446="X",0,VLOOKUP(E446,'39'!$K$3:$L$16,2,FALSE)))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IF(D447="X",0,IF(E447="X",0,VLOOKUP(E447,'39'!$K$3:$L$16,2,FALSE)))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IF(D448="X",0,IF(E448="X",0,VLOOKUP(E448,'39'!$K$3:$L$16,2,FALSE)))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IF(D449="X",0,IF(E449="X",0,VLOOKUP(E449,'39'!$K$3:$L$16,2,FALSE)))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IF(D450="X",0,IF(E450="X",0,VLOOKUP(E450,'39'!$K$3:$L$16,2,FALSE)))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IF(D451="X",0,IF(E451="X",0,VLOOKUP(E451,'39'!$K$3:$L$16,2,FALSE)))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IF(D452="X",0,IF(E452="X",0,VLOOKUP(E452,'39'!$K$3:$L$16,2,FALSE)))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IF(D453="X",0,IF(E453="X",0,VLOOKUP(E453,'39'!$K$3:$L$16,2,FALSE)))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IF(D454="X",0,IF(E454="X",0,VLOOKUP(E454,'39'!$K$3:$L$16,2,FALSE)))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IF(D455="X",0,IF(E455="X",0,VLOOKUP(E455,'39'!$K$3:$L$16,2,FALSE)))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IF(D456="X",0,IF(E456="X",0,VLOOKUP(E456,'39'!$K$3:$L$16,2,FALSE)))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IF(D457="X",0,IF(E457="X",0,VLOOKUP(E457,'39'!$K$3:$L$16,2,FALSE)))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IF(D458="X",0,IF(E458="X",0,VLOOKUP(E458,'39'!$K$3:$L$16,2,FALSE)))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IF(D459="X",0,IF(E459="X",0,VLOOKUP(E459,'39'!$K$3:$L$16,2,FALSE)))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IF(D460="X",0,IF(E460="X",0,VLOOKUP(E460,'39'!$K$3:$L$16,2,FALSE)))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IF(D461="X",0,IF(E461="X",0,VLOOKUP(E461,'39'!$K$3:$L$16,2,FALSE)))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IF(D462="X",0,IF(E462="X",0,VLOOKUP(E462,'39'!$K$3:$L$16,2,FALSE)))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IF(D463="X",0,IF(E463="X",0,VLOOKUP(E463,'39'!$K$3:$L$16,2,FALSE)))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IF(D464="X",0,IF(E464="X",0,VLOOKUP(E464,'39'!$K$3:$L$16,2,FALSE)))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IF(D465="X",0,IF(E465="X",0,VLOOKUP(E465,'39'!$K$3:$L$16,2,FALSE)))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IF(D466="X",0,IF(E466="X",0,VLOOKUP(E466,'39'!$K$3:$L$16,2,FALSE)))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IF(D467="X",0,IF(E467="X",0,VLOOKUP(E467,'39'!$K$3:$L$16,2,FALSE)))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IF(D468="X",0,IF(E468="X",0,VLOOKUP(E468,'39'!$K$3:$L$16,2,FALSE)))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IF(D469="X",0,IF(E469="X",0,VLOOKUP(E469,'39'!$K$3:$L$16,2,FALSE)))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IF(D470="X",0,IF(E470="X",0,VLOOKUP(E470,'39'!$K$3:$L$16,2,FALSE)))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IF(D471="X",0,IF(E471="X",0,VLOOKUP(E471,'39'!$K$3:$L$16,2,FALSE)))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IF(D472="X",0,IF(E472="X",0,VLOOKUP(E472,'39'!$K$3:$L$16,2,FALSE)))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IF(D473="X",0,IF(E473="X",0,VLOOKUP(E473,'39'!$K$3:$L$16,2,FALSE)))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IF(D474="X",0,IF(E474="X",0,VLOOKUP(E474,'39'!$K$3:$L$16,2,FALSE)))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IF(D475="X",0,IF(E475="X",0,VLOOKUP(E475,'39'!$K$3:$L$16,2,FALSE)))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IF(D476="X",0,IF(E476="X",0,VLOOKUP(E476,'39'!$K$3:$L$16,2,FALSE)))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IF(D477="X",0,IF(E477="X",0,VLOOKUP(E477,'39'!$K$3:$L$16,2,FALSE)))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IF(D478="X",0,IF(E478="X",0,VLOOKUP(E478,'39'!$K$3:$L$16,2,FALSE)))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IF(D479="X",0,IF(E479="X",0,VLOOKUP(E479,'39'!$K$3:$L$16,2,FALSE)))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IF(D480="X",0,IF(E480="X",0,VLOOKUP(E480,'39'!$K$3:$L$16,2,FALSE)))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IF(D481="X",0,IF(E481="X",0,VLOOKUP(E481,'39'!$K$3:$L$16,2,FALSE)))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IF(D482="X",0,IF(E482="X",0,VLOOKUP(E482,'39'!$K$3:$L$16,2,FALSE)))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IF(D483="X",0,IF(E483="X",0,VLOOKUP(E483,'39'!$K$3:$L$16,2,FALSE)))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IF(D484="X",0,IF(E484="X",0,VLOOKUP(E484,'39'!$K$3:$L$16,2,FALSE)))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IF(D485="X",0,IF(E485="X",0,VLOOKUP(E485,'39'!$K$3:$L$16,2,FALSE)))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IF(D486="X",0,IF(E486="X",0,VLOOKUP(E486,'39'!$K$3:$L$16,2,FALSE)))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IF(D487="X",0,IF(E487="X",0,VLOOKUP(E487,'39'!$K$3:$L$16,2,FALSE)))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IF(D488="X",0,IF(E488="X",0,VLOOKUP(E488,'39'!$K$3:$L$16,2,FALSE)))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IF(D489="X",0,IF(E489="X",0,VLOOKUP(E489,'39'!$K$3:$L$16,2,FALSE)))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IF(D490="X",0,IF(E490="X",0,VLOOKUP(E490,'39'!$K$3:$L$16,2,FALSE)))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IF(D491="X",0,IF(E491="X",0,VLOOKUP(E491,'39'!$K$3:$L$16,2,FALSE)))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IF(D492="X",0,IF(E492="X",0,VLOOKUP(E492,'39'!$K$3:$L$16,2,FALSE)))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IF(D493="X",0,IF(E493="X",0,VLOOKUP(E493,'39'!$K$3:$L$16,2,FALSE)))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IF(D494="X",0,IF(E494="X",0,VLOOKUP(E494,'39'!$K$3:$L$16,2,FALSE)))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IF('39'!K3="", "Vrije categorie",'39'!K3)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IF('39'!K4="", "Vrije categorie",'39'!K4)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IF('39'!K5="", "Vrije categorie",'39'!K5)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IF('39'!K6="", "Vrije categorie",'39'!K6)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IF('39'!K7="", "Vrije categorie",'39'!K7)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IF('39'!K8="", "Vrije categorie",'39'!K8)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IF('39'!K9="", "Vrije categorie",'39'!K9)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IF('39'!K10="", "Vrije categorie",'39'!K10)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IF('39'!K11="", "Vrije categorie",'39'!K11)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IF('39'!K12="", "Vrije categorie",'39'!K12)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IF('39'!K13="", "Vrije categorie",'39'!K13)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IF('39'!K14="", "Vrije categorie",'39'!K14)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IF('39'!K15="", "Vrije categorie",'39'!K15)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38D5fbZ4YhWKfphnyFTVchx9J0DvY2/+Ixe/9JR2tKamfdzNw7x0ZBC3b+K7PUSypjd0FPjVf1XDbYH5NUVaUg==" saltValue="MJ+W4C/f4prdLu+CStVHA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40,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'40a'!P499/M3</f>
        <v>#N/A</v>
      </c>
    </row>
    <row r="4" spans="1:14">
      <c r="A4" s="26" t="s">
        <v>80</v>
      </c>
      <c r="B4" s="217" t="str">
        <f>VLOOKUP(H5,Kwaliteitsinspecties!A5:E54,3)</f>
        <v>Complex 40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'40a'!P500/M4</f>
        <v>#N/A</v>
      </c>
    </row>
    <row r="5" spans="1:14">
      <c r="A5" s="27" t="s">
        <v>81</v>
      </c>
      <c r="B5" s="218" t="str">
        <f>VLOOKUP(H5,Kwaliteitsinspecties!A5:E54,4)</f>
        <v>Complex 40</v>
      </c>
      <c r="C5" s="218"/>
      <c r="D5" s="218"/>
      <c r="E5" s="218"/>
      <c r="F5" s="214" t="s">
        <v>83</v>
      </c>
      <c r="G5" s="214"/>
      <c r="H5" s="23">
        <f>Kwaliteitsinspecties!A44</f>
        <v>40</v>
      </c>
      <c r="K5" s="44" t="s">
        <v>56</v>
      </c>
      <c r="L5" s="56"/>
      <c r="M5" s="115"/>
      <c r="N5" s="97" t="e">
        <f>'40a'!P501/M5</f>
        <v>#N/A</v>
      </c>
    </row>
    <row r="6" spans="1:14">
      <c r="A6" s="28" t="s">
        <v>82</v>
      </c>
      <c r="B6" s="219" t="str">
        <f>VLOOKUP(H5,Kwaliteitsinspecties!A5:E54,5)</f>
        <v>Complex 40</v>
      </c>
      <c r="C6" s="219"/>
      <c r="D6" s="219"/>
      <c r="E6" s="219"/>
      <c r="F6" s="215" t="s">
        <v>84</v>
      </c>
      <c r="G6" s="215"/>
      <c r="H6" s="24" t="str">
        <f>CONCATENATE(H5,"a")</f>
        <v>40a</v>
      </c>
      <c r="K6" s="44" t="s">
        <v>57</v>
      </c>
      <c r="L6" s="56"/>
      <c r="M6" s="115"/>
      <c r="N6" s="97" t="e">
        <f>'40a'!P502/M6</f>
        <v>#N/A</v>
      </c>
    </row>
    <row r="7" spans="1:14">
      <c r="K7" s="44" t="s">
        <v>53</v>
      </c>
      <c r="L7" s="56"/>
      <c r="M7" s="115"/>
      <c r="N7" s="97" t="e">
        <f>'40a'!P503/M7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'40a'!P504/M8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'40a'!P505/M9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'40a'!P506/M10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'40a'!P507/M11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'40a'!P508/M12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'40a'!N512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'40a'!P509/M13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'40a'!P512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'40a'!G512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'40a'!F512-E27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'40a'!S495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'40a'!R495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'40a'!T495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'40a'!U495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'40a'!V495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'40a'!W495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'40a'!N505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qHwK0NBuCsmZRJhCKlEWUaNayOzl0BaIvqW8pDEg2i9bBB49ngYWG5BV1yYb3sMPl6+K69aP4S07FZraGK+XjA==" saltValue="tVsHzSz+JMY/nWnulMAVN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'40'!H5</f>
        <v>40</v>
      </c>
      <c r="B1" s="240" t="s">
        <v>80</v>
      </c>
      <c r="C1" s="241"/>
      <c r="D1" s="242" t="str">
        <f>VLOOKUP(A1,Kwaliteitsinspecties!A5:J54,3)</f>
        <v>Complex 40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40 te Complex 40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IF(D4="X",0,IF(E4="X",0,VLOOKUP(E4,'40'!$K$3:$L$16,2,FALSE)))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IF(D5="X",0,IF(E5="X",0,VLOOKUP(E5,'40'!$K$3:$L$16,2,FALSE)))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IF(D6="X",0,IF(E6="X",0,VLOOKUP(E6,'40'!$K$3:$L$16,2,FALSE)))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IF(D7="X",0,IF(E7="X",0,VLOOKUP(E7,'40'!$K$3:$L$16,2,FALSE)))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IF(D8="X",0,IF(E8="X",0,VLOOKUP(E8,'40'!$K$3:$L$16,2,FALSE)))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IF(D9="X",0,IF(E9="X",0,VLOOKUP(E9,'40'!$K$3:$L$16,2,FALSE)))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IF(D10="X",0,IF(E10="X",0,VLOOKUP(E10,'40'!$K$3:$L$16,2,FALSE)))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IF(D11="X",0,IF(E11="X",0,VLOOKUP(E11,'40'!$K$3:$L$16,2,FALSE)))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IF(D12="X",0,IF(E12="X",0,VLOOKUP(E12,'40'!$K$3:$L$16,2,FALSE)))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IF(D13="X",0,IF(E13="X",0,VLOOKUP(E13,'40'!$K$3:$L$16,2,FALSE)))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IF(D14="X",0,IF(E14="X",0,VLOOKUP(E14,'40'!$K$3:$L$16,2,FALSE)))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IF(D15="X",0,IF(E15="X",0,VLOOKUP(E15,'40'!$K$3:$L$16,2,FALSE)))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IF(D16="X",0,IF(E16="X",0,VLOOKUP(E16,'40'!$K$3:$L$16,2,FALSE)))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IF(D17="X",0,IF(E17="X",0,VLOOKUP(E17,'40'!$K$3:$L$16,2,FALSE)))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IF(D18="X",0,IF(E18="X",0,VLOOKUP(E18,'40'!$K$3:$L$16,2,FALSE)))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IF(D19="X",0,IF(E19="X",0,VLOOKUP(E19,'40'!$K$3:$L$16,2,FALSE)))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IF(D20="X",0,IF(E20="X",0,VLOOKUP(E20,'40'!$K$3:$L$16,2,FALSE)))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IF(D21="X",0,IF(E21="X",0,VLOOKUP(E21,'40'!$K$3:$L$16,2,FALSE)))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IF(D22="X",0,IF(E22="X",0,VLOOKUP(E22,'40'!$K$3:$L$16,2,FALSE)))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IF(D23="X",0,IF(E23="X",0,VLOOKUP(E23,'40'!$K$3:$L$16,2,FALSE)))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IF(D24="X",0,IF(E24="X",0,VLOOKUP(E24,'40'!$K$3:$L$16,2,FALSE)))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IF(D25="X",0,IF(E25="X",0,VLOOKUP(E25,'40'!$K$3:$L$16,2,FALSE)))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IF(D26="X",0,IF(E26="X",0,VLOOKUP(E26,'40'!$K$3:$L$16,2,FALSE)))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IF(D27="X",0,IF(E27="X",0,VLOOKUP(E27,'40'!$K$3:$L$16,2,FALSE)))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IF(D28="X",0,IF(E28="X",0,VLOOKUP(E28,'40'!$K$3:$L$16,2,FALSE)))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IF(D29="X",0,IF(E29="X",0,VLOOKUP(E29,'40'!$K$3:$L$16,2,FALSE)))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IF(D30="X",0,IF(E30="X",0,VLOOKUP(E30,'40'!$K$3:$L$16,2,FALSE)))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IF(D31="X",0,IF(E31="X",0,VLOOKUP(E31,'40'!$K$3:$L$16,2,FALSE)))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IF(D32="X",0,IF(E32="X",0,VLOOKUP(E32,'40'!$K$3:$L$16,2,FALSE)))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IF(D33="X",0,IF(E33="X",0,VLOOKUP(E33,'40'!$K$3:$L$16,2,FALSE)))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IF(D34="X",0,IF(E34="X",0,VLOOKUP(E34,'40'!$K$3:$L$16,2,FALSE)))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IF(D35="X",0,IF(E35="X",0,VLOOKUP(E35,'40'!$K$3:$L$16,2,FALSE)))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IF(D36="X",0,IF(E36="X",0,VLOOKUP(E36,'40'!$K$3:$L$16,2,FALSE)))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IF(D37="X",0,IF(E37="X",0,VLOOKUP(E37,'40'!$K$3:$L$16,2,FALSE)))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IF(D38="X",0,IF(E38="X",0,VLOOKUP(E38,'40'!$K$3:$L$16,2,FALSE)))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IF(D39="X",0,IF(E39="X",0,VLOOKUP(E39,'40'!$K$3:$L$16,2,FALSE)))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IF(D40="X",0,IF(E40="X",0,VLOOKUP(E40,'40'!$K$3:$L$16,2,FALSE)))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IF(D41="X",0,IF(E41="X",0,VLOOKUP(E41,'40'!$K$3:$L$16,2,FALSE)))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IF(D42="X",0,IF(E42="X",0,VLOOKUP(E42,'40'!$K$3:$L$16,2,FALSE)))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IF(D43="X",0,IF(E43="X",0,VLOOKUP(E43,'40'!$K$3:$L$16,2,FALSE)))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IF(D44="X",0,IF(E44="X",0,VLOOKUP(E44,'40'!$K$3:$L$16,2,FALSE)))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IF(D45="X",0,IF(E45="X",0,VLOOKUP(E45,'40'!$K$3:$L$16,2,FALSE)))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IF(D46="X",0,IF(E46="X",0,VLOOKUP(E46,'40'!$K$3:$L$16,2,FALSE)))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IF(D47="X",0,IF(E47="X",0,VLOOKUP(E47,'40'!$K$3:$L$16,2,FALSE)))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IF(D48="X",0,IF(E48="X",0,VLOOKUP(E48,'40'!$K$3:$L$16,2,FALSE)))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IF(D49="X",0,IF(E49="X",0,VLOOKUP(E49,'40'!$K$3:$L$16,2,FALSE)))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IF(D50="X",0,IF(E50="X",0,VLOOKUP(E50,'40'!$K$3:$L$16,2,FALSE)))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IF(D51="X",0,IF(E51="X",0,VLOOKUP(E51,'40'!$K$3:$L$16,2,FALSE)))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IF(D52="X",0,IF(E52="X",0,VLOOKUP(E52,'40'!$K$3:$L$16,2,FALSE)))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IF(D53="X",0,IF(E53="X",0,VLOOKUP(E53,'40'!$K$3:$L$16,2,FALSE)))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IF(D54="X",0,IF(E54="X",0,VLOOKUP(E54,'40'!$K$3:$L$16,2,FALSE)))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IF(D55="X",0,IF(E55="X",0,VLOOKUP(E55,'40'!$K$3:$L$16,2,FALSE)))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IF(D56="X",0,IF(E56="X",0,VLOOKUP(E56,'40'!$K$3:$L$16,2,FALSE)))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IF(D57="X",0,IF(E57="X",0,VLOOKUP(E57,'40'!$K$3:$L$16,2,FALSE)))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IF(D58="X",0,IF(E58="X",0,VLOOKUP(E58,'40'!$K$3:$L$16,2,FALSE)))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IF(D59="X",0,IF(E59="X",0,VLOOKUP(E59,'40'!$K$3:$L$16,2,FALSE)))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IF(D60="X",0,IF(E60="X",0,VLOOKUP(E60,'40'!$K$3:$L$16,2,FALSE)))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IF(D61="X",0,IF(E61="X",0,VLOOKUP(E61,'40'!$K$3:$L$16,2,FALSE)))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IF(D62="X",0,IF(E62="X",0,VLOOKUP(E62,'40'!$K$3:$L$16,2,FALSE)))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IF(D63="X",0,IF(E63="X",0,VLOOKUP(E63,'40'!$K$3:$L$16,2,FALSE)))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IF(D64="X",0,IF(E64="X",0,VLOOKUP(E64,'40'!$K$3:$L$16,2,FALSE)))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IF(D65="X",0,IF(E65="X",0,VLOOKUP(E65,'40'!$K$3:$L$16,2,FALSE)))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IF(D66="X",0,IF(E66="X",0,VLOOKUP(E66,'40'!$K$3:$L$16,2,FALSE)))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IF(D67="X",0,IF(E67="X",0,VLOOKUP(E67,'40'!$K$3:$L$16,2,FALSE)))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IF(D68="X",0,IF(E68="X",0,VLOOKUP(E68,'40'!$K$3:$L$16,2,FALSE)))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IF(D69="X",0,IF(E69="X",0,VLOOKUP(E69,'40'!$K$3:$L$16,2,FALSE)))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IF(D70="X",0,IF(E70="X",0,VLOOKUP(E70,'40'!$K$3:$L$16,2,FALSE)))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IF(D71="X",0,IF(E71="X",0,VLOOKUP(E71,'40'!$K$3:$L$16,2,FALSE)))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IF(D72="X",0,IF(E72="X",0,VLOOKUP(E72,'40'!$K$3:$L$16,2,FALSE)))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IF(D73="X",0,IF(E73="X",0,VLOOKUP(E73,'40'!$K$3:$L$16,2,FALSE)))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IF(D74="X",0,IF(E74="X",0,VLOOKUP(E74,'40'!$K$3:$L$16,2,FALSE)))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IF(D75="X",0,IF(E75="X",0,VLOOKUP(E75,'40'!$K$3:$L$16,2,FALSE)))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IF(D76="X",0,IF(E76="X",0,VLOOKUP(E76,'40'!$K$3:$L$16,2,FALSE)))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IF(D77="X",0,IF(E77="X",0,VLOOKUP(E77,'40'!$K$3:$L$16,2,FALSE)))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IF(D78="X",0,IF(E78="X",0,VLOOKUP(E78,'40'!$K$3:$L$16,2,FALSE)))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IF(D79="X",0,IF(E79="X",0,VLOOKUP(E79,'40'!$K$3:$L$16,2,FALSE)))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IF(D80="X",0,IF(E80="X",0,VLOOKUP(E80,'40'!$K$3:$L$16,2,FALSE)))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IF(D81="X",0,IF(E81="X",0,VLOOKUP(E81,'40'!$K$3:$L$16,2,FALSE)))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IF(D82="X",0,IF(E82="X",0,VLOOKUP(E82,'40'!$K$3:$L$16,2,FALSE)))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IF(D83="X",0,IF(E83="X",0,VLOOKUP(E83,'40'!$K$3:$L$16,2,FALSE)))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IF(D84="X",0,IF(E84="X",0,VLOOKUP(E84,'40'!$K$3:$L$16,2,FALSE)))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IF(D85="X",0,IF(E85="X",0,VLOOKUP(E85,'40'!$K$3:$L$16,2,FALSE)))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IF(D86="X",0,IF(E86="X",0,VLOOKUP(E86,'40'!$K$3:$L$16,2,FALSE)))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IF(D87="X",0,IF(E87="X",0,VLOOKUP(E87,'40'!$K$3:$L$16,2,FALSE)))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IF(D88="X",0,IF(E88="X",0,VLOOKUP(E88,'40'!$K$3:$L$16,2,FALSE)))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IF(D89="X",0,IF(E89="X",0,VLOOKUP(E89,'40'!$K$3:$L$16,2,FALSE)))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IF(D90="X",0,IF(E90="X",0,VLOOKUP(E90,'40'!$K$3:$L$16,2,FALSE)))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IF(D91="X",0,IF(E91="X",0,VLOOKUP(E91,'40'!$K$3:$L$16,2,FALSE)))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IF(D92="X",0,IF(E92="X",0,VLOOKUP(E92,'40'!$K$3:$L$16,2,FALSE)))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IF(D93="X",0,IF(E93="X",0,VLOOKUP(E93,'40'!$K$3:$L$16,2,FALSE)))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IF(D94="X",0,IF(E94="X",0,VLOOKUP(E94,'40'!$K$3:$L$16,2,FALSE)))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IF(D95="X",0,IF(E95="X",0,VLOOKUP(E95,'40'!$K$3:$L$16,2,FALSE)))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IF(D96="X",0,IF(E96="X",0,VLOOKUP(E96,'40'!$K$3:$L$16,2,FALSE)))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IF(D97="X",0,IF(E97="X",0,VLOOKUP(E97,'40'!$K$3:$L$16,2,FALSE)))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IF(D98="X",0,IF(E98="X",0,VLOOKUP(E98,'40'!$K$3:$L$16,2,FALSE)))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IF(D99="X",0,IF(E99="X",0,VLOOKUP(E99,'40'!$K$3:$L$16,2,FALSE)))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IF(D100="X",0,IF(E100="X",0,VLOOKUP(E100,'40'!$K$3:$L$16,2,FALSE)))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IF(D101="X",0,IF(E101="X",0,VLOOKUP(E101,'40'!$K$3:$L$16,2,FALSE)))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IF(D102="X",0,IF(E102="X",0,VLOOKUP(E102,'40'!$K$3:$L$16,2,FALSE)))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IF(D103="X",0,IF(E103="X",0,VLOOKUP(E103,'40'!$K$3:$L$16,2,FALSE)))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IF(D104="X",0,IF(E104="X",0,VLOOKUP(E104,'40'!$K$3:$L$16,2,FALSE)))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IF(D105="X",0,IF(E105="X",0,VLOOKUP(E105,'40'!$K$3:$L$16,2,FALSE)))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IF(D106="X",0,IF(E106="X",0,VLOOKUP(E106,'40'!$K$3:$L$16,2,FALSE)))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IF(D107="X",0,IF(E107="X",0,VLOOKUP(E107,'40'!$K$3:$L$16,2,FALSE)))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IF(D108="X",0,IF(E108="X",0,VLOOKUP(E108,'40'!$K$3:$L$16,2,FALSE)))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IF(D109="X",0,IF(E109="X",0,VLOOKUP(E109,'40'!$K$3:$L$16,2,FALSE)))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IF(D110="X",0,IF(E110="X",0,VLOOKUP(E110,'40'!$K$3:$L$16,2,FALSE)))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IF(D111="X",0,IF(E111="X",0,VLOOKUP(E111,'40'!$K$3:$L$16,2,FALSE)))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IF(D112="X",0,IF(E112="X",0,VLOOKUP(E112,'40'!$K$3:$L$16,2,FALSE)))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IF(D113="X",0,IF(E113="X",0,VLOOKUP(E113,'40'!$K$3:$L$16,2,FALSE)))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IF(D114="X",0,IF(E114="X",0,VLOOKUP(E114,'40'!$K$3:$L$16,2,FALSE)))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IF(D115="X",0,IF(E115="X",0,VLOOKUP(E115,'40'!$K$3:$L$16,2,FALSE)))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IF(D116="X",0,IF(E116="X",0,VLOOKUP(E116,'40'!$K$3:$L$16,2,FALSE)))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IF(D117="X",0,IF(E117="X",0,VLOOKUP(E117,'40'!$K$3:$L$16,2,FALSE)))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IF(D118="X",0,IF(E118="X",0,VLOOKUP(E118,'40'!$K$3:$L$16,2,FALSE)))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IF(D119="X",0,IF(E119="X",0,VLOOKUP(E119,'40'!$K$3:$L$16,2,FALSE)))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IF(D120="X",0,IF(E120="X",0,VLOOKUP(E120,'40'!$K$3:$L$16,2,FALSE)))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IF(D121="X",0,IF(E121="X",0,VLOOKUP(E121,'40'!$K$3:$L$16,2,FALSE)))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IF(D122="X",0,IF(E122="X",0,VLOOKUP(E122,'40'!$K$3:$L$16,2,FALSE)))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IF(D123="X",0,IF(E123="X",0,VLOOKUP(E123,'40'!$K$3:$L$16,2,FALSE)))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IF(D124="X",0,IF(E124="X",0,VLOOKUP(E124,'40'!$K$3:$L$16,2,FALSE)))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IF(D125="X",0,IF(E125="X",0,VLOOKUP(E125,'40'!$K$3:$L$16,2,FALSE)))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IF(D126="X",0,IF(E126="X",0,VLOOKUP(E126,'40'!$K$3:$L$16,2,FALSE)))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IF(D127="X",0,IF(E127="X",0,VLOOKUP(E127,'40'!$K$3:$L$16,2,FALSE)))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IF(D128="X",0,IF(E128="X",0,VLOOKUP(E128,'40'!$K$3:$L$16,2,FALSE)))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IF(D129="X",0,IF(E129="X",0,VLOOKUP(E129,'40'!$K$3:$L$16,2,FALSE)))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IF(D130="X",0,IF(E130="X",0,VLOOKUP(E130,'40'!$K$3:$L$16,2,FALSE)))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IF(D131="X",0,IF(E131="X",0,VLOOKUP(E131,'40'!$K$3:$L$16,2,FALSE)))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IF(D132="X",0,IF(E132="X",0,VLOOKUP(E132,'40'!$K$3:$L$16,2,FALSE)))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IF(D133="X",0,IF(E133="X",0,VLOOKUP(E133,'40'!$K$3:$L$16,2,FALSE)))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IF(D134="X",0,IF(E134="X",0,VLOOKUP(E134,'40'!$K$3:$L$16,2,FALSE)))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IF(D135="X",0,IF(E135="X",0,VLOOKUP(E135,'40'!$K$3:$L$16,2,FALSE)))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IF(D136="X",0,IF(E136="X",0,VLOOKUP(E136,'40'!$K$3:$L$16,2,FALSE)))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IF(D137="X",0,IF(E137="X",0,VLOOKUP(E137,'40'!$K$3:$L$16,2,FALSE)))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IF(D138="X",0,IF(E138="X",0,VLOOKUP(E138,'40'!$K$3:$L$16,2,FALSE)))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IF(D139="X",0,IF(E139="X",0,VLOOKUP(E139,'40'!$K$3:$L$16,2,FALSE)))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IF(D140="X",0,IF(E140="X",0,VLOOKUP(E140,'40'!$K$3:$L$16,2,FALSE)))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IF(D141="X",0,IF(E141="X",0,VLOOKUP(E141,'40'!$K$3:$L$16,2,FALSE)))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IF(D142="X",0,IF(E142="X",0,VLOOKUP(E142,'40'!$K$3:$L$16,2,FALSE)))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IF(D143="X",0,IF(E143="X",0,VLOOKUP(E143,'40'!$K$3:$L$16,2,FALSE)))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IF(D144="X",0,IF(E144="X",0,VLOOKUP(E144,'40'!$K$3:$L$16,2,FALSE)))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IF(D145="X",0,IF(E145="X",0,VLOOKUP(E145,'40'!$K$3:$L$16,2,FALSE)))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IF(D146="X",0,IF(E146="X",0,VLOOKUP(E146,'40'!$K$3:$L$16,2,FALSE)))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IF(D147="X",0,IF(E147="X",0,VLOOKUP(E147,'40'!$K$3:$L$16,2,FALSE)))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IF(D148="X",0,IF(E148="X",0,VLOOKUP(E148,'40'!$K$3:$L$16,2,FALSE)))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IF(D149="X",0,IF(E149="X",0,VLOOKUP(E149,'40'!$K$3:$L$16,2,FALSE)))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IF(D150="X",0,IF(E150="X",0,VLOOKUP(E150,'40'!$K$3:$L$16,2,FALSE)))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IF(D151="X",0,IF(E151="X",0,VLOOKUP(E151,'40'!$K$3:$L$16,2,FALSE)))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IF(D152="X",0,IF(E152="X",0,VLOOKUP(E152,'40'!$K$3:$L$16,2,FALSE)))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IF(D153="X",0,IF(E153="X",0,VLOOKUP(E153,'40'!$K$3:$L$16,2,FALSE)))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IF(D154="X",0,IF(E154="X",0,VLOOKUP(E154,'40'!$K$3:$L$16,2,FALSE)))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IF(D155="X",0,IF(E155="X",0,VLOOKUP(E155,'40'!$K$3:$L$16,2,FALSE)))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IF(D156="X",0,IF(E156="X",0,VLOOKUP(E156,'40'!$K$3:$L$16,2,FALSE)))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IF(D157="X",0,IF(E157="X",0,VLOOKUP(E157,'40'!$K$3:$L$16,2,FALSE)))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IF(D158="X",0,IF(E158="X",0,VLOOKUP(E158,'40'!$K$3:$L$16,2,FALSE)))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IF(D159="X",0,IF(E159="X",0,VLOOKUP(E159,'40'!$K$3:$L$16,2,FALSE)))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IF(D160="X",0,IF(E160="X",0,VLOOKUP(E160,'40'!$K$3:$L$16,2,FALSE)))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IF(D161="X",0,IF(E161="X",0,VLOOKUP(E161,'40'!$K$3:$L$16,2,FALSE)))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IF(D162="X",0,IF(E162="X",0,VLOOKUP(E162,'40'!$K$3:$L$16,2,FALSE)))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IF(D163="X",0,IF(E163="X",0,VLOOKUP(E163,'40'!$K$3:$L$16,2,FALSE)))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IF(D164="X",0,IF(E164="X",0,VLOOKUP(E164,'40'!$K$3:$L$16,2,FALSE)))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IF(D165="X",0,IF(E165="X",0,VLOOKUP(E165,'40'!$K$3:$L$16,2,FALSE)))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IF(D166="X",0,IF(E166="X",0,VLOOKUP(E166,'40'!$K$3:$L$16,2,FALSE)))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IF(D167="X",0,IF(E167="X",0,VLOOKUP(E167,'40'!$K$3:$L$16,2,FALSE)))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IF(D168="X",0,IF(E168="X",0,VLOOKUP(E168,'40'!$K$3:$L$16,2,FALSE)))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IF(D169="X",0,IF(E169="X",0,VLOOKUP(E169,'40'!$K$3:$L$16,2,FALSE)))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IF(D170="X",0,IF(E170="X",0,VLOOKUP(E170,'40'!$K$3:$L$16,2,FALSE)))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IF(D171="X",0,IF(E171="X",0,VLOOKUP(E171,'40'!$K$3:$L$16,2,FALSE)))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IF(D172="X",0,IF(E172="X",0,VLOOKUP(E172,'40'!$K$3:$L$16,2,FALSE)))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IF(D173="X",0,IF(E173="X",0,VLOOKUP(E173,'40'!$K$3:$L$16,2,FALSE)))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IF(D174="X",0,IF(E174="X",0,VLOOKUP(E174,'40'!$K$3:$L$16,2,FALSE)))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IF(D175="X",0,IF(E175="X",0,VLOOKUP(E175,'40'!$K$3:$L$16,2,FALSE)))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IF(D176="X",0,IF(E176="X",0,VLOOKUP(E176,'40'!$K$3:$L$16,2,FALSE)))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IF(D177="X",0,IF(E177="X",0,VLOOKUP(E177,'40'!$K$3:$L$16,2,FALSE)))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IF(D178="X",0,IF(E178="X",0,VLOOKUP(E178,'40'!$K$3:$L$16,2,FALSE)))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IF(D179="X",0,IF(E179="X",0,VLOOKUP(E179,'40'!$K$3:$L$16,2,FALSE)))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IF(D180="X",0,IF(E180="X",0,VLOOKUP(E180,'40'!$K$3:$L$16,2,FALSE)))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IF(D181="X",0,IF(E181="X",0,VLOOKUP(E181,'40'!$K$3:$L$16,2,FALSE)))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IF(D182="X",0,IF(E182="X",0,VLOOKUP(E182,'40'!$K$3:$L$16,2,FALSE)))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IF(D183="X",0,IF(E183="X",0,VLOOKUP(E183,'40'!$K$3:$L$16,2,FALSE)))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IF(D184="X",0,IF(E184="X",0,VLOOKUP(E184,'40'!$K$3:$L$16,2,FALSE)))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IF(D185="X",0,IF(E185="X",0,VLOOKUP(E185,'40'!$K$3:$L$16,2,FALSE)))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IF(D186="X",0,IF(E186="X",0,VLOOKUP(E186,'40'!$K$3:$L$16,2,FALSE)))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IF(D187="X",0,IF(E187="X",0,VLOOKUP(E187,'40'!$K$3:$L$16,2,FALSE)))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IF(D188="X",0,IF(E188="X",0,VLOOKUP(E188,'40'!$K$3:$L$16,2,FALSE)))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IF(D189="X",0,IF(E189="X",0,VLOOKUP(E189,'40'!$K$3:$L$16,2,FALSE)))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IF(D190="X",0,IF(E190="X",0,VLOOKUP(E190,'40'!$K$3:$L$16,2,FALSE)))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IF(D191="X",0,IF(E191="X",0,VLOOKUP(E191,'40'!$K$3:$L$16,2,FALSE)))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IF(D192="X",0,IF(E192="X",0,VLOOKUP(E192,'40'!$K$3:$L$16,2,FALSE)))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IF(D193="X",0,IF(E193="X",0,VLOOKUP(E193,'40'!$K$3:$L$16,2,FALSE)))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IF(D194="X",0,IF(E194="X",0,VLOOKUP(E194,'40'!$K$3:$L$16,2,FALSE)))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IF(D195="X",0,IF(E195="X",0,VLOOKUP(E195,'40'!$K$3:$L$16,2,FALSE)))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IF(D196="X",0,IF(E196="X",0,VLOOKUP(E196,'40'!$K$3:$L$16,2,FALSE)))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IF(D197="X",0,IF(E197="X",0,VLOOKUP(E197,'40'!$K$3:$L$16,2,FALSE)))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IF(D198="X",0,IF(E198="X",0,VLOOKUP(E198,'40'!$K$3:$L$16,2,FALSE)))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IF(D199="X",0,IF(E199="X",0,VLOOKUP(E199,'40'!$K$3:$L$16,2,FALSE)))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IF(D200="X",0,IF(E200="X",0,VLOOKUP(E200,'40'!$K$3:$L$16,2,FALSE)))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IF(D201="X",0,IF(E201="X",0,VLOOKUP(E201,'40'!$K$3:$L$16,2,FALSE)))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IF(D202="X",0,IF(E202="X",0,VLOOKUP(E202,'40'!$K$3:$L$16,2,FALSE)))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IF(D203="X",0,IF(E203="X",0,VLOOKUP(E203,'40'!$K$3:$L$16,2,FALSE)))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IF(D204="X",0,IF(E204="X",0,VLOOKUP(E204,'40'!$K$3:$L$16,2,FALSE)))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IF(D205="X",0,IF(E205="X",0,VLOOKUP(E205,'40'!$K$3:$L$16,2,FALSE)))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IF(D206="X",0,IF(E206="X",0,VLOOKUP(E206,'40'!$K$3:$L$16,2,FALSE)))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IF(D207="X",0,IF(E207="X",0,VLOOKUP(E207,'40'!$K$3:$L$16,2,FALSE)))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IF(D208="X",0,IF(E208="X",0,VLOOKUP(E208,'40'!$K$3:$L$16,2,FALSE)))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IF(D209="X",0,IF(E209="X",0,VLOOKUP(E209,'40'!$K$3:$L$16,2,FALSE)))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IF(D210="X",0,IF(E210="X",0,VLOOKUP(E210,'40'!$K$3:$L$16,2,FALSE)))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IF(D211="X",0,IF(E211="X",0,VLOOKUP(E211,'40'!$K$3:$L$16,2,FALSE)))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IF(D212="X",0,IF(E212="X",0,VLOOKUP(E212,'40'!$K$3:$L$16,2,FALSE)))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IF(D213="X",0,IF(E213="X",0,VLOOKUP(E213,'40'!$K$3:$L$16,2,FALSE)))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IF(D214="X",0,IF(E214="X",0,VLOOKUP(E214,'40'!$K$3:$L$16,2,FALSE)))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IF(D215="X",0,IF(E215="X",0,VLOOKUP(E215,'40'!$K$3:$L$16,2,FALSE)))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IF(D216="X",0,IF(E216="X",0,VLOOKUP(E216,'40'!$K$3:$L$16,2,FALSE)))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IF(D217="X",0,IF(E217="X",0,VLOOKUP(E217,'40'!$K$3:$L$16,2,FALSE)))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IF(D218="X",0,IF(E218="X",0,VLOOKUP(E218,'40'!$K$3:$L$16,2,FALSE)))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IF(D219="X",0,IF(E219="X",0,VLOOKUP(E219,'40'!$K$3:$L$16,2,FALSE)))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IF(D220="X",0,IF(E220="X",0,VLOOKUP(E220,'40'!$K$3:$L$16,2,FALSE)))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IF(D221="X",0,IF(E221="X",0,VLOOKUP(E221,'40'!$K$3:$L$16,2,FALSE)))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IF(D222="X",0,IF(E222="X",0,VLOOKUP(E222,'40'!$K$3:$L$16,2,FALSE)))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IF(D223="X",0,IF(E223="X",0,VLOOKUP(E223,'40'!$K$3:$L$16,2,FALSE)))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IF(D224="X",0,IF(E224="X",0,VLOOKUP(E224,'40'!$K$3:$L$16,2,FALSE)))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IF(D225="X",0,IF(E225="X",0,VLOOKUP(E225,'40'!$K$3:$L$16,2,FALSE)))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IF(D226="X",0,IF(E226="X",0,VLOOKUP(E226,'40'!$K$3:$L$16,2,FALSE)))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IF(D227="X",0,IF(E227="X",0,VLOOKUP(E227,'40'!$K$3:$L$16,2,FALSE)))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IF(D228="X",0,IF(E228="X",0,VLOOKUP(E228,'40'!$K$3:$L$16,2,FALSE)))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IF(D229="X",0,IF(E229="X",0,VLOOKUP(E229,'40'!$K$3:$L$16,2,FALSE)))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IF(D230="X",0,IF(E230="X",0,VLOOKUP(E230,'40'!$K$3:$L$16,2,FALSE)))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IF(D231="X",0,IF(E231="X",0,VLOOKUP(E231,'40'!$K$3:$L$16,2,FALSE)))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IF(D232="X",0,IF(E232="X",0,VLOOKUP(E232,'40'!$K$3:$L$16,2,FALSE)))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IF(D233="X",0,IF(E233="X",0,VLOOKUP(E233,'40'!$K$3:$L$16,2,FALSE)))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IF(D234="X",0,IF(E234="X",0,VLOOKUP(E234,'40'!$K$3:$L$16,2,FALSE)))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IF(D235="X",0,IF(E235="X",0,VLOOKUP(E235,'40'!$K$3:$L$16,2,FALSE)))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IF(D236="X",0,IF(E236="X",0,VLOOKUP(E236,'40'!$K$3:$L$16,2,FALSE)))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IF(D237="X",0,IF(E237="X",0,VLOOKUP(E237,'40'!$K$3:$L$16,2,FALSE)))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IF(D238="X",0,IF(E238="X",0,VLOOKUP(E238,'40'!$K$3:$L$16,2,FALSE)))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IF(D239="X",0,IF(E239="X",0,VLOOKUP(E239,'40'!$K$3:$L$16,2,FALSE)))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IF(D240="X",0,IF(E240="X",0,VLOOKUP(E240,'40'!$K$3:$L$16,2,FALSE)))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IF(D241="X",0,IF(E241="X",0,VLOOKUP(E241,'40'!$K$3:$L$16,2,FALSE)))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IF(D242="X",0,IF(E242="X",0,VLOOKUP(E242,'40'!$K$3:$L$16,2,FALSE)))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IF(D243="X",0,IF(E243="X",0,VLOOKUP(E243,'40'!$K$3:$L$16,2,FALSE)))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IF(D244="X",0,IF(E244="X",0,VLOOKUP(E244,'40'!$K$3:$L$16,2,FALSE)))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IF(D245="X",0,IF(E245="X",0,VLOOKUP(E245,'40'!$K$3:$L$16,2,FALSE)))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IF(D246="X",0,IF(E246="X",0,VLOOKUP(E246,'40'!$K$3:$L$16,2,FALSE)))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IF(D247="X",0,IF(E247="X",0,VLOOKUP(E247,'40'!$K$3:$L$16,2,FALSE)))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IF(D248="X",0,IF(E248="X",0,VLOOKUP(E248,'40'!$K$3:$L$16,2,FALSE)))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IF(D249="X",0,IF(E249="X",0,VLOOKUP(E249,'40'!$K$3:$L$16,2,FALSE)))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IF(D250="X",0,IF(E250="X",0,VLOOKUP(E250,'40'!$K$3:$L$16,2,FALSE)))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IF(D251="X",0,IF(E251="X",0,VLOOKUP(E251,'40'!$K$3:$L$16,2,FALSE)))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IF(D252="X",0,IF(E252="X",0,VLOOKUP(E252,'40'!$K$3:$L$16,2,FALSE)))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IF(D253="X",0,IF(E253="X",0,VLOOKUP(E253,'40'!$K$3:$L$16,2,FALSE)))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IF(D254="X",0,IF(E254="X",0,VLOOKUP(E254,'40'!$K$3:$L$16,2,FALSE)))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IF(D255="X",0,IF(E255="X",0,VLOOKUP(E255,'40'!$K$3:$L$16,2,FALSE)))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IF(D256="X",0,IF(E256="X",0,VLOOKUP(E256,'40'!$K$3:$L$16,2,FALSE)))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IF(D257="X",0,IF(E257="X",0,VLOOKUP(E257,'40'!$K$3:$L$16,2,FALSE)))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IF(D258="X",0,IF(E258="X",0,VLOOKUP(E258,'40'!$K$3:$L$16,2,FALSE)))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IF(D259="X",0,IF(E259="X",0,VLOOKUP(E259,'40'!$K$3:$L$16,2,FALSE)))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IF(D260="X",0,IF(E260="X",0,VLOOKUP(E260,'40'!$K$3:$L$16,2,FALSE)))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IF(D261="X",0,IF(E261="X",0,VLOOKUP(E261,'40'!$K$3:$L$16,2,FALSE)))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IF(D262="X",0,IF(E262="X",0,VLOOKUP(E262,'40'!$K$3:$L$16,2,FALSE)))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IF(D263="X",0,IF(E263="X",0,VLOOKUP(E263,'40'!$K$3:$L$16,2,FALSE)))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IF(D264="X",0,IF(E264="X",0,VLOOKUP(E264,'40'!$K$3:$L$16,2,FALSE)))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IF(D265="X",0,IF(E265="X",0,VLOOKUP(E265,'40'!$K$3:$L$16,2,FALSE)))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IF(D266="X",0,IF(E266="X",0,VLOOKUP(E266,'40'!$K$3:$L$16,2,FALSE)))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IF(D267="X",0,IF(E267="X",0,VLOOKUP(E267,'40'!$K$3:$L$16,2,FALSE)))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IF(D268="X",0,IF(E268="X",0,VLOOKUP(E268,'40'!$K$3:$L$16,2,FALSE)))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IF(D269="X",0,IF(E269="X",0,VLOOKUP(E269,'40'!$K$3:$L$16,2,FALSE)))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IF(D270="X",0,IF(E270="X",0,VLOOKUP(E270,'40'!$K$3:$L$16,2,FALSE)))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IF(D271="X",0,IF(E271="X",0,VLOOKUP(E271,'40'!$K$3:$L$16,2,FALSE)))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IF(D272="X",0,IF(E272="X",0,VLOOKUP(E272,'40'!$K$3:$L$16,2,FALSE)))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IF(D273="X",0,IF(E273="X",0,VLOOKUP(E273,'40'!$K$3:$L$16,2,FALSE)))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IF(D274="X",0,IF(E274="X",0,VLOOKUP(E274,'40'!$K$3:$L$16,2,FALSE)))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IF(D275="X",0,IF(E275="X",0,VLOOKUP(E275,'40'!$K$3:$L$16,2,FALSE)))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IF(D276="X",0,IF(E276="X",0,VLOOKUP(E276,'40'!$K$3:$L$16,2,FALSE)))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IF(D277="X",0,IF(E277="X",0,VLOOKUP(E277,'40'!$K$3:$L$16,2,FALSE)))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IF(D278="X",0,IF(E278="X",0,VLOOKUP(E278,'40'!$K$3:$L$16,2,FALSE)))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IF(D279="X",0,IF(E279="X",0,VLOOKUP(E279,'40'!$K$3:$L$16,2,FALSE)))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IF(D280="X",0,IF(E280="X",0,VLOOKUP(E280,'40'!$K$3:$L$16,2,FALSE)))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IF(D281="X",0,IF(E281="X",0,VLOOKUP(E281,'40'!$K$3:$L$16,2,FALSE)))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IF(D282="X",0,IF(E282="X",0,VLOOKUP(E282,'40'!$K$3:$L$16,2,FALSE)))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IF(D283="X",0,IF(E283="X",0,VLOOKUP(E283,'40'!$K$3:$L$16,2,FALSE)))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IF(D284="X",0,IF(E284="X",0,VLOOKUP(E284,'40'!$K$3:$L$16,2,FALSE)))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IF(D285="X",0,IF(E285="X",0,VLOOKUP(E285,'40'!$K$3:$L$16,2,FALSE)))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IF(D286="X",0,IF(E286="X",0,VLOOKUP(E286,'40'!$K$3:$L$16,2,FALSE)))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IF(D287="X",0,IF(E287="X",0,VLOOKUP(E287,'40'!$K$3:$L$16,2,FALSE)))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IF(D288="X",0,IF(E288="X",0,VLOOKUP(E288,'40'!$K$3:$L$16,2,FALSE)))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IF(D289="X",0,IF(E289="X",0,VLOOKUP(E289,'40'!$K$3:$L$16,2,FALSE)))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IF(D290="X",0,IF(E290="X",0,VLOOKUP(E290,'40'!$K$3:$L$16,2,FALSE)))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IF(D291="X",0,IF(E291="X",0,VLOOKUP(E291,'40'!$K$3:$L$16,2,FALSE)))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IF(D292="X",0,IF(E292="X",0,VLOOKUP(E292,'40'!$K$3:$L$16,2,FALSE)))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IF(D293="X",0,IF(E293="X",0,VLOOKUP(E293,'40'!$K$3:$L$16,2,FALSE)))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IF(D294="X",0,IF(E294="X",0,VLOOKUP(E294,'40'!$K$3:$L$16,2,FALSE)))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IF(D295="X",0,IF(E295="X",0,VLOOKUP(E295,'40'!$K$3:$L$16,2,FALSE)))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IF(D296="X",0,IF(E296="X",0,VLOOKUP(E296,'40'!$K$3:$L$16,2,FALSE)))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IF(D297="X",0,IF(E297="X",0,VLOOKUP(E297,'40'!$K$3:$L$16,2,FALSE)))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IF(D298="X",0,IF(E298="X",0,VLOOKUP(E298,'40'!$K$3:$L$16,2,FALSE)))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IF(D299="X",0,IF(E299="X",0,VLOOKUP(E299,'40'!$K$3:$L$16,2,FALSE)))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IF(D300="X",0,IF(E300="X",0,VLOOKUP(E300,'40'!$K$3:$L$16,2,FALSE)))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IF(D301="X",0,IF(E301="X",0,VLOOKUP(E301,'40'!$K$3:$L$16,2,FALSE)))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IF(D302="X",0,IF(E302="X",0,VLOOKUP(E302,'40'!$K$3:$L$16,2,FALSE)))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IF(D303="X",0,IF(E303="X",0,VLOOKUP(E303,'40'!$K$3:$L$16,2,FALSE)))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IF(D304="X",0,IF(E304="X",0,VLOOKUP(E304,'40'!$K$3:$L$16,2,FALSE)))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IF(D305="X",0,IF(E305="X",0,VLOOKUP(E305,'40'!$K$3:$L$16,2,FALSE)))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IF(D306="X",0,IF(E306="X",0,VLOOKUP(E306,'40'!$K$3:$L$16,2,FALSE)))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IF(D307="X",0,IF(E307="X",0,VLOOKUP(E307,'40'!$K$3:$L$16,2,FALSE)))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IF(D308="X",0,IF(E308="X",0,VLOOKUP(E308,'40'!$K$3:$L$16,2,FALSE)))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IF(D309="X",0,IF(E309="X",0,VLOOKUP(E309,'40'!$K$3:$L$16,2,FALSE)))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IF(D310="X",0,IF(E310="X",0,VLOOKUP(E310,'40'!$K$3:$L$16,2,FALSE)))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IF(D311="X",0,IF(E311="X",0,VLOOKUP(E311,'40'!$K$3:$L$16,2,FALSE)))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IF(D312="X",0,IF(E312="X",0,VLOOKUP(E312,'40'!$K$3:$L$16,2,FALSE)))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IF(D313="X",0,IF(E313="X",0,VLOOKUP(E313,'40'!$K$3:$L$16,2,FALSE)))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IF(D314="X",0,IF(E314="X",0,VLOOKUP(E314,'40'!$K$3:$L$16,2,FALSE)))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IF(D315="X",0,IF(E315="X",0,VLOOKUP(E315,'40'!$K$3:$L$16,2,FALSE)))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IF(D316="X",0,IF(E316="X",0,VLOOKUP(E316,'40'!$K$3:$L$16,2,FALSE)))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IF(D317="X",0,IF(E317="X",0,VLOOKUP(E317,'40'!$K$3:$L$16,2,FALSE)))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IF(D318="X",0,IF(E318="X",0,VLOOKUP(E318,'40'!$K$3:$L$16,2,FALSE)))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IF(D319="X",0,IF(E319="X",0,VLOOKUP(E319,'40'!$K$3:$L$16,2,FALSE)))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IF(D320="X",0,IF(E320="X",0,VLOOKUP(E320,'40'!$K$3:$L$16,2,FALSE)))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IF(D321="X",0,IF(E321="X",0,VLOOKUP(E321,'40'!$K$3:$L$16,2,FALSE)))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IF(D322="X",0,IF(E322="X",0,VLOOKUP(E322,'40'!$K$3:$L$16,2,FALSE)))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IF(D323="X",0,IF(E323="X",0,VLOOKUP(E323,'40'!$K$3:$L$16,2,FALSE)))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IF(D324="X",0,IF(E324="X",0,VLOOKUP(E324,'40'!$K$3:$L$16,2,FALSE)))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IF(D325="X",0,IF(E325="X",0,VLOOKUP(E325,'40'!$K$3:$L$16,2,FALSE)))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IF(D326="X",0,IF(E326="X",0,VLOOKUP(E326,'40'!$K$3:$L$16,2,FALSE)))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IF(D327="X",0,IF(E327="X",0,VLOOKUP(E327,'40'!$K$3:$L$16,2,FALSE)))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IF(D328="X",0,IF(E328="X",0,VLOOKUP(E328,'40'!$K$3:$L$16,2,FALSE)))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IF(D329="X",0,IF(E329="X",0,VLOOKUP(E329,'40'!$K$3:$L$16,2,FALSE)))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IF(D330="X",0,IF(E330="X",0,VLOOKUP(E330,'40'!$K$3:$L$16,2,FALSE)))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IF(D331="X",0,IF(E331="X",0,VLOOKUP(E331,'40'!$K$3:$L$16,2,FALSE)))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IF(D332="X",0,IF(E332="X",0,VLOOKUP(E332,'40'!$K$3:$L$16,2,FALSE)))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IF(D333="X",0,IF(E333="X",0,VLOOKUP(E333,'40'!$K$3:$L$16,2,FALSE)))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IF(D334="X",0,IF(E334="X",0,VLOOKUP(E334,'40'!$K$3:$L$16,2,FALSE)))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IF(D335="X",0,IF(E335="X",0,VLOOKUP(E335,'40'!$K$3:$L$16,2,FALSE)))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IF(D336="X",0,IF(E336="X",0,VLOOKUP(E336,'40'!$K$3:$L$16,2,FALSE)))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IF(D337="X",0,IF(E337="X",0,VLOOKUP(E337,'40'!$K$3:$L$16,2,FALSE)))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IF(D338="X",0,IF(E338="X",0,VLOOKUP(E338,'40'!$K$3:$L$16,2,FALSE)))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IF(D339="X",0,IF(E339="X",0,VLOOKUP(E339,'40'!$K$3:$L$16,2,FALSE)))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IF(D340="X",0,IF(E340="X",0,VLOOKUP(E340,'40'!$K$3:$L$16,2,FALSE)))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IF(D341="X",0,IF(E341="X",0,VLOOKUP(E341,'40'!$K$3:$L$16,2,FALSE)))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IF(D342="X",0,IF(E342="X",0,VLOOKUP(E342,'40'!$K$3:$L$16,2,FALSE)))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IF(D343="X",0,IF(E343="X",0,VLOOKUP(E343,'40'!$K$3:$L$16,2,FALSE)))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IF(D344="X",0,IF(E344="X",0,VLOOKUP(E344,'40'!$K$3:$L$16,2,FALSE)))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IF(D345="X",0,IF(E345="X",0,VLOOKUP(E345,'40'!$K$3:$L$16,2,FALSE)))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IF(D346="X",0,IF(E346="X",0,VLOOKUP(E346,'40'!$K$3:$L$16,2,FALSE)))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IF(D347="X",0,IF(E347="X",0,VLOOKUP(E347,'40'!$K$3:$L$16,2,FALSE)))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IF(D348="X",0,IF(E348="X",0,VLOOKUP(E348,'40'!$K$3:$L$16,2,FALSE)))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IF(D349="X",0,IF(E349="X",0,VLOOKUP(E349,'40'!$K$3:$L$16,2,FALSE)))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IF(D350="X",0,IF(E350="X",0,VLOOKUP(E350,'40'!$K$3:$L$16,2,FALSE)))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IF(D351="X",0,IF(E351="X",0,VLOOKUP(E351,'40'!$K$3:$L$16,2,FALSE)))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IF(D352="X",0,IF(E352="X",0,VLOOKUP(E352,'40'!$K$3:$L$16,2,FALSE)))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IF(D353="X",0,IF(E353="X",0,VLOOKUP(E353,'40'!$K$3:$L$16,2,FALSE)))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IF(D354="X",0,IF(E354="X",0,VLOOKUP(E354,'40'!$K$3:$L$16,2,FALSE)))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IF(D355="X",0,IF(E355="X",0,VLOOKUP(E355,'40'!$K$3:$L$16,2,FALSE)))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IF(D356="X",0,IF(E356="X",0,VLOOKUP(E356,'40'!$K$3:$L$16,2,FALSE)))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IF(D357="X",0,IF(E357="X",0,VLOOKUP(E357,'40'!$K$3:$L$16,2,FALSE)))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IF(D358="X",0,IF(E358="X",0,VLOOKUP(E358,'40'!$K$3:$L$16,2,FALSE)))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IF(D359="X",0,IF(E359="X",0,VLOOKUP(E359,'40'!$K$3:$L$16,2,FALSE)))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IF(D360="X",0,IF(E360="X",0,VLOOKUP(E360,'40'!$K$3:$L$16,2,FALSE)))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IF(D361="X",0,IF(E361="X",0,VLOOKUP(E361,'40'!$K$3:$L$16,2,FALSE)))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IF(D362="X",0,IF(E362="X",0,VLOOKUP(E362,'40'!$K$3:$L$16,2,FALSE)))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IF(D363="X",0,IF(E363="X",0,VLOOKUP(E363,'40'!$K$3:$L$16,2,FALSE)))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IF(D364="X",0,IF(E364="X",0,VLOOKUP(E364,'40'!$K$3:$L$16,2,FALSE)))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IF(D365="X",0,IF(E365="X",0,VLOOKUP(E365,'40'!$K$3:$L$16,2,FALSE)))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IF(D366="X",0,IF(E366="X",0,VLOOKUP(E366,'40'!$K$3:$L$16,2,FALSE)))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IF(D367="X",0,IF(E367="X",0,VLOOKUP(E367,'40'!$K$3:$L$16,2,FALSE)))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IF(D368="X",0,IF(E368="X",0,VLOOKUP(E368,'40'!$K$3:$L$16,2,FALSE)))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IF(D369="X",0,IF(E369="X",0,VLOOKUP(E369,'40'!$K$3:$L$16,2,FALSE)))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IF(D370="X",0,IF(E370="X",0,VLOOKUP(E370,'40'!$K$3:$L$16,2,FALSE)))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IF(D371="X",0,IF(E371="X",0,VLOOKUP(E371,'40'!$K$3:$L$16,2,FALSE)))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IF(D372="X",0,IF(E372="X",0,VLOOKUP(E372,'40'!$K$3:$L$16,2,FALSE)))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IF(D373="X",0,IF(E373="X",0,VLOOKUP(E373,'40'!$K$3:$L$16,2,FALSE)))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IF(D374="X",0,IF(E374="X",0,VLOOKUP(E374,'40'!$K$3:$L$16,2,FALSE)))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IF(D375="X",0,IF(E375="X",0,VLOOKUP(E375,'40'!$K$3:$L$16,2,FALSE)))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IF(D376="X",0,IF(E376="X",0,VLOOKUP(E376,'40'!$K$3:$L$16,2,FALSE)))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IF(D377="X",0,IF(E377="X",0,VLOOKUP(E377,'40'!$K$3:$L$16,2,FALSE)))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IF(D378="X",0,IF(E378="X",0,VLOOKUP(E378,'40'!$K$3:$L$16,2,FALSE)))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IF(D379="X",0,IF(E379="X",0,VLOOKUP(E379,'40'!$K$3:$L$16,2,FALSE)))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IF(D380="X",0,IF(E380="X",0,VLOOKUP(E380,'40'!$K$3:$L$16,2,FALSE)))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IF(D381="X",0,IF(E381="X",0,VLOOKUP(E381,'40'!$K$3:$L$16,2,FALSE)))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IF(D382="X",0,IF(E382="X",0,VLOOKUP(E382,'40'!$K$3:$L$16,2,FALSE)))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IF(D383="X",0,IF(E383="X",0,VLOOKUP(E383,'40'!$K$3:$L$16,2,FALSE)))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IF(D384="X",0,IF(E384="X",0,VLOOKUP(E384,'40'!$K$3:$L$16,2,FALSE)))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IF(D385="X",0,IF(E385="X",0,VLOOKUP(E385,'40'!$K$3:$L$16,2,FALSE)))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IF(D386="X",0,IF(E386="X",0,VLOOKUP(E386,'40'!$K$3:$L$16,2,FALSE)))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IF(D387="X",0,IF(E387="X",0,VLOOKUP(E387,'40'!$K$3:$L$16,2,FALSE)))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IF(D388="X",0,IF(E388="X",0,VLOOKUP(E388,'40'!$K$3:$L$16,2,FALSE)))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IF(D389="X",0,IF(E389="X",0,VLOOKUP(E389,'40'!$K$3:$L$16,2,FALSE)))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IF(D390="X",0,IF(E390="X",0,VLOOKUP(E390,'40'!$K$3:$L$16,2,FALSE)))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IF(D391="X",0,IF(E391="X",0,VLOOKUP(E391,'40'!$K$3:$L$16,2,FALSE)))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IF(D392="X",0,IF(E392="X",0,VLOOKUP(E392,'40'!$K$3:$L$16,2,FALSE)))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IF(D393="X",0,IF(E393="X",0,VLOOKUP(E393,'40'!$K$3:$L$16,2,FALSE)))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IF(D394="X",0,IF(E394="X",0,VLOOKUP(E394,'40'!$K$3:$L$16,2,FALSE)))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IF(D395="X",0,IF(E395="X",0,VLOOKUP(E395,'40'!$K$3:$L$16,2,FALSE)))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IF(D396="X",0,IF(E396="X",0,VLOOKUP(E396,'40'!$K$3:$L$16,2,FALSE)))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IF(D397="X",0,IF(E397="X",0,VLOOKUP(E397,'40'!$K$3:$L$16,2,FALSE)))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IF(D398="X",0,IF(E398="X",0,VLOOKUP(E398,'40'!$K$3:$L$16,2,FALSE)))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IF(D399="X",0,IF(E399="X",0,VLOOKUP(E399,'40'!$K$3:$L$16,2,FALSE)))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IF(D400="X",0,IF(E400="X",0,VLOOKUP(E400,'40'!$K$3:$L$16,2,FALSE)))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IF(D401="X",0,IF(E401="X",0,VLOOKUP(E401,'40'!$K$3:$L$16,2,FALSE)))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IF(D402="X",0,IF(E402="X",0,VLOOKUP(E402,'40'!$K$3:$L$16,2,FALSE)))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IF(D403="X",0,IF(E403="X",0,VLOOKUP(E403,'40'!$K$3:$L$16,2,FALSE)))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IF(D404="X",0,IF(E404="X",0,VLOOKUP(E404,'40'!$K$3:$L$16,2,FALSE)))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IF(D405="X",0,IF(E405="X",0,VLOOKUP(E405,'40'!$K$3:$L$16,2,FALSE)))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IF(D406="X",0,IF(E406="X",0,VLOOKUP(E406,'40'!$K$3:$L$16,2,FALSE)))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IF(D407="X",0,IF(E407="X",0,VLOOKUP(E407,'40'!$K$3:$L$16,2,FALSE)))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IF(D408="X",0,IF(E408="X",0,VLOOKUP(E408,'40'!$K$3:$L$16,2,FALSE)))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IF(D409="X",0,IF(E409="X",0,VLOOKUP(E409,'40'!$K$3:$L$16,2,FALSE)))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IF(D410="X",0,IF(E410="X",0,VLOOKUP(E410,'40'!$K$3:$L$16,2,FALSE)))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IF(D411="X",0,IF(E411="X",0,VLOOKUP(E411,'40'!$K$3:$L$16,2,FALSE)))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IF(D412="X",0,IF(E412="X",0,VLOOKUP(E412,'40'!$K$3:$L$16,2,FALSE)))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IF(D413="X",0,IF(E413="X",0,VLOOKUP(E413,'40'!$K$3:$L$16,2,FALSE)))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IF(D414="X",0,IF(E414="X",0,VLOOKUP(E414,'40'!$K$3:$L$16,2,FALSE)))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IF(D415="X",0,IF(E415="X",0,VLOOKUP(E415,'40'!$K$3:$L$16,2,FALSE)))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IF(D416="X",0,IF(E416="X",0,VLOOKUP(E416,'40'!$K$3:$L$16,2,FALSE)))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IF(D417="X",0,IF(E417="X",0,VLOOKUP(E417,'40'!$K$3:$L$16,2,FALSE)))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IF(D418="X",0,IF(E418="X",0,VLOOKUP(E418,'40'!$K$3:$L$16,2,FALSE)))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IF(D419="X",0,IF(E419="X",0,VLOOKUP(E419,'40'!$K$3:$L$16,2,FALSE)))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IF(D420="X",0,IF(E420="X",0,VLOOKUP(E420,'40'!$K$3:$L$16,2,FALSE)))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IF(D421="X",0,IF(E421="X",0,VLOOKUP(E421,'40'!$K$3:$L$16,2,FALSE)))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IF(D422="X",0,IF(E422="X",0,VLOOKUP(E422,'40'!$K$3:$L$16,2,FALSE)))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IF(D423="X",0,IF(E423="X",0,VLOOKUP(E423,'40'!$K$3:$L$16,2,FALSE)))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IF(D424="X",0,IF(E424="X",0,VLOOKUP(E424,'40'!$K$3:$L$16,2,FALSE)))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IF(D425="X",0,IF(E425="X",0,VLOOKUP(E425,'40'!$K$3:$L$16,2,FALSE)))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IF(D426="X",0,IF(E426="X",0,VLOOKUP(E426,'40'!$K$3:$L$16,2,FALSE)))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IF(D427="X",0,IF(E427="X",0,VLOOKUP(E427,'40'!$K$3:$L$16,2,FALSE)))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IF(D428="X",0,IF(E428="X",0,VLOOKUP(E428,'40'!$K$3:$L$16,2,FALSE)))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IF(D429="X",0,IF(E429="X",0,VLOOKUP(E429,'40'!$K$3:$L$16,2,FALSE)))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IF(D430="X",0,IF(E430="X",0,VLOOKUP(E430,'40'!$K$3:$L$16,2,FALSE)))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IF(D431="X",0,IF(E431="X",0,VLOOKUP(E431,'40'!$K$3:$L$16,2,FALSE)))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IF(D432="X",0,IF(E432="X",0,VLOOKUP(E432,'40'!$K$3:$L$16,2,FALSE)))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IF(D433="X",0,IF(E433="X",0,VLOOKUP(E433,'40'!$K$3:$L$16,2,FALSE)))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IF(D434="X",0,IF(E434="X",0,VLOOKUP(E434,'40'!$K$3:$L$16,2,FALSE)))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IF(D435="X",0,IF(E435="X",0,VLOOKUP(E435,'40'!$K$3:$L$16,2,FALSE)))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IF(D436="X",0,IF(E436="X",0,VLOOKUP(E436,'40'!$K$3:$L$16,2,FALSE)))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IF(D437="X",0,IF(E437="X",0,VLOOKUP(E437,'40'!$K$3:$L$16,2,FALSE)))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IF(D438="X",0,IF(E438="X",0,VLOOKUP(E438,'40'!$K$3:$L$16,2,FALSE)))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IF(D439="X",0,IF(E439="X",0,VLOOKUP(E439,'40'!$K$3:$L$16,2,FALSE)))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IF(D440="X",0,IF(E440="X",0,VLOOKUP(E440,'40'!$K$3:$L$16,2,FALSE)))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IF(D441="X",0,IF(E441="X",0,VLOOKUP(E441,'40'!$K$3:$L$16,2,FALSE)))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IF(D442="X",0,IF(E442="X",0,VLOOKUP(E442,'40'!$K$3:$L$16,2,FALSE)))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IF(D443="X",0,IF(E443="X",0,VLOOKUP(E443,'40'!$K$3:$L$16,2,FALSE)))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IF(D444="X",0,IF(E444="X",0,VLOOKUP(E444,'40'!$K$3:$L$16,2,FALSE)))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IF(D445="X",0,IF(E445="X",0,VLOOKUP(E445,'40'!$K$3:$L$16,2,FALSE)))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IF(D446="X",0,IF(E446="X",0,VLOOKUP(E446,'40'!$K$3:$L$16,2,FALSE)))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IF(D447="X",0,IF(E447="X",0,VLOOKUP(E447,'40'!$K$3:$L$16,2,FALSE)))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IF(D448="X",0,IF(E448="X",0,VLOOKUP(E448,'40'!$K$3:$L$16,2,FALSE)))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IF(D449="X",0,IF(E449="X",0,VLOOKUP(E449,'40'!$K$3:$L$16,2,FALSE)))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IF(D450="X",0,IF(E450="X",0,VLOOKUP(E450,'40'!$K$3:$L$16,2,FALSE)))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IF(D451="X",0,IF(E451="X",0,VLOOKUP(E451,'40'!$K$3:$L$16,2,FALSE)))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IF(D452="X",0,IF(E452="X",0,VLOOKUP(E452,'40'!$K$3:$L$16,2,FALSE)))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IF(D453="X",0,IF(E453="X",0,VLOOKUP(E453,'40'!$K$3:$L$16,2,FALSE)))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IF(D454="X",0,IF(E454="X",0,VLOOKUP(E454,'40'!$K$3:$L$16,2,FALSE)))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IF(D455="X",0,IF(E455="X",0,VLOOKUP(E455,'40'!$K$3:$L$16,2,FALSE)))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IF(D456="X",0,IF(E456="X",0,VLOOKUP(E456,'40'!$K$3:$L$16,2,FALSE)))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IF(D457="X",0,IF(E457="X",0,VLOOKUP(E457,'40'!$K$3:$L$16,2,FALSE)))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IF(D458="X",0,IF(E458="X",0,VLOOKUP(E458,'40'!$K$3:$L$16,2,FALSE)))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IF(D459="X",0,IF(E459="X",0,VLOOKUP(E459,'40'!$K$3:$L$16,2,FALSE)))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IF(D460="X",0,IF(E460="X",0,VLOOKUP(E460,'40'!$K$3:$L$16,2,FALSE)))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IF(D461="X",0,IF(E461="X",0,VLOOKUP(E461,'40'!$K$3:$L$16,2,FALSE)))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IF(D462="X",0,IF(E462="X",0,VLOOKUP(E462,'40'!$K$3:$L$16,2,FALSE)))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IF(D463="X",0,IF(E463="X",0,VLOOKUP(E463,'40'!$K$3:$L$16,2,FALSE)))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IF(D464="X",0,IF(E464="X",0,VLOOKUP(E464,'40'!$K$3:$L$16,2,FALSE)))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IF(D465="X",0,IF(E465="X",0,VLOOKUP(E465,'40'!$K$3:$L$16,2,FALSE)))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IF(D466="X",0,IF(E466="X",0,VLOOKUP(E466,'40'!$K$3:$L$16,2,FALSE)))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IF(D467="X",0,IF(E467="X",0,VLOOKUP(E467,'40'!$K$3:$L$16,2,FALSE)))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IF(D468="X",0,IF(E468="X",0,VLOOKUP(E468,'40'!$K$3:$L$16,2,FALSE)))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IF(D469="X",0,IF(E469="X",0,VLOOKUP(E469,'40'!$K$3:$L$16,2,FALSE)))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IF(D470="X",0,IF(E470="X",0,VLOOKUP(E470,'40'!$K$3:$L$16,2,FALSE)))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IF(D471="X",0,IF(E471="X",0,VLOOKUP(E471,'40'!$K$3:$L$16,2,FALSE)))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IF(D472="X",0,IF(E472="X",0,VLOOKUP(E472,'40'!$K$3:$L$16,2,FALSE)))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IF(D473="X",0,IF(E473="X",0,VLOOKUP(E473,'40'!$K$3:$L$16,2,FALSE)))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IF(D474="X",0,IF(E474="X",0,VLOOKUP(E474,'40'!$K$3:$L$16,2,FALSE)))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IF(D475="X",0,IF(E475="X",0,VLOOKUP(E475,'40'!$K$3:$L$16,2,FALSE)))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IF(D476="X",0,IF(E476="X",0,VLOOKUP(E476,'40'!$K$3:$L$16,2,FALSE)))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IF(D477="X",0,IF(E477="X",0,VLOOKUP(E477,'40'!$K$3:$L$16,2,FALSE)))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IF(D478="X",0,IF(E478="X",0,VLOOKUP(E478,'40'!$K$3:$L$16,2,FALSE)))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IF(D479="X",0,IF(E479="X",0,VLOOKUP(E479,'40'!$K$3:$L$16,2,FALSE)))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IF(D480="X",0,IF(E480="X",0,VLOOKUP(E480,'40'!$K$3:$L$16,2,FALSE)))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IF(D481="X",0,IF(E481="X",0,VLOOKUP(E481,'40'!$K$3:$L$16,2,FALSE)))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IF(D482="X",0,IF(E482="X",0,VLOOKUP(E482,'40'!$K$3:$L$16,2,FALSE)))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IF(D483="X",0,IF(E483="X",0,VLOOKUP(E483,'40'!$K$3:$L$16,2,FALSE)))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IF(D484="X",0,IF(E484="X",0,VLOOKUP(E484,'40'!$K$3:$L$16,2,FALSE)))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IF(D485="X",0,IF(E485="X",0,VLOOKUP(E485,'40'!$K$3:$L$16,2,FALSE)))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IF(D486="X",0,IF(E486="X",0,VLOOKUP(E486,'40'!$K$3:$L$16,2,FALSE)))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IF(D487="X",0,IF(E487="X",0,VLOOKUP(E487,'40'!$K$3:$L$16,2,FALSE)))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IF(D488="X",0,IF(E488="X",0,VLOOKUP(E488,'40'!$K$3:$L$16,2,FALSE)))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IF(D489="X",0,IF(E489="X",0,VLOOKUP(E489,'40'!$K$3:$L$16,2,FALSE)))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IF(D490="X",0,IF(E490="X",0,VLOOKUP(E490,'40'!$K$3:$L$16,2,FALSE)))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IF(D491="X",0,IF(E491="X",0,VLOOKUP(E491,'40'!$K$3:$L$16,2,FALSE)))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IF(D492="X",0,IF(E492="X",0,VLOOKUP(E492,'40'!$K$3:$L$16,2,FALSE)))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IF(D493="X",0,IF(E493="X",0,VLOOKUP(E493,'40'!$K$3:$L$16,2,FALSE)))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IF(D494="X",0,IF(E494="X",0,VLOOKUP(E494,'40'!$K$3:$L$16,2,FALSE)))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IF('40'!K3="", "Vrije categorie",'40'!K3)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IF('40'!K4="", "Vrije categorie",'40'!K4)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IF('40'!K5="", "Vrije categorie",'40'!K5)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IF('40'!K6="", "Vrije categorie",'40'!K6)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IF('40'!K7="", "Vrije categorie",'40'!K7)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IF('40'!K8="", "Vrije categorie",'40'!K8)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IF('40'!K9="", "Vrije categorie",'40'!K9)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IF('40'!K10="", "Vrije categorie",'40'!K10)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IF('40'!K11="", "Vrije categorie",'40'!K11)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IF('40'!K12="", "Vrije categorie",'40'!K12)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IF('40'!K13="", "Vrije categorie",'40'!K13)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IF('40'!K14="", "Vrije categorie",'40'!K14)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IF('40'!K15="", "Vrije categorie",'40'!K15)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SBEppZcbVNtZmcawWcRPlMY68ojN4wEQHF/Ted5DzryBn+kNEz4/a0hpqqV3/s/lWm+wrnRYFarXE1kyH45a5w==" saltValue="xevbC6/19UMh0c2i7G3FZ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41,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'41a'!P499/M3</f>
        <v>#N/A</v>
      </c>
    </row>
    <row r="4" spans="1:14">
      <c r="A4" s="26" t="s">
        <v>80</v>
      </c>
      <c r="B4" s="217" t="str">
        <f>VLOOKUP(H5,Kwaliteitsinspecties!A5:E54,3)</f>
        <v>Complex 41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'41a'!P500/M4</f>
        <v>#N/A</v>
      </c>
    </row>
    <row r="5" spans="1:14">
      <c r="A5" s="27" t="s">
        <v>81</v>
      </c>
      <c r="B5" s="218" t="str">
        <f>VLOOKUP(H5,Kwaliteitsinspecties!A5:E54,4)</f>
        <v>Complex 41</v>
      </c>
      <c r="C5" s="218"/>
      <c r="D5" s="218"/>
      <c r="E5" s="218"/>
      <c r="F5" s="214" t="s">
        <v>83</v>
      </c>
      <c r="G5" s="214"/>
      <c r="H5" s="23">
        <f>Kwaliteitsinspecties!A45</f>
        <v>41</v>
      </c>
      <c r="K5" s="44" t="s">
        <v>56</v>
      </c>
      <c r="L5" s="56"/>
      <c r="M5" s="115"/>
      <c r="N5" s="97" t="e">
        <f>'41a'!P501/M5</f>
        <v>#N/A</v>
      </c>
    </row>
    <row r="6" spans="1:14">
      <c r="A6" s="28" t="s">
        <v>82</v>
      </c>
      <c r="B6" s="219" t="str">
        <f>VLOOKUP(H5,Kwaliteitsinspecties!A5:E54,5)</f>
        <v>Complex 41</v>
      </c>
      <c r="C6" s="219"/>
      <c r="D6" s="219"/>
      <c r="E6" s="219"/>
      <c r="F6" s="215" t="s">
        <v>84</v>
      </c>
      <c r="G6" s="215"/>
      <c r="H6" s="24" t="str">
        <f>CONCATENATE(H5,"a")</f>
        <v>41a</v>
      </c>
      <c r="K6" s="44" t="s">
        <v>57</v>
      </c>
      <c r="L6" s="56"/>
      <c r="M6" s="115"/>
      <c r="N6" s="97" t="e">
        <f>'41a'!P502/M6</f>
        <v>#N/A</v>
      </c>
    </row>
    <row r="7" spans="1:14">
      <c r="K7" s="44" t="s">
        <v>53</v>
      </c>
      <c r="L7" s="56"/>
      <c r="M7" s="115"/>
      <c r="N7" s="97" t="e">
        <f>'41a'!P503/M7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'41a'!P504/M8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'41a'!P505/M9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'41a'!P506/M10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'41a'!P507/M11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'41a'!P508/M12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'41a'!N512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'41a'!P509/M13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'41a'!P512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'41a'!G512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'41a'!F512-E27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'41a'!S495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'41a'!R495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'41a'!T495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'41a'!U495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'41a'!V495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'41a'!W495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'41a'!N505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/+rR3gKeQZmbysJ/KDW4U2zfxImKk34w3nu6TqfPQ0lt0AP+TPQZbgNNbQrn5tyQNVpXekmH7ggd7L9TXLEI5g==" saltValue="A8CVG97bzF1RfCaJqQjtv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'41'!H5</f>
        <v>41</v>
      </c>
      <c r="B1" s="240" t="s">
        <v>80</v>
      </c>
      <c r="C1" s="241"/>
      <c r="D1" s="242" t="str">
        <f>VLOOKUP(A1,Kwaliteitsinspecties!A5:J54,3)</f>
        <v>Complex 41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41 te Complex 41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IF(D4="X",0,IF(E4="X",0,VLOOKUP(E4,'41'!$K$3:$L$16,2,FALSE)))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IF(D5="X",0,IF(E5="X",0,VLOOKUP(E5,'41'!$K$3:$L$16,2,FALSE)))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IF(D6="X",0,IF(E6="X",0,VLOOKUP(E6,'41'!$K$3:$L$16,2,FALSE)))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IF(D7="X",0,IF(E7="X",0,VLOOKUP(E7,'41'!$K$3:$L$16,2,FALSE)))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IF(D8="X",0,IF(E8="X",0,VLOOKUP(E8,'41'!$K$3:$L$16,2,FALSE)))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IF(D9="X",0,IF(E9="X",0,VLOOKUP(E9,'41'!$K$3:$L$16,2,FALSE)))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IF(D10="X",0,IF(E10="X",0,VLOOKUP(E10,'41'!$K$3:$L$16,2,FALSE)))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IF(D11="X",0,IF(E11="X",0,VLOOKUP(E11,'41'!$K$3:$L$16,2,FALSE)))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IF(D12="X",0,IF(E12="X",0,VLOOKUP(E12,'41'!$K$3:$L$16,2,FALSE)))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IF(D13="X",0,IF(E13="X",0,VLOOKUP(E13,'41'!$K$3:$L$16,2,FALSE)))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IF(D14="X",0,IF(E14="X",0,VLOOKUP(E14,'41'!$K$3:$L$16,2,FALSE)))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IF(D15="X",0,IF(E15="X",0,VLOOKUP(E15,'41'!$K$3:$L$16,2,FALSE)))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IF(D16="X",0,IF(E16="X",0,VLOOKUP(E16,'41'!$K$3:$L$16,2,FALSE)))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IF(D17="X",0,IF(E17="X",0,VLOOKUP(E17,'41'!$K$3:$L$16,2,FALSE)))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IF(D18="X",0,IF(E18="X",0,VLOOKUP(E18,'41'!$K$3:$L$16,2,FALSE)))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IF(D19="X",0,IF(E19="X",0,VLOOKUP(E19,'41'!$K$3:$L$16,2,FALSE)))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IF(D20="X",0,IF(E20="X",0,VLOOKUP(E20,'41'!$K$3:$L$16,2,FALSE)))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IF(D21="X",0,IF(E21="X",0,VLOOKUP(E21,'41'!$K$3:$L$16,2,FALSE)))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IF(D22="X",0,IF(E22="X",0,VLOOKUP(E22,'41'!$K$3:$L$16,2,FALSE)))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IF(D23="X",0,IF(E23="X",0,VLOOKUP(E23,'41'!$K$3:$L$16,2,FALSE)))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IF(D24="X",0,IF(E24="X",0,VLOOKUP(E24,'41'!$K$3:$L$16,2,FALSE)))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IF(D25="X",0,IF(E25="X",0,VLOOKUP(E25,'41'!$K$3:$L$16,2,FALSE)))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IF(D26="X",0,IF(E26="X",0,VLOOKUP(E26,'41'!$K$3:$L$16,2,FALSE)))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IF(D27="X",0,IF(E27="X",0,VLOOKUP(E27,'41'!$K$3:$L$16,2,FALSE)))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IF(D28="X",0,IF(E28="X",0,VLOOKUP(E28,'41'!$K$3:$L$16,2,FALSE)))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IF(D29="X",0,IF(E29="X",0,VLOOKUP(E29,'41'!$K$3:$L$16,2,FALSE)))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IF(D30="X",0,IF(E30="X",0,VLOOKUP(E30,'41'!$K$3:$L$16,2,FALSE)))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IF(D31="X",0,IF(E31="X",0,VLOOKUP(E31,'41'!$K$3:$L$16,2,FALSE)))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IF(D32="X",0,IF(E32="X",0,VLOOKUP(E32,'41'!$K$3:$L$16,2,FALSE)))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IF(D33="X",0,IF(E33="X",0,VLOOKUP(E33,'41'!$K$3:$L$16,2,FALSE)))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IF(D34="X",0,IF(E34="X",0,VLOOKUP(E34,'41'!$K$3:$L$16,2,FALSE)))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IF(D35="X",0,IF(E35="X",0,VLOOKUP(E35,'41'!$K$3:$L$16,2,FALSE)))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IF(D36="X",0,IF(E36="X",0,VLOOKUP(E36,'41'!$K$3:$L$16,2,FALSE)))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IF(D37="X",0,IF(E37="X",0,VLOOKUP(E37,'41'!$K$3:$L$16,2,FALSE)))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IF(D38="X",0,IF(E38="X",0,VLOOKUP(E38,'41'!$K$3:$L$16,2,FALSE)))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IF(D39="X",0,IF(E39="X",0,VLOOKUP(E39,'41'!$K$3:$L$16,2,FALSE)))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IF(D40="X",0,IF(E40="X",0,VLOOKUP(E40,'41'!$K$3:$L$16,2,FALSE)))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IF(D41="X",0,IF(E41="X",0,VLOOKUP(E41,'41'!$K$3:$L$16,2,FALSE)))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IF(D42="X",0,IF(E42="X",0,VLOOKUP(E42,'41'!$K$3:$L$16,2,FALSE)))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IF(D43="X",0,IF(E43="X",0,VLOOKUP(E43,'41'!$K$3:$L$16,2,FALSE)))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IF(D44="X",0,IF(E44="X",0,VLOOKUP(E44,'41'!$K$3:$L$16,2,FALSE)))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IF(D45="X",0,IF(E45="X",0,VLOOKUP(E45,'41'!$K$3:$L$16,2,FALSE)))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IF(D46="X",0,IF(E46="X",0,VLOOKUP(E46,'41'!$K$3:$L$16,2,FALSE)))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IF(D47="X",0,IF(E47="X",0,VLOOKUP(E47,'41'!$K$3:$L$16,2,FALSE)))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IF(D48="X",0,IF(E48="X",0,VLOOKUP(E48,'41'!$K$3:$L$16,2,FALSE)))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IF(D49="X",0,IF(E49="X",0,VLOOKUP(E49,'41'!$K$3:$L$16,2,FALSE)))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IF(D50="X",0,IF(E50="X",0,VLOOKUP(E50,'41'!$K$3:$L$16,2,FALSE)))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IF(D51="X",0,IF(E51="X",0,VLOOKUP(E51,'41'!$K$3:$L$16,2,FALSE)))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IF(D52="X",0,IF(E52="X",0,VLOOKUP(E52,'41'!$K$3:$L$16,2,FALSE)))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IF(D53="X",0,IF(E53="X",0,VLOOKUP(E53,'41'!$K$3:$L$16,2,FALSE)))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IF(D54="X",0,IF(E54="X",0,VLOOKUP(E54,'41'!$K$3:$L$16,2,FALSE)))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IF(D55="X",0,IF(E55="X",0,VLOOKUP(E55,'41'!$K$3:$L$16,2,FALSE)))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IF(D56="X",0,IF(E56="X",0,VLOOKUP(E56,'41'!$K$3:$L$16,2,FALSE)))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IF(D57="X",0,IF(E57="X",0,VLOOKUP(E57,'41'!$K$3:$L$16,2,FALSE)))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IF(D58="X",0,IF(E58="X",0,VLOOKUP(E58,'41'!$K$3:$L$16,2,FALSE)))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IF(D59="X",0,IF(E59="X",0,VLOOKUP(E59,'41'!$K$3:$L$16,2,FALSE)))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IF(D60="X",0,IF(E60="X",0,VLOOKUP(E60,'41'!$K$3:$L$16,2,FALSE)))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IF(D61="X",0,IF(E61="X",0,VLOOKUP(E61,'41'!$K$3:$L$16,2,FALSE)))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IF(D62="X",0,IF(E62="X",0,VLOOKUP(E62,'41'!$K$3:$L$16,2,FALSE)))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IF(D63="X",0,IF(E63="X",0,VLOOKUP(E63,'41'!$K$3:$L$16,2,FALSE)))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IF(D64="X",0,IF(E64="X",0,VLOOKUP(E64,'41'!$K$3:$L$16,2,FALSE)))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IF(D65="X",0,IF(E65="X",0,VLOOKUP(E65,'41'!$K$3:$L$16,2,FALSE)))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IF(D66="X",0,IF(E66="X",0,VLOOKUP(E66,'41'!$K$3:$L$16,2,FALSE)))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IF(D67="X",0,IF(E67="X",0,VLOOKUP(E67,'41'!$K$3:$L$16,2,FALSE)))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IF(D68="X",0,IF(E68="X",0,VLOOKUP(E68,'41'!$K$3:$L$16,2,FALSE)))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IF(D69="X",0,IF(E69="X",0,VLOOKUP(E69,'41'!$K$3:$L$16,2,FALSE)))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IF(D70="X",0,IF(E70="X",0,VLOOKUP(E70,'41'!$K$3:$L$16,2,FALSE)))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IF(D71="X",0,IF(E71="X",0,VLOOKUP(E71,'41'!$K$3:$L$16,2,FALSE)))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IF(D72="X",0,IF(E72="X",0,VLOOKUP(E72,'41'!$K$3:$L$16,2,FALSE)))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IF(D73="X",0,IF(E73="X",0,VLOOKUP(E73,'41'!$K$3:$L$16,2,FALSE)))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IF(D74="X",0,IF(E74="X",0,VLOOKUP(E74,'41'!$K$3:$L$16,2,FALSE)))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IF(D75="X",0,IF(E75="X",0,VLOOKUP(E75,'41'!$K$3:$L$16,2,FALSE)))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IF(D76="X",0,IF(E76="X",0,VLOOKUP(E76,'41'!$K$3:$L$16,2,FALSE)))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IF(D77="X",0,IF(E77="X",0,VLOOKUP(E77,'41'!$K$3:$L$16,2,FALSE)))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IF(D78="X",0,IF(E78="X",0,VLOOKUP(E78,'41'!$K$3:$L$16,2,FALSE)))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IF(D79="X",0,IF(E79="X",0,VLOOKUP(E79,'41'!$K$3:$L$16,2,FALSE)))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IF(D80="X",0,IF(E80="X",0,VLOOKUP(E80,'41'!$K$3:$L$16,2,FALSE)))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IF(D81="X",0,IF(E81="X",0,VLOOKUP(E81,'41'!$K$3:$L$16,2,FALSE)))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IF(D82="X",0,IF(E82="X",0,VLOOKUP(E82,'41'!$K$3:$L$16,2,FALSE)))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IF(D83="X",0,IF(E83="X",0,VLOOKUP(E83,'41'!$K$3:$L$16,2,FALSE)))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IF(D84="X",0,IF(E84="X",0,VLOOKUP(E84,'41'!$K$3:$L$16,2,FALSE)))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IF(D85="X",0,IF(E85="X",0,VLOOKUP(E85,'41'!$K$3:$L$16,2,FALSE)))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IF(D86="X",0,IF(E86="X",0,VLOOKUP(E86,'41'!$K$3:$L$16,2,FALSE)))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IF(D87="X",0,IF(E87="X",0,VLOOKUP(E87,'41'!$K$3:$L$16,2,FALSE)))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IF(D88="X",0,IF(E88="X",0,VLOOKUP(E88,'41'!$K$3:$L$16,2,FALSE)))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IF(D89="X",0,IF(E89="X",0,VLOOKUP(E89,'41'!$K$3:$L$16,2,FALSE)))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IF(D90="X",0,IF(E90="X",0,VLOOKUP(E90,'41'!$K$3:$L$16,2,FALSE)))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IF(D91="X",0,IF(E91="X",0,VLOOKUP(E91,'41'!$K$3:$L$16,2,FALSE)))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IF(D92="X",0,IF(E92="X",0,VLOOKUP(E92,'41'!$K$3:$L$16,2,FALSE)))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IF(D93="X",0,IF(E93="X",0,VLOOKUP(E93,'41'!$K$3:$L$16,2,FALSE)))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IF(D94="X",0,IF(E94="X",0,VLOOKUP(E94,'41'!$K$3:$L$16,2,FALSE)))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IF(D95="X",0,IF(E95="X",0,VLOOKUP(E95,'41'!$K$3:$L$16,2,FALSE)))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IF(D96="X",0,IF(E96="X",0,VLOOKUP(E96,'41'!$K$3:$L$16,2,FALSE)))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IF(D97="X",0,IF(E97="X",0,VLOOKUP(E97,'41'!$K$3:$L$16,2,FALSE)))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IF(D98="X",0,IF(E98="X",0,VLOOKUP(E98,'41'!$K$3:$L$16,2,FALSE)))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IF(D99="X",0,IF(E99="X",0,VLOOKUP(E99,'41'!$K$3:$L$16,2,FALSE)))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IF(D100="X",0,IF(E100="X",0,VLOOKUP(E100,'41'!$K$3:$L$16,2,FALSE)))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IF(D101="X",0,IF(E101="X",0,VLOOKUP(E101,'41'!$K$3:$L$16,2,FALSE)))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IF(D102="X",0,IF(E102="X",0,VLOOKUP(E102,'41'!$K$3:$L$16,2,FALSE)))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IF(D103="X",0,IF(E103="X",0,VLOOKUP(E103,'41'!$K$3:$L$16,2,FALSE)))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IF(D104="X",0,IF(E104="X",0,VLOOKUP(E104,'41'!$K$3:$L$16,2,FALSE)))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IF(D105="X",0,IF(E105="X",0,VLOOKUP(E105,'41'!$K$3:$L$16,2,FALSE)))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IF(D106="X",0,IF(E106="X",0,VLOOKUP(E106,'41'!$K$3:$L$16,2,FALSE)))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IF(D107="X",0,IF(E107="X",0,VLOOKUP(E107,'41'!$K$3:$L$16,2,FALSE)))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IF(D108="X",0,IF(E108="X",0,VLOOKUP(E108,'41'!$K$3:$L$16,2,FALSE)))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IF(D109="X",0,IF(E109="X",0,VLOOKUP(E109,'41'!$K$3:$L$16,2,FALSE)))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IF(D110="X",0,IF(E110="X",0,VLOOKUP(E110,'41'!$K$3:$L$16,2,FALSE)))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IF(D111="X",0,IF(E111="X",0,VLOOKUP(E111,'41'!$K$3:$L$16,2,FALSE)))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IF(D112="X",0,IF(E112="X",0,VLOOKUP(E112,'41'!$K$3:$L$16,2,FALSE)))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IF(D113="X",0,IF(E113="X",0,VLOOKUP(E113,'41'!$K$3:$L$16,2,FALSE)))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IF(D114="X",0,IF(E114="X",0,VLOOKUP(E114,'41'!$K$3:$L$16,2,FALSE)))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IF(D115="X",0,IF(E115="X",0,VLOOKUP(E115,'41'!$K$3:$L$16,2,FALSE)))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IF(D116="X",0,IF(E116="X",0,VLOOKUP(E116,'41'!$K$3:$L$16,2,FALSE)))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IF(D117="X",0,IF(E117="X",0,VLOOKUP(E117,'41'!$K$3:$L$16,2,FALSE)))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IF(D118="X",0,IF(E118="X",0,VLOOKUP(E118,'41'!$K$3:$L$16,2,FALSE)))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IF(D119="X",0,IF(E119="X",0,VLOOKUP(E119,'41'!$K$3:$L$16,2,FALSE)))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IF(D120="X",0,IF(E120="X",0,VLOOKUP(E120,'41'!$K$3:$L$16,2,FALSE)))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IF(D121="X",0,IF(E121="X",0,VLOOKUP(E121,'41'!$K$3:$L$16,2,FALSE)))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IF(D122="X",0,IF(E122="X",0,VLOOKUP(E122,'41'!$K$3:$L$16,2,FALSE)))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IF(D123="X",0,IF(E123="X",0,VLOOKUP(E123,'41'!$K$3:$L$16,2,FALSE)))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IF(D124="X",0,IF(E124="X",0,VLOOKUP(E124,'41'!$K$3:$L$16,2,FALSE)))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IF(D125="X",0,IF(E125="X",0,VLOOKUP(E125,'41'!$K$3:$L$16,2,FALSE)))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IF(D126="X",0,IF(E126="X",0,VLOOKUP(E126,'41'!$K$3:$L$16,2,FALSE)))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IF(D127="X",0,IF(E127="X",0,VLOOKUP(E127,'41'!$K$3:$L$16,2,FALSE)))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IF(D128="X",0,IF(E128="X",0,VLOOKUP(E128,'41'!$K$3:$L$16,2,FALSE)))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IF(D129="X",0,IF(E129="X",0,VLOOKUP(E129,'41'!$K$3:$L$16,2,FALSE)))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IF(D130="X",0,IF(E130="X",0,VLOOKUP(E130,'41'!$K$3:$L$16,2,FALSE)))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IF(D131="X",0,IF(E131="X",0,VLOOKUP(E131,'41'!$K$3:$L$16,2,FALSE)))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IF(D132="X",0,IF(E132="X",0,VLOOKUP(E132,'41'!$K$3:$L$16,2,FALSE)))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IF(D133="X",0,IF(E133="X",0,VLOOKUP(E133,'41'!$K$3:$L$16,2,FALSE)))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IF(D134="X",0,IF(E134="X",0,VLOOKUP(E134,'41'!$K$3:$L$16,2,FALSE)))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IF(D135="X",0,IF(E135="X",0,VLOOKUP(E135,'41'!$K$3:$L$16,2,FALSE)))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IF(D136="X",0,IF(E136="X",0,VLOOKUP(E136,'41'!$K$3:$L$16,2,FALSE)))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IF(D137="X",0,IF(E137="X",0,VLOOKUP(E137,'41'!$K$3:$L$16,2,FALSE)))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IF(D138="X",0,IF(E138="X",0,VLOOKUP(E138,'41'!$K$3:$L$16,2,FALSE)))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IF(D139="X",0,IF(E139="X",0,VLOOKUP(E139,'41'!$K$3:$L$16,2,FALSE)))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IF(D140="X",0,IF(E140="X",0,VLOOKUP(E140,'41'!$K$3:$L$16,2,FALSE)))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IF(D141="X",0,IF(E141="X",0,VLOOKUP(E141,'41'!$K$3:$L$16,2,FALSE)))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IF(D142="X",0,IF(E142="X",0,VLOOKUP(E142,'41'!$K$3:$L$16,2,FALSE)))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IF(D143="X",0,IF(E143="X",0,VLOOKUP(E143,'41'!$K$3:$L$16,2,FALSE)))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IF(D144="X",0,IF(E144="X",0,VLOOKUP(E144,'41'!$K$3:$L$16,2,FALSE)))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IF(D145="X",0,IF(E145="X",0,VLOOKUP(E145,'41'!$K$3:$L$16,2,FALSE)))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IF(D146="X",0,IF(E146="X",0,VLOOKUP(E146,'41'!$K$3:$L$16,2,FALSE)))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IF(D147="X",0,IF(E147="X",0,VLOOKUP(E147,'41'!$K$3:$L$16,2,FALSE)))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IF(D148="X",0,IF(E148="X",0,VLOOKUP(E148,'41'!$K$3:$L$16,2,FALSE)))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IF(D149="X",0,IF(E149="X",0,VLOOKUP(E149,'41'!$K$3:$L$16,2,FALSE)))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IF(D150="X",0,IF(E150="X",0,VLOOKUP(E150,'41'!$K$3:$L$16,2,FALSE)))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IF(D151="X",0,IF(E151="X",0,VLOOKUP(E151,'41'!$K$3:$L$16,2,FALSE)))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IF(D152="X",0,IF(E152="X",0,VLOOKUP(E152,'41'!$K$3:$L$16,2,FALSE)))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IF(D153="X",0,IF(E153="X",0,VLOOKUP(E153,'41'!$K$3:$L$16,2,FALSE)))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IF(D154="X",0,IF(E154="X",0,VLOOKUP(E154,'41'!$K$3:$L$16,2,FALSE)))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IF(D155="X",0,IF(E155="X",0,VLOOKUP(E155,'41'!$K$3:$L$16,2,FALSE)))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IF(D156="X",0,IF(E156="X",0,VLOOKUP(E156,'41'!$K$3:$L$16,2,FALSE)))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IF(D157="X",0,IF(E157="X",0,VLOOKUP(E157,'41'!$K$3:$L$16,2,FALSE)))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IF(D158="X",0,IF(E158="X",0,VLOOKUP(E158,'41'!$K$3:$L$16,2,FALSE)))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IF(D159="X",0,IF(E159="X",0,VLOOKUP(E159,'41'!$K$3:$L$16,2,FALSE)))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IF(D160="X",0,IF(E160="X",0,VLOOKUP(E160,'41'!$K$3:$L$16,2,FALSE)))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IF(D161="X",0,IF(E161="X",0,VLOOKUP(E161,'41'!$K$3:$L$16,2,FALSE)))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IF(D162="X",0,IF(E162="X",0,VLOOKUP(E162,'41'!$K$3:$L$16,2,FALSE)))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IF(D163="X",0,IF(E163="X",0,VLOOKUP(E163,'41'!$K$3:$L$16,2,FALSE)))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IF(D164="X",0,IF(E164="X",0,VLOOKUP(E164,'41'!$K$3:$L$16,2,FALSE)))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IF(D165="X",0,IF(E165="X",0,VLOOKUP(E165,'41'!$K$3:$L$16,2,FALSE)))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IF(D166="X",0,IF(E166="X",0,VLOOKUP(E166,'41'!$K$3:$L$16,2,FALSE)))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IF(D167="X",0,IF(E167="X",0,VLOOKUP(E167,'41'!$K$3:$L$16,2,FALSE)))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IF(D168="X",0,IF(E168="X",0,VLOOKUP(E168,'41'!$K$3:$L$16,2,FALSE)))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IF(D169="X",0,IF(E169="X",0,VLOOKUP(E169,'41'!$K$3:$L$16,2,FALSE)))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IF(D170="X",0,IF(E170="X",0,VLOOKUP(E170,'41'!$K$3:$L$16,2,FALSE)))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IF(D171="X",0,IF(E171="X",0,VLOOKUP(E171,'41'!$K$3:$L$16,2,FALSE)))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IF(D172="X",0,IF(E172="X",0,VLOOKUP(E172,'41'!$K$3:$L$16,2,FALSE)))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IF(D173="X",0,IF(E173="X",0,VLOOKUP(E173,'41'!$K$3:$L$16,2,FALSE)))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IF(D174="X",0,IF(E174="X",0,VLOOKUP(E174,'41'!$K$3:$L$16,2,FALSE)))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IF(D175="X",0,IF(E175="X",0,VLOOKUP(E175,'41'!$K$3:$L$16,2,FALSE)))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IF(D176="X",0,IF(E176="X",0,VLOOKUP(E176,'41'!$K$3:$L$16,2,FALSE)))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IF(D177="X",0,IF(E177="X",0,VLOOKUP(E177,'41'!$K$3:$L$16,2,FALSE)))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IF(D178="X",0,IF(E178="X",0,VLOOKUP(E178,'41'!$K$3:$L$16,2,FALSE)))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IF(D179="X",0,IF(E179="X",0,VLOOKUP(E179,'41'!$K$3:$L$16,2,FALSE)))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IF(D180="X",0,IF(E180="X",0,VLOOKUP(E180,'41'!$K$3:$L$16,2,FALSE)))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IF(D181="X",0,IF(E181="X",0,VLOOKUP(E181,'41'!$K$3:$L$16,2,FALSE)))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IF(D182="X",0,IF(E182="X",0,VLOOKUP(E182,'41'!$K$3:$L$16,2,FALSE)))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IF(D183="X",0,IF(E183="X",0,VLOOKUP(E183,'41'!$K$3:$L$16,2,FALSE)))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IF(D184="X",0,IF(E184="X",0,VLOOKUP(E184,'41'!$K$3:$L$16,2,FALSE)))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IF(D185="X",0,IF(E185="X",0,VLOOKUP(E185,'41'!$K$3:$L$16,2,FALSE)))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IF(D186="X",0,IF(E186="X",0,VLOOKUP(E186,'41'!$K$3:$L$16,2,FALSE)))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IF(D187="X",0,IF(E187="X",0,VLOOKUP(E187,'41'!$K$3:$L$16,2,FALSE)))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IF(D188="X",0,IF(E188="X",0,VLOOKUP(E188,'41'!$K$3:$L$16,2,FALSE)))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IF(D189="X",0,IF(E189="X",0,VLOOKUP(E189,'41'!$K$3:$L$16,2,FALSE)))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IF(D190="X",0,IF(E190="X",0,VLOOKUP(E190,'41'!$K$3:$L$16,2,FALSE)))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IF(D191="X",0,IF(E191="X",0,VLOOKUP(E191,'41'!$K$3:$L$16,2,FALSE)))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IF(D192="X",0,IF(E192="X",0,VLOOKUP(E192,'41'!$K$3:$L$16,2,FALSE)))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IF(D193="X",0,IF(E193="X",0,VLOOKUP(E193,'41'!$K$3:$L$16,2,FALSE)))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IF(D194="X",0,IF(E194="X",0,VLOOKUP(E194,'41'!$K$3:$L$16,2,FALSE)))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IF(D195="X",0,IF(E195="X",0,VLOOKUP(E195,'41'!$K$3:$L$16,2,FALSE)))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IF(D196="X",0,IF(E196="X",0,VLOOKUP(E196,'41'!$K$3:$L$16,2,FALSE)))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IF(D197="X",0,IF(E197="X",0,VLOOKUP(E197,'41'!$K$3:$L$16,2,FALSE)))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IF(D198="X",0,IF(E198="X",0,VLOOKUP(E198,'41'!$K$3:$L$16,2,FALSE)))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IF(D199="X",0,IF(E199="X",0,VLOOKUP(E199,'41'!$K$3:$L$16,2,FALSE)))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IF(D200="X",0,IF(E200="X",0,VLOOKUP(E200,'41'!$K$3:$L$16,2,FALSE)))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IF(D201="X",0,IF(E201="X",0,VLOOKUP(E201,'41'!$K$3:$L$16,2,FALSE)))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IF(D202="X",0,IF(E202="X",0,VLOOKUP(E202,'41'!$K$3:$L$16,2,FALSE)))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IF(D203="X",0,IF(E203="X",0,VLOOKUP(E203,'41'!$K$3:$L$16,2,FALSE)))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IF(D204="X",0,IF(E204="X",0,VLOOKUP(E204,'41'!$K$3:$L$16,2,FALSE)))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IF(D205="X",0,IF(E205="X",0,VLOOKUP(E205,'41'!$K$3:$L$16,2,FALSE)))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IF(D206="X",0,IF(E206="X",0,VLOOKUP(E206,'41'!$K$3:$L$16,2,FALSE)))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IF(D207="X",0,IF(E207="X",0,VLOOKUP(E207,'41'!$K$3:$L$16,2,FALSE)))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IF(D208="X",0,IF(E208="X",0,VLOOKUP(E208,'41'!$K$3:$L$16,2,FALSE)))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IF(D209="X",0,IF(E209="X",0,VLOOKUP(E209,'41'!$K$3:$L$16,2,FALSE)))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IF(D210="X",0,IF(E210="X",0,VLOOKUP(E210,'41'!$K$3:$L$16,2,FALSE)))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IF(D211="X",0,IF(E211="X",0,VLOOKUP(E211,'41'!$K$3:$L$16,2,FALSE)))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IF(D212="X",0,IF(E212="X",0,VLOOKUP(E212,'41'!$K$3:$L$16,2,FALSE)))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IF(D213="X",0,IF(E213="X",0,VLOOKUP(E213,'41'!$K$3:$L$16,2,FALSE)))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IF(D214="X",0,IF(E214="X",0,VLOOKUP(E214,'41'!$K$3:$L$16,2,FALSE)))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IF(D215="X",0,IF(E215="X",0,VLOOKUP(E215,'41'!$K$3:$L$16,2,FALSE)))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IF(D216="X",0,IF(E216="X",0,VLOOKUP(E216,'41'!$K$3:$L$16,2,FALSE)))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IF(D217="X",0,IF(E217="X",0,VLOOKUP(E217,'41'!$K$3:$L$16,2,FALSE)))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IF(D218="X",0,IF(E218="X",0,VLOOKUP(E218,'41'!$K$3:$L$16,2,FALSE)))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IF(D219="X",0,IF(E219="X",0,VLOOKUP(E219,'41'!$K$3:$L$16,2,FALSE)))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IF(D220="X",0,IF(E220="X",0,VLOOKUP(E220,'41'!$K$3:$L$16,2,FALSE)))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IF(D221="X",0,IF(E221="X",0,VLOOKUP(E221,'41'!$K$3:$L$16,2,FALSE)))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IF(D222="X",0,IF(E222="X",0,VLOOKUP(E222,'41'!$K$3:$L$16,2,FALSE)))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IF(D223="X",0,IF(E223="X",0,VLOOKUP(E223,'41'!$K$3:$L$16,2,FALSE)))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IF(D224="X",0,IF(E224="X",0,VLOOKUP(E224,'41'!$K$3:$L$16,2,FALSE)))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IF(D225="X",0,IF(E225="X",0,VLOOKUP(E225,'41'!$K$3:$L$16,2,FALSE)))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IF(D226="X",0,IF(E226="X",0,VLOOKUP(E226,'41'!$K$3:$L$16,2,FALSE)))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IF(D227="X",0,IF(E227="X",0,VLOOKUP(E227,'41'!$K$3:$L$16,2,FALSE)))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IF(D228="X",0,IF(E228="X",0,VLOOKUP(E228,'41'!$K$3:$L$16,2,FALSE)))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IF(D229="X",0,IF(E229="X",0,VLOOKUP(E229,'41'!$K$3:$L$16,2,FALSE)))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IF(D230="X",0,IF(E230="X",0,VLOOKUP(E230,'41'!$K$3:$L$16,2,FALSE)))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IF(D231="X",0,IF(E231="X",0,VLOOKUP(E231,'41'!$K$3:$L$16,2,FALSE)))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IF(D232="X",0,IF(E232="X",0,VLOOKUP(E232,'41'!$K$3:$L$16,2,FALSE)))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IF(D233="X",0,IF(E233="X",0,VLOOKUP(E233,'41'!$K$3:$L$16,2,FALSE)))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IF(D234="X",0,IF(E234="X",0,VLOOKUP(E234,'41'!$K$3:$L$16,2,FALSE)))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IF(D235="X",0,IF(E235="X",0,VLOOKUP(E235,'41'!$K$3:$L$16,2,FALSE)))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IF(D236="X",0,IF(E236="X",0,VLOOKUP(E236,'41'!$K$3:$L$16,2,FALSE)))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IF(D237="X",0,IF(E237="X",0,VLOOKUP(E237,'41'!$K$3:$L$16,2,FALSE)))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IF(D238="X",0,IF(E238="X",0,VLOOKUP(E238,'41'!$K$3:$L$16,2,FALSE)))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IF(D239="X",0,IF(E239="X",0,VLOOKUP(E239,'41'!$K$3:$L$16,2,FALSE)))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IF(D240="X",0,IF(E240="X",0,VLOOKUP(E240,'41'!$K$3:$L$16,2,FALSE)))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IF(D241="X",0,IF(E241="X",0,VLOOKUP(E241,'41'!$K$3:$L$16,2,FALSE)))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IF(D242="X",0,IF(E242="X",0,VLOOKUP(E242,'41'!$K$3:$L$16,2,FALSE)))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IF(D243="X",0,IF(E243="X",0,VLOOKUP(E243,'41'!$K$3:$L$16,2,FALSE)))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IF(D244="X",0,IF(E244="X",0,VLOOKUP(E244,'41'!$K$3:$L$16,2,FALSE)))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IF(D245="X",0,IF(E245="X",0,VLOOKUP(E245,'41'!$K$3:$L$16,2,FALSE)))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IF(D246="X",0,IF(E246="X",0,VLOOKUP(E246,'41'!$K$3:$L$16,2,FALSE)))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IF(D247="X",0,IF(E247="X",0,VLOOKUP(E247,'41'!$K$3:$L$16,2,FALSE)))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IF(D248="X",0,IF(E248="X",0,VLOOKUP(E248,'41'!$K$3:$L$16,2,FALSE)))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IF(D249="X",0,IF(E249="X",0,VLOOKUP(E249,'41'!$K$3:$L$16,2,FALSE)))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IF(D250="X",0,IF(E250="X",0,VLOOKUP(E250,'41'!$K$3:$L$16,2,FALSE)))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IF(D251="X",0,IF(E251="X",0,VLOOKUP(E251,'41'!$K$3:$L$16,2,FALSE)))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IF(D252="X",0,IF(E252="X",0,VLOOKUP(E252,'41'!$K$3:$L$16,2,FALSE)))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IF(D253="X",0,IF(E253="X",0,VLOOKUP(E253,'41'!$K$3:$L$16,2,FALSE)))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IF(D254="X",0,IF(E254="X",0,VLOOKUP(E254,'41'!$K$3:$L$16,2,FALSE)))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IF(D255="X",0,IF(E255="X",0,VLOOKUP(E255,'41'!$K$3:$L$16,2,FALSE)))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IF(D256="X",0,IF(E256="X",0,VLOOKUP(E256,'41'!$K$3:$L$16,2,FALSE)))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IF(D257="X",0,IF(E257="X",0,VLOOKUP(E257,'41'!$K$3:$L$16,2,FALSE)))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IF(D258="X",0,IF(E258="X",0,VLOOKUP(E258,'41'!$K$3:$L$16,2,FALSE)))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IF(D259="X",0,IF(E259="X",0,VLOOKUP(E259,'41'!$K$3:$L$16,2,FALSE)))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IF(D260="X",0,IF(E260="X",0,VLOOKUP(E260,'41'!$K$3:$L$16,2,FALSE)))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IF(D261="X",0,IF(E261="X",0,VLOOKUP(E261,'41'!$K$3:$L$16,2,FALSE)))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IF(D262="X",0,IF(E262="X",0,VLOOKUP(E262,'41'!$K$3:$L$16,2,FALSE)))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IF(D263="X",0,IF(E263="X",0,VLOOKUP(E263,'41'!$K$3:$L$16,2,FALSE)))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IF(D264="X",0,IF(E264="X",0,VLOOKUP(E264,'41'!$K$3:$L$16,2,FALSE)))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IF(D265="X",0,IF(E265="X",0,VLOOKUP(E265,'41'!$K$3:$L$16,2,FALSE)))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IF(D266="X",0,IF(E266="X",0,VLOOKUP(E266,'41'!$K$3:$L$16,2,FALSE)))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IF(D267="X",0,IF(E267="X",0,VLOOKUP(E267,'41'!$K$3:$L$16,2,FALSE)))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IF(D268="X",0,IF(E268="X",0,VLOOKUP(E268,'41'!$K$3:$L$16,2,FALSE)))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IF(D269="X",0,IF(E269="X",0,VLOOKUP(E269,'41'!$K$3:$L$16,2,FALSE)))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IF(D270="X",0,IF(E270="X",0,VLOOKUP(E270,'41'!$K$3:$L$16,2,FALSE)))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IF(D271="X",0,IF(E271="X",0,VLOOKUP(E271,'41'!$K$3:$L$16,2,FALSE)))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IF(D272="X",0,IF(E272="X",0,VLOOKUP(E272,'41'!$K$3:$L$16,2,FALSE)))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IF(D273="X",0,IF(E273="X",0,VLOOKUP(E273,'41'!$K$3:$L$16,2,FALSE)))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IF(D274="X",0,IF(E274="X",0,VLOOKUP(E274,'41'!$K$3:$L$16,2,FALSE)))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IF(D275="X",0,IF(E275="X",0,VLOOKUP(E275,'41'!$K$3:$L$16,2,FALSE)))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IF(D276="X",0,IF(E276="X",0,VLOOKUP(E276,'41'!$K$3:$L$16,2,FALSE)))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IF(D277="X",0,IF(E277="X",0,VLOOKUP(E277,'41'!$K$3:$L$16,2,FALSE)))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IF(D278="X",0,IF(E278="X",0,VLOOKUP(E278,'41'!$K$3:$L$16,2,FALSE)))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IF(D279="X",0,IF(E279="X",0,VLOOKUP(E279,'41'!$K$3:$L$16,2,FALSE)))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IF(D280="X",0,IF(E280="X",0,VLOOKUP(E280,'41'!$K$3:$L$16,2,FALSE)))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IF(D281="X",0,IF(E281="X",0,VLOOKUP(E281,'41'!$K$3:$L$16,2,FALSE)))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IF(D282="X",0,IF(E282="X",0,VLOOKUP(E282,'41'!$K$3:$L$16,2,FALSE)))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IF(D283="X",0,IF(E283="X",0,VLOOKUP(E283,'41'!$K$3:$L$16,2,FALSE)))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IF(D284="X",0,IF(E284="X",0,VLOOKUP(E284,'41'!$K$3:$L$16,2,FALSE)))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IF(D285="X",0,IF(E285="X",0,VLOOKUP(E285,'41'!$K$3:$L$16,2,FALSE)))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IF(D286="X",0,IF(E286="X",0,VLOOKUP(E286,'41'!$K$3:$L$16,2,FALSE)))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IF(D287="X",0,IF(E287="X",0,VLOOKUP(E287,'41'!$K$3:$L$16,2,FALSE)))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IF(D288="X",0,IF(E288="X",0,VLOOKUP(E288,'41'!$K$3:$L$16,2,FALSE)))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IF(D289="X",0,IF(E289="X",0,VLOOKUP(E289,'41'!$K$3:$L$16,2,FALSE)))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IF(D290="X",0,IF(E290="X",0,VLOOKUP(E290,'41'!$K$3:$L$16,2,FALSE)))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IF(D291="X",0,IF(E291="X",0,VLOOKUP(E291,'41'!$K$3:$L$16,2,FALSE)))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IF(D292="X",0,IF(E292="X",0,VLOOKUP(E292,'41'!$K$3:$L$16,2,FALSE)))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IF(D293="X",0,IF(E293="X",0,VLOOKUP(E293,'41'!$K$3:$L$16,2,FALSE)))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IF(D294="X",0,IF(E294="X",0,VLOOKUP(E294,'41'!$K$3:$L$16,2,FALSE)))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IF(D295="X",0,IF(E295="X",0,VLOOKUP(E295,'41'!$K$3:$L$16,2,FALSE)))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IF(D296="X",0,IF(E296="X",0,VLOOKUP(E296,'41'!$K$3:$L$16,2,FALSE)))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IF(D297="X",0,IF(E297="X",0,VLOOKUP(E297,'41'!$K$3:$L$16,2,FALSE)))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IF(D298="X",0,IF(E298="X",0,VLOOKUP(E298,'41'!$K$3:$L$16,2,FALSE)))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IF(D299="X",0,IF(E299="X",0,VLOOKUP(E299,'41'!$K$3:$L$16,2,FALSE)))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IF(D300="X",0,IF(E300="X",0,VLOOKUP(E300,'41'!$K$3:$L$16,2,FALSE)))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IF(D301="X",0,IF(E301="X",0,VLOOKUP(E301,'41'!$K$3:$L$16,2,FALSE)))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IF(D302="X",0,IF(E302="X",0,VLOOKUP(E302,'41'!$K$3:$L$16,2,FALSE)))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IF(D303="X",0,IF(E303="X",0,VLOOKUP(E303,'41'!$K$3:$L$16,2,FALSE)))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IF(D304="X",0,IF(E304="X",0,VLOOKUP(E304,'41'!$K$3:$L$16,2,FALSE)))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IF(D305="X",0,IF(E305="X",0,VLOOKUP(E305,'41'!$K$3:$L$16,2,FALSE)))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IF(D306="X",0,IF(E306="X",0,VLOOKUP(E306,'41'!$K$3:$L$16,2,FALSE)))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IF(D307="X",0,IF(E307="X",0,VLOOKUP(E307,'41'!$K$3:$L$16,2,FALSE)))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IF(D308="X",0,IF(E308="X",0,VLOOKUP(E308,'41'!$K$3:$L$16,2,FALSE)))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IF(D309="X",0,IF(E309="X",0,VLOOKUP(E309,'41'!$K$3:$L$16,2,FALSE)))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IF(D310="X",0,IF(E310="X",0,VLOOKUP(E310,'41'!$K$3:$L$16,2,FALSE)))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IF(D311="X",0,IF(E311="X",0,VLOOKUP(E311,'41'!$K$3:$L$16,2,FALSE)))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IF(D312="X",0,IF(E312="X",0,VLOOKUP(E312,'41'!$K$3:$L$16,2,FALSE)))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IF(D313="X",0,IF(E313="X",0,VLOOKUP(E313,'41'!$K$3:$L$16,2,FALSE)))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IF(D314="X",0,IF(E314="X",0,VLOOKUP(E314,'41'!$K$3:$L$16,2,FALSE)))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IF(D315="X",0,IF(E315="X",0,VLOOKUP(E315,'41'!$K$3:$L$16,2,FALSE)))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IF(D316="X",0,IF(E316="X",0,VLOOKUP(E316,'41'!$K$3:$L$16,2,FALSE)))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IF(D317="X",0,IF(E317="X",0,VLOOKUP(E317,'41'!$K$3:$L$16,2,FALSE)))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IF(D318="X",0,IF(E318="X",0,VLOOKUP(E318,'41'!$K$3:$L$16,2,FALSE)))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IF(D319="X",0,IF(E319="X",0,VLOOKUP(E319,'41'!$K$3:$L$16,2,FALSE)))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IF(D320="X",0,IF(E320="X",0,VLOOKUP(E320,'41'!$K$3:$L$16,2,FALSE)))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IF(D321="X",0,IF(E321="X",0,VLOOKUP(E321,'41'!$K$3:$L$16,2,FALSE)))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IF(D322="X",0,IF(E322="X",0,VLOOKUP(E322,'41'!$K$3:$L$16,2,FALSE)))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IF(D323="X",0,IF(E323="X",0,VLOOKUP(E323,'41'!$K$3:$L$16,2,FALSE)))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IF(D324="X",0,IF(E324="X",0,VLOOKUP(E324,'41'!$K$3:$L$16,2,FALSE)))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IF(D325="X",0,IF(E325="X",0,VLOOKUP(E325,'41'!$K$3:$L$16,2,FALSE)))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IF(D326="X",0,IF(E326="X",0,VLOOKUP(E326,'41'!$K$3:$L$16,2,FALSE)))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IF(D327="X",0,IF(E327="X",0,VLOOKUP(E327,'41'!$K$3:$L$16,2,FALSE)))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IF(D328="X",0,IF(E328="X",0,VLOOKUP(E328,'41'!$K$3:$L$16,2,FALSE)))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IF(D329="X",0,IF(E329="X",0,VLOOKUP(E329,'41'!$K$3:$L$16,2,FALSE)))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IF(D330="X",0,IF(E330="X",0,VLOOKUP(E330,'41'!$K$3:$L$16,2,FALSE)))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IF(D331="X",0,IF(E331="X",0,VLOOKUP(E331,'41'!$K$3:$L$16,2,FALSE)))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IF(D332="X",0,IF(E332="X",0,VLOOKUP(E332,'41'!$K$3:$L$16,2,FALSE)))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IF(D333="X",0,IF(E333="X",0,VLOOKUP(E333,'41'!$K$3:$L$16,2,FALSE)))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IF(D334="X",0,IF(E334="X",0,VLOOKUP(E334,'41'!$K$3:$L$16,2,FALSE)))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IF(D335="X",0,IF(E335="X",0,VLOOKUP(E335,'41'!$K$3:$L$16,2,FALSE)))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IF(D336="X",0,IF(E336="X",0,VLOOKUP(E336,'41'!$K$3:$L$16,2,FALSE)))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IF(D337="X",0,IF(E337="X",0,VLOOKUP(E337,'41'!$K$3:$L$16,2,FALSE)))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IF(D338="X",0,IF(E338="X",0,VLOOKUP(E338,'41'!$K$3:$L$16,2,FALSE)))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IF(D339="X",0,IF(E339="X",0,VLOOKUP(E339,'41'!$K$3:$L$16,2,FALSE)))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IF(D340="X",0,IF(E340="X",0,VLOOKUP(E340,'41'!$K$3:$L$16,2,FALSE)))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IF(D341="X",0,IF(E341="X",0,VLOOKUP(E341,'41'!$K$3:$L$16,2,FALSE)))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IF(D342="X",0,IF(E342="X",0,VLOOKUP(E342,'41'!$K$3:$L$16,2,FALSE)))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IF(D343="X",0,IF(E343="X",0,VLOOKUP(E343,'41'!$K$3:$L$16,2,FALSE)))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IF(D344="X",0,IF(E344="X",0,VLOOKUP(E344,'41'!$K$3:$L$16,2,FALSE)))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IF(D345="X",0,IF(E345="X",0,VLOOKUP(E345,'41'!$K$3:$L$16,2,FALSE)))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IF(D346="X",0,IF(E346="X",0,VLOOKUP(E346,'41'!$K$3:$L$16,2,FALSE)))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IF(D347="X",0,IF(E347="X",0,VLOOKUP(E347,'41'!$K$3:$L$16,2,FALSE)))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IF(D348="X",0,IF(E348="X",0,VLOOKUP(E348,'41'!$K$3:$L$16,2,FALSE)))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IF(D349="X",0,IF(E349="X",0,VLOOKUP(E349,'41'!$K$3:$L$16,2,FALSE)))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IF(D350="X",0,IF(E350="X",0,VLOOKUP(E350,'41'!$K$3:$L$16,2,FALSE)))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IF(D351="X",0,IF(E351="X",0,VLOOKUP(E351,'41'!$K$3:$L$16,2,FALSE)))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IF(D352="X",0,IF(E352="X",0,VLOOKUP(E352,'41'!$K$3:$L$16,2,FALSE)))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IF(D353="X",0,IF(E353="X",0,VLOOKUP(E353,'41'!$K$3:$L$16,2,FALSE)))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IF(D354="X",0,IF(E354="X",0,VLOOKUP(E354,'41'!$K$3:$L$16,2,FALSE)))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IF(D355="X",0,IF(E355="X",0,VLOOKUP(E355,'41'!$K$3:$L$16,2,FALSE)))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IF(D356="X",0,IF(E356="X",0,VLOOKUP(E356,'41'!$K$3:$L$16,2,FALSE)))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IF(D357="X",0,IF(E357="X",0,VLOOKUP(E357,'41'!$K$3:$L$16,2,FALSE)))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IF(D358="X",0,IF(E358="X",0,VLOOKUP(E358,'41'!$K$3:$L$16,2,FALSE)))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IF(D359="X",0,IF(E359="X",0,VLOOKUP(E359,'41'!$K$3:$L$16,2,FALSE)))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IF(D360="X",0,IF(E360="X",0,VLOOKUP(E360,'41'!$K$3:$L$16,2,FALSE)))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IF(D361="X",0,IF(E361="X",0,VLOOKUP(E361,'41'!$K$3:$L$16,2,FALSE)))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IF(D362="X",0,IF(E362="X",0,VLOOKUP(E362,'41'!$K$3:$L$16,2,FALSE)))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IF(D363="X",0,IF(E363="X",0,VLOOKUP(E363,'41'!$K$3:$L$16,2,FALSE)))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IF(D364="X",0,IF(E364="X",0,VLOOKUP(E364,'41'!$K$3:$L$16,2,FALSE)))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IF(D365="X",0,IF(E365="X",0,VLOOKUP(E365,'41'!$K$3:$L$16,2,FALSE)))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IF(D366="X",0,IF(E366="X",0,VLOOKUP(E366,'41'!$K$3:$L$16,2,FALSE)))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IF(D367="X",0,IF(E367="X",0,VLOOKUP(E367,'41'!$K$3:$L$16,2,FALSE)))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IF(D368="X",0,IF(E368="X",0,VLOOKUP(E368,'41'!$K$3:$L$16,2,FALSE)))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IF(D369="X",0,IF(E369="X",0,VLOOKUP(E369,'41'!$K$3:$L$16,2,FALSE)))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IF(D370="X",0,IF(E370="X",0,VLOOKUP(E370,'41'!$K$3:$L$16,2,FALSE)))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IF(D371="X",0,IF(E371="X",0,VLOOKUP(E371,'41'!$K$3:$L$16,2,FALSE)))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IF(D372="X",0,IF(E372="X",0,VLOOKUP(E372,'41'!$K$3:$L$16,2,FALSE)))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IF(D373="X",0,IF(E373="X",0,VLOOKUP(E373,'41'!$K$3:$L$16,2,FALSE)))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IF(D374="X",0,IF(E374="X",0,VLOOKUP(E374,'41'!$K$3:$L$16,2,FALSE)))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IF(D375="X",0,IF(E375="X",0,VLOOKUP(E375,'41'!$K$3:$L$16,2,FALSE)))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IF(D376="X",0,IF(E376="X",0,VLOOKUP(E376,'41'!$K$3:$L$16,2,FALSE)))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IF(D377="X",0,IF(E377="X",0,VLOOKUP(E377,'41'!$K$3:$L$16,2,FALSE)))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IF(D378="X",0,IF(E378="X",0,VLOOKUP(E378,'41'!$K$3:$L$16,2,FALSE)))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IF(D379="X",0,IF(E379="X",0,VLOOKUP(E379,'41'!$K$3:$L$16,2,FALSE)))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IF(D380="X",0,IF(E380="X",0,VLOOKUP(E380,'41'!$K$3:$L$16,2,FALSE)))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IF(D381="X",0,IF(E381="X",0,VLOOKUP(E381,'41'!$K$3:$L$16,2,FALSE)))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IF(D382="X",0,IF(E382="X",0,VLOOKUP(E382,'41'!$K$3:$L$16,2,FALSE)))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IF(D383="X",0,IF(E383="X",0,VLOOKUP(E383,'41'!$K$3:$L$16,2,FALSE)))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IF(D384="X",0,IF(E384="X",0,VLOOKUP(E384,'41'!$K$3:$L$16,2,FALSE)))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IF(D385="X",0,IF(E385="X",0,VLOOKUP(E385,'41'!$K$3:$L$16,2,FALSE)))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IF(D386="X",0,IF(E386="X",0,VLOOKUP(E386,'41'!$K$3:$L$16,2,FALSE)))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IF(D387="X",0,IF(E387="X",0,VLOOKUP(E387,'41'!$K$3:$L$16,2,FALSE)))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IF(D388="X",0,IF(E388="X",0,VLOOKUP(E388,'41'!$K$3:$L$16,2,FALSE)))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IF(D389="X",0,IF(E389="X",0,VLOOKUP(E389,'41'!$K$3:$L$16,2,FALSE)))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IF(D390="X",0,IF(E390="X",0,VLOOKUP(E390,'41'!$K$3:$L$16,2,FALSE)))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IF(D391="X",0,IF(E391="X",0,VLOOKUP(E391,'41'!$K$3:$L$16,2,FALSE)))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IF(D392="X",0,IF(E392="X",0,VLOOKUP(E392,'41'!$K$3:$L$16,2,FALSE)))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IF(D393="X",0,IF(E393="X",0,VLOOKUP(E393,'41'!$K$3:$L$16,2,FALSE)))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IF(D394="X",0,IF(E394="X",0,VLOOKUP(E394,'41'!$K$3:$L$16,2,FALSE)))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IF(D395="X",0,IF(E395="X",0,VLOOKUP(E395,'41'!$K$3:$L$16,2,FALSE)))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IF(D396="X",0,IF(E396="X",0,VLOOKUP(E396,'41'!$K$3:$L$16,2,FALSE)))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IF(D397="X",0,IF(E397="X",0,VLOOKUP(E397,'41'!$K$3:$L$16,2,FALSE)))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IF(D398="X",0,IF(E398="X",0,VLOOKUP(E398,'41'!$K$3:$L$16,2,FALSE)))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IF(D399="X",0,IF(E399="X",0,VLOOKUP(E399,'41'!$K$3:$L$16,2,FALSE)))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IF(D400="X",0,IF(E400="X",0,VLOOKUP(E400,'41'!$K$3:$L$16,2,FALSE)))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IF(D401="X",0,IF(E401="X",0,VLOOKUP(E401,'41'!$K$3:$L$16,2,FALSE)))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IF(D402="X",0,IF(E402="X",0,VLOOKUP(E402,'41'!$K$3:$L$16,2,FALSE)))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IF(D403="X",0,IF(E403="X",0,VLOOKUP(E403,'41'!$K$3:$L$16,2,FALSE)))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IF(D404="X",0,IF(E404="X",0,VLOOKUP(E404,'41'!$K$3:$L$16,2,FALSE)))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IF(D405="X",0,IF(E405="X",0,VLOOKUP(E405,'41'!$K$3:$L$16,2,FALSE)))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IF(D406="X",0,IF(E406="X",0,VLOOKUP(E406,'41'!$K$3:$L$16,2,FALSE)))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IF(D407="X",0,IF(E407="X",0,VLOOKUP(E407,'41'!$K$3:$L$16,2,FALSE)))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IF(D408="X",0,IF(E408="X",0,VLOOKUP(E408,'41'!$K$3:$L$16,2,FALSE)))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IF(D409="X",0,IF(E409="X",0,VLOOKUP(E409,'41'!$K$3:$L$16,2,FALSE)))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IF(D410="X",0,IF(E410="X",0,VLOOKUP(E410,'41'!$K$3:$L$16,2,FALSE)))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IF(D411="X",0,IF(E411="X",0,VLOOKUP(E411,'41'!$K$3:$L$16,2,FALSE)))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IF(D412="X",0,IF(E412="X",0,VLOOKUP(E412,'41'!$K$3:$L$16,2,FALSE)))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IF(D413="X",0,IF(E413="X",0,VLOOKUP(E413,'41'!$K$3:$L$16,2,FALSE)))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IF(D414="X",0,IF(E414="X",0,VLOOKUP(E414,'41'!$K$3:$L$16,2,FALSE)))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IF(D415="X",0,IF(E415="X",0,VLOOKUP(E415,'41'!$K$3:$L$16,2,FALSE)))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IF(D416="X",0,IF(E416="X",0,VLOOKUP(E416,'41'!$K$3:$L$16,2,FALSE)))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IF(D417="X",0,IF(E417="X",0,VLOOKUP(E417,'41'!$K$3:$L$16,2,FALSE)))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IF(D418="X",0,IF(E418="X",0,VLOOKUP(E418,'41'!$K$3:$L$16,2,FALSE)))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IF(D419="X",0,IF(E419="X",0,VLOOKUP(E419,'41'!$K$3:$L$16,2,FALSE)))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IF(D420="X",0,IF(E420="X",0,VLOOKUP(E420,'41'!$K$3:$L$16,2,FALSE)))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IF(D421="X",0,IF(E421="X",0,VLOOKUP(E421,'41'!$K$3:$L$16,2,FALSE)))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IF(D422="X",0,IF(E422="X",0,VLOOKUP(E422,'41'!$K$3:$L$16,2,FALSE)))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IF(D423="X",0,IF(E423="X",0,VLOOKUP(E423,'41'!$K$3:$L$16,2,FALSE)))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IF(D424="X",0,IF(E424="X",0,VLOOKUP(E424,'41'!$K$3:$L$16,2,FALSE)))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IF(D425="X",0,IF(E425="X",0,VLOOKUP(E425,'41'!$K$3:$L$16,2,FALSE)))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IF(D426="X",0,IF(E426="X",0,VLOOKUP(E426,'41'!$K$3:$L$16,2,FALSE)))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IF(D427="X",0,IF(E427="X",0,VLOOKUP(E427,'41'!$K$3:$L$16,2,FALSE)))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IF(D428="X",0,IF(E428="X",0,VLOOKUP(E428,'41'!$K$3:$L$16,2,FALSE)))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IF(D429="X",0,IF(E429="X",0,VLOOKUP(E429,'41'!$K$3:$L$16,2,FALSE)))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IF(D430="X",0,IF(E430="X",0,VLOOKUP(E430,'41'!$K$3:$L$16,2,FALSE)))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IF(D431="X",0,IF(E431="X",0,VLOOKUP(E431,'41'!$K$3:$L$16,2,FALSE)))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IF(D432="X",0,IF(E432="X",0,VLOOKUP(E432,'41'!$K$3:$L$16,2,FALSE)))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IF(D433="X",0,IF(E433="X",0,VLOOKUP(E433,'41'!$K$3:$L$16,2,FALSE)))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IF(D434="X",0,IF(E434="X",0,VLOOKUP(E434,'41'!$K$3:$L$16,2,FALSE)))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IF(D435="X",0,IF(E435="X",0,VLOOKUP(E435,'41'!$K$3:$L$16,2,FALSE)))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IF(D436="X",0,IF(E436="X",0,VLOOKUP(E436,'41'!$K$3:$L$16,2,FALSE)))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IF(D437="X",0,IF(E437="X",0,VLOOKUP(E437,'41'!$K$3:$L$16,2,FALSE)))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IF(D438="X",0,IF(E438="X",0,VLOOKUP(E438,'41'!$K$3:$L$16,2,FALSE)))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IF(D439="X",0,IF(E439="X",0,VLOOKUP(E439,'41'!$K$3:$L$16,2,FALSE)))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IF(D440="X",0,IF(E440="X",0,VLOOKUP(E440,'41'!$K$3:$L$16,2,FALSE)))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IF(D441="X",0,IF(E441="X",0,VLOOKUP(E441,'41'!$K$3:$L$16,2,FALSE)))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IF(D442="X",0,IF(E442="X",0,VLOOKUP(E442,'41'!$K$3:$L$16,2,FALSE)))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IF(D443="X",0,IF(E443="X",0,VLOOKUP(E443,'41'!$K$3:$L$16,2,FALSE)))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IF(D444="X",0,IF(E444="X",0,VLOOKUP(E444,'41'!$K$3:$L$16,2,FALSE)))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IF(D445="X",0,IF(E445="X",0,VLOOKUP(E445,'41'!$K$3:$L$16,2,FALSE)))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IF(D446="X",0,IF(E446="X",0,VLOOKUP(E446,'41'!$K$3:$L$16,2,FALSE)))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IF(D447="X",0,IF(E447="X",0,VLOOKUP(E447,'41'!$K$3:$L$16,2,FALSE)))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IF(D448="X",0,IF(E448="X",0,VLOOKUP(E448,'41'!$K$3:$L$16,2,FALSE)))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IF(D449="X",0,IF(E449="X",0,VLOOKUP(E449,'41'!$K$3:$L$16,2,FALSE)))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IF(D450="X",0,IF(E450="X",0,VLOOKUP(E450,'41'!$K$3:$L$16,2,FALSE)))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IF(D451="X",0,IF(E451="X",0,VLOOKUP(E451,'41'!$K$3:$L$16,2,FALSE)))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IF(D452="X",0,IF(E452="X",0,VLOOKUP(E452,'41'!$K$3:$L$16,2,FALSE)))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IF(D453="X",0,IF(E453="X",0,VLOOKUP(E453,'41'!$K$3:$L$16,2,FALSE)))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IF(D454="X",0,IF(E454="X",0,VLOOKUP(E454,'41'!$K$3:$L$16,2,FALSE)))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IF(D455="X",0,IF(E455="X",0,VLOOKUP(E455,'41'!$K$3:$L$16,2,FALSE)))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IF(D456="X",0,IF(E456="X",0,VLOOKUP(E456,'41'!$K$3:$L$16,2,FALSE)))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IF(D457="X",0,IF(E457="X",0,VLOOKUP(E457,'41'!$K$3:$L$16,2,FALSE)))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IF(D458="X",0,IF(E458="X",0,VLOOKUP(E458,'41'!$K$3:$L$16,2,FALSE)))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IF(D459="X",0,IF(E459="X",0,VLOOKUP(E459,'41'!$K$3:$L$16,2,FALSE)))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IF(D460="X",0,IF(E460="X",0,VLOOKUP(E460,'41'!$K$3:$L$16,2,FALSE)))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IF(D461="X",0,IF(E461="X",0,VLOOKUP(E461,'41'!$K$3:$L$16,2,FALSE)))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IF(D462="X",0,IF(E462="X",0,VLOOKUP(E462,'41'!$K$3:$L$16,2,FALSE)))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IF(D463="X",0,IF(E463="X",0,VLOOKUP(E463,'41'!$K$3:$L$16,2,FALSE)))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IF(D464="X",0,IF(E464="X",0,VLOOKUP(E464,'41'!$K$3:$L$16,2,FALSE)))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IF(D465="X",0,IF(E465="X",0,VLOOKUP(E465,'41'!$K$3:$L$16,2,FALSE)))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IF(D466="X",0,IF(E466="X",0,VLOOKUP(E466,'41'!$K$3:$L$16,2,FALSE)))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IF(D467="X",0,IF(E467="X",0,VLOOKUP(E467,'41'!$K$3:$L$16,2,FALSE)))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IF(D468="X",0,IF(E468="X",0,VLOOKUP(E468,'41'!$K$3:$L$16,2,FALSE)))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IF(D469="X",0,IF(E469="X",0,VLOOKUP(E469,'41'!$K$3:$L$16,2,FALSE)))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IF(D470="X",0,IF(E470="X",0,VLOOKUP(E470,'41'!$K$3:$L$16,2,FALSE)))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IF(D471="X",0,IF(E471="X",0,VLOOKUP(E471,'41'!$K$3:$L$16,2,FALSE)))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IF(D472="X",0,IF(E472="X",0,VLOOKUP(E472,'41'!$K$3:$L$16,2,FALSE)))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IF(D473="X",0,IF(E473="X",0,VLOOKUP(E473,'41'!$K$3:$L$16,2,FALSE)))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IF(D474="X",0,IF(E474="X",0,VLOOKUP(E474,'41'!$K$3:$L$16,2,FALSE)))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IF(D475="X",0,IF(E475="X",0,VLOOKUP(E475,'41'!$K$3:$L$16,2,FALSE)))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IF(D476="X",0,IF(E476="X",0,VLOOKUP(E476,'41'!$K$3:$L$16,2,FALSE)))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IF(D477="X",0,IF(E477="X",0,VLOOKUP(E477,'41'!$K$3:$L$16,2,FALSE)))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IF(D478="X",0,IF(E478="X",0,VLOOKUP(E478,'41'!$K$3:$L$16,2,FALSE)))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IF(D479="X",0,IF(E479="X",0,VLOOKUP(E479,'41'!$K$3:$L$16,2,FALSE)))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IF(D480="X",0,IF(E480="X",0,VLOOKUP(E480,'41'!$K$3:$L$16,2,FALSE)))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IF(D481="X",0,IF(E481="X",0,VLOOKUP(E481,'41'!$K$3:$L$16,2,FALSE)))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IF(D482="X",0,IF(E482="X",0,VLOOKUP(E482,'41'!$K$3:$L$16,2,FALSE)))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IF(D483="X",0,IF(E483="X",0,VLOOKUP(E483,'41'!$K$3:$L$16,2,FALSE)))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IF(D484="X",0,IF(E484="X",0,VLOOKUP(E484,'41'!$K$3:$L$16,2,FALSE)))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IF(D485="X",0,IF(E485="X",0,VLOOKUP(E485,'41'!$K$3:$L$16,2,FALSE)))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IF(D486="X",0,IF(E486="X",0,VLOOKUP(E486,'41'!$K$3:$L$16,2,FALSE)))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IF(D487="X",0,IF(E487="X",0,VLOOKUP(E487,'41'!$K$3:$L$16,2,FALSE)))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IF(D488="X",0,IF(E488="X",0,VLOOKUP(E488,'41'!$K$3:$L$16,2,FALSE)))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IF(D489="X",0,IF(E489="X",0,VLOOKUP(E489,'41'!$K$3:$L$16,2,FALSE)))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IF(D490="X",0,IF(E490="X",0,VLOOKUP(E490,'41'!$K$3:$L$16,2,FALSE)))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IF(D491="X",0,IF(E491="X",0,VLOOKUP(E491,'41'!$K$3:$L$16,2,FALSE)))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IF(D492="X",0,IF(E492="X",0,VLOOKUP(E492,'41'!$K$3:$L$16,2,FALSE)))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IF(D493="X",0,IF(E493="X",0,VLOOKUP(E493,'41'!$K$3:$L$16,2,FALSE)))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IF(D494="X",0,IF(E494="X",0,VLOOKUP(E494,'41'!$K$3:$L$16,2,FALSE)))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IF('41'!K3="", "Vrije categorie",'41'!K3)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IF('41'!K4="", "Vrije categorie",'41'!K4)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IF('41'!K5="", "Vrije categorie",'41'!K5)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IF('41'!K6="", "Vrije categorie",'41'!K6)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IF('41'!K7="", "Vrije categorie",'41'!K7)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IF('41'!K8="", "Vrije categorie",'41'!K8)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IF('41'!K9="", "Vrije categorie",'41'!K9)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IF('41'!K10="", "Vrije categorie",'41'!K10)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IF('41'!K11="", "Vrije categorie",'41'!K11)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IF('41'!K12="", "Vrije categorie",'41'!K12)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IF('41'!K13="", "Vrije categorie",'41'!K13)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IF('41'!K14="", "Vrije categorie",'41'!K14)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IF('41'!K15="", "Vrije categorie",'41'!K15)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IzyY919JICg0t8munrqFwv0S8hWPrRsXZ5MkzcqsfDCIL1z2EYLbRCMh1SuAZ5tB6ORlu7Gn4Z2h1JRRq625NQ==" saltValue="6PVG0wYtDWDSFLFcoD3F0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42,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'42a'!P499/M3</f>
        <v>#N/A</v>
      </c>
    </row>
    <row r="4" spans="1:14">
      <c r="A4" s="26" t="s">
        <v>80</v>
      </c>
      <c r="B4" s="217" t="str">
        <f>VLOOKUP(H5,Kwaliteitsinspecties!A5:E54,3)</f>
        <v>Complex 42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'42a'!P500/M4</f>
        <v>#N/A</v>
      </c>
    </row>
    <row r="5" spans="1:14">
      <c r="A5" s="27" t="s">
        <v>81</v>
      </c>
      <c r="B5" s="218" t="str">
        <f>VLOOKUP(H5,Kwaliteitsinspecties!A5:E54,4)</f>
        <v>Complex 42</v>
      </c>
      <c r="C5" s="218"/>
      <c r="D5" s="218"/>
      <c r="E5" s="218"/>
      <c r="F5" s="214" t="s">
        <v>83</v>
      </c>
      <c r="G5" s="214"/>
      <c r="H5" s="23">
        <f>Kwaliteitsinspecties!A46</f>
        <v>42</v>
      </c>
      <c r="K5" s="44" t="s">
        <v>56</v>
      </c>
      <c r="L5" s="56"/>
      <c r="M5" s="115"/>
      <c r="N5" s="97" t="e">
        <f>'42a'!P501/M5</f>
        <v>#N/A</v>
      </c>
    </row>
    <row r="6" spans="1:14">
      <c r="A6" s="28" t="s">
        <v>82</v>
      </c>
      <c r="B6" s="219" t="str">
        <f>VLOOKUP(H5,Kwaliteitsinspecties!A5:E54,5)</f>
        <v>Complex 42</v>
      </c>
      <c r="C6" s="219"/>
      <c r="D6" s="219"/>
      <c r="E6" s="219"/>
      <c r="F6" s="215" t="s">
        <v>84</v>
      </c>
      <c r="G6" s="215"/>
      <c r="H6" s="24" t="str">
        <f>CONCATENATE(H5,"a")</f>
        <v>42a</v>
      </c>
      <c r="K6" s="44" t="s">
        <v>57</v>
      </c>
      <c r="L6" s="56"/>
      <c r="M6" s="115"/>
      <c r="N6" s="97" t="e">
        <f>'42a'!P502/M6</f>
        <v>#N/A</v>
      </c>
    </row>
    <row r="7" spans="1:14">
      <c r="K7" s="44" t="s">
        <v>53</v>
      </c>
      <c r="L7" s="56"/>
      <c r="M7" s="115"/>
      <c r="N7" s="97" t="e">
        <f>'42a'!P503/M7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'42a'!P504/M8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'42a'!P505/M9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'42a'!P506/M10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'42a'!P507/M11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'42a'!P508/M12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'42a'!N512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'42a'!P509/M13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'42a'!P512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'42a'!G512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'42a'!F512-E27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'42a'!S495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'42a'!R495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'42a'!T495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'42a'!U495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'42a'!V495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'42a'!W495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'42a'!N505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9DM8hCw1ZVvBW6H25I95d+t9ZmAXSlHwtrUnhrFBDQLvRGbg4OESVQVCQ/78HADWXi3XJTTj0ZqDSdh+12UFmA==" saltValue="s+POvn+ZQJHqEM5r32IrR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'42'!H5</f>
        <v>42</v>
      </c>
      <c r="B1" s="240" t="s">
        <v>80</v>
      </c>
      <c r="C1" s="241"/>
      <c r="D1" s="242" t="str">
        <f>VLOOKUP(A1,Kwaliteitsinspecties!A5:J54,3)</f>
        <v>Complex 42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42 te Complex 42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IF(D4="X",0,IF(E4="X",0,VLOOKUP(E4,'42'!$K$3:$L$16,2,FALSE)))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IF(D5="X",0,IF(E5="X",0,VLOOKUP(E5,'42'!$K$3:$L$16,2,FALSE)))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IF(D6="X",0,IF(E6="X",0,VLOOKUP(E6,'42'!$K$3:$L$16,2,FALSE)))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IF(D7="X",0,IF(E7="X",0,VLOOKUP(E7,'42'!$K$3:$L$16,2,FALSE)))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IF(D8="X",0,IF(E8="X",0,VLOOKUP(E8,'42'!$K$3:$L$16,2,FALSE)))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IF(D9="X",0,IF(E9="X",0,VLOOKUP(E9,'42'!$K$3:$L$16,2,FALSE)))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IF(D10="X",0,IF(E10="X",0,VLOOKUP(E10,'42'!$K$3:$L$16,2,FALSE)))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IF(D11="X",0,IF(E11="X",0,VLOOKUP(E11,'42'!$K$3:$L$16,2,FALSE)))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IF(D12="X",0,IF(E12="X",0,VLOOKUP(E12,'42'!$K$3:$L$16,2,FALSE)))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IF(D13="X",0,IF(E13="X",0,VLOOKUP(E13,'42'!$K$3:$L$16,2,FALSE)))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IF(D14="X",0,IF(E14="X",0,VLOOKUP(E14,'42'!$K$3:$L$16,2,FALSE)))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IF(D15="X",0,IF(E15="X",0,VLOOKUP(E15,'42'!$K$3:$L$16,2,FALSE)))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IF(D16="X",0,IF(E16="X",0,VLOOKUP(E16,'42'!$K$3:$L$16,2,FALSE)))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IF(D17="X",0,IF(E17="X",0,VLOOKUP(E17,'42'!$K$3:$L$16,2,FALSE)))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IF(D18="X",0,IF(E18="X",0,VLOOKUP(E18,'42'!$K$3:$L$16,2,FALSE)))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IF(D19="X",0,IF(E19="X",0,VLOOKUP(E19,'42'!$K$3:$L$16,2,FALSE)))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IF(D20="X",0,IF(E20="X",0,VLOOKUP(E20,'42'!$K$3:$L$16,2,FALSE)))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IF(D21="X",0,IF(E21="X",0,VLOOKUP(E21,'42'!$K$3:$L$16,2,FALSE)))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IF(D22="X",0,IF(E22="X",0,VLOOKUP(E22,'42'!$K$3:$L$16,2,FALSE)))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IF(D23="X",0,IF(E23="X",0,VLOOKUP(E23,'42'!$K$3:$L$16,2,FALSE)))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IF(D24="X",0,IF(E24="X",0,VLOOKUP(E24,'42'!$K$3:$L$16,2,FALSE)))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IF(D25="X",0,IF(E25="X",0,VLOOKUP(E25,'42'!$K$3:$L$16,2,FALSE)))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IF(D26="X",0,IF(E26="X",0,VLOOKUP(E26,'42'!$K$3:$L$16,2,FALSE)))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IF(D27="X",0,IF(E27="X",0,VLOOKUP(E27,'42'!$K$3:$L$16,2,FALSE)))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IF(D28="X",0,IF(E28="X",0,VLOOKUP(E28,'42'!$K$3:$L$16,2,FALSE)))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IF(D29="X",0,IF(E29="X",0,VLOOKUP(E29,'42'!$K$3:$L$16,2,FALSE)))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IF(D30="X",0,IF(E30="X",0,VLOOKUP(E30,'42'!$K$3:$L$16,2,FALSE)))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IF(D31="X",0,IF(E31="X",0,VLOOKUP(E31,'42'!$K$3:$L$16,2,FALSE)))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IF(D32="X",0,IF(E32="X",0,VLOOKUP(E32,'42'!$K$3:$L$16,2,FALSE)))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IF(D33="X",0,IF(E33="X",0,VLOOKUP(E33,'42'!$K$3:$L$16,2,FALSE)))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IF(D34="X",0,IF(E34="X",0,VLOOKUP(E34,'42'!$K$3:$L$16,2,FALSE)))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IF(D35="X",0,IF(E35="X",0,VLOOKUP(E35,'42'!$K$3:$L$16,2,FALSE)))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IF(D36="X",0,IF(E36="X",0,VLOOKUP(E36,'42'!$K$3:$L$16,2,FALSE)))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IF(D37="X",0,IF(E37="X",0,VLOOKUP(E37,'42'!$K$3:$L$16,2,FALSE)))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IF(D38="X",0,IF(E38="X",0,VLOOKUP(E38,'42'!$K$3:$L$16,2,FALSE)))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IF(D39="X",0,IF(E39="X",0,VLOOKUP(E39,'42'!$K$3:$L$16,2,FALSE)))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IF(D40="X",0,IF(E40="X",0,VLOOKUP(E40,'42'!$K$3:$L$16,2,FALSE)))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IF(D41="X",0,IF(E41="X",0,VLOOKUP(E41,'42'!$K$3:$L$16,2,FALSE)))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IF(D42="X",0,IF(E42="X",0,VLOOKUP(E42,'42'!$K$3:$L$16,2,FALSE)))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IF(D43="X",0,IF(E43="X",0,VLOOKUP(E43,'42'!$K$3:$L$16,2,FALSE)))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IF(D44="X",0,IF(E44="X",0,VLOOKUP(E44,'42'!$K$3:$L$16,2,FALSE)))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IF(D45="X",0,IF(E45="X",0,VLOOKUP(E45,'42'!$K$3:$L$16,2,FALSE)))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IF(D46="X",0,IF(E46="X",0,VLOOKUP(E46,'42'!$K$3:$L$16,2,FALSE)))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IF(D47="X",0,IF(E47="X",0,VLOOKUP(E47,'42'!$K$3:$L$16,2,FALSE)))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IF(D48="X",0,IF(E48="X",0,VLOOKUP(E48,'42'!$K$3:$L$16,2,FALSE)))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IF(D49="X",0,IF(E49="X",0,VLOOKUP(E49,'42'!$K$3:$L$16,2,FALSE)))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IF(D50="X",0,IF(E50="X",0,VLOOKUP(E50,'42'!$K$3:$L$16,2,FALSE)))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IF(D51="X",0,IF(E51="X",0,VLOOKUP(E51,'42'!$K$3:$L$16,2,FALSE)))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IF(D52="X",0,IF(E52="X",0,VLOOKUP(E52,'42'!$K$3:$L$16,2,FALSE)))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IF(D53="X",0,IF(E53="X",0,VLOOKUP(E53,'42'!$K$3:$L$16,2,FALSE)))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IF(D54="X",0,IF(E54="X",0,VLOOKUP(E54,'42'!$K$3:$L$16,2,FALSE)))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IF(D55="X",0,IF(E55="X",0,VLOOKUP(E55,'42'!$K$3:$L$16,2,FALSE)))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IF(D56="X",0,IF(E56="X",0,VLOOKUP(E56,'42'!$K$3:$L$16,2,FALSE)))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IF(D57="X",0,IF(E57="X",0,VLOOKUP(E57,'42'!$K$3:$L$16,2,FALSE)))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IF(D58="X",0,IF(E58="X",0,VLOOKUP(E58,'42'!$K$3:$L$16,2,FALSE)))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IF(D59="X",0,IF(E59="X",0,VLOOKUP(E59,'42'!$K$3:$L$16,2,FALSE)))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IF(D60="X",0,IF(E60="X",0,VLOOKUP(E60,'42'!$K$3:$L$16,2,FALSE)))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IF(D61="X",0,IF(E61="X",0,VLOOKUP(E61,'42'!$K$3:$L$16,2,FALSE)))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IF(D62="X",0,IF(E62="X",0,VLOOKUP(E62,'42'!$K$3:$L$16,2,FALSE)))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IF(D63="X",0,IF(E63="X",0,VLOOKUP(E63,'42'!$K$3:$L$16,2,FALSE)))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IF(D64="X",0,IF(E64="X",0,VLOOKUP(E64,'42'!$K$3:$L$16,2,FALSE)))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IF(D65="X",0,IF(E65="X",0,VLOOKUP(E65,'42'!$K$3:$L$16,2,FALSE)))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IF(D66="X",0,IF(E66="X",0,VLOOKUP(E66,'42'!$K$3:$L$16,2,FALSE)))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IF(D67="X",0,IF(E67="X",0,VLOOKUP(E67,'42'!$K$3:$L$16,2,FALSE)))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IF(D68="X",0,IF(E68="X",0,VLOOKUP(E68,'42'!$K$3:$L$16,2,FALSE)))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IF(D69="X",0,IF(E69="X",0,VLOOKUP(E69,'42'!$K$3:$L$16,2,FALSE)))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IF(D70="X",0,IF(E70="X",0,VLOOKUP(E70,'42'!$K$3:$L$16,2,FALSE)))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IF(D71="X",0,IF(E71="X",0,VLOOKUP(E71,'42'!$K$3:$L$16,2,FALSE)))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IF(D72="X",0,IF(E72="X",0,VLOOKUP(E72,'42'!$K$3:$L$16,2,FALSE)))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IF(D73="X",0,IF(E73="X",0,VLOOKUP(E73,'42'!$K$3:$L$16,2,FALSE)))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IF(D74="X",0,IF(E74="X",0,VLOOKUP(E74,'42'!$K$3:$L$16,2,FALSE)))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IF(D75="X",0,IF(E75="X",0,VLOOKUP(E75,'42'!$K$3:$L$16,2,FALSE)))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IF(D76="X",0,IF(E76="X",0,VLOOKUP(E76,'42'!$K$3:$L$16,2,FALSE)))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IF(D77="X",0,IF(E77="X",0,VLOOKUP(E77,'42'!$K$3:$L$16,2,FALSE)))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IF(D78="X",0,IF(E78="X",0,VLOOKUP(E78,'42'!$K$3:$L$16,2,FALSE)))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IF(D79="X",0,IF(E79="X",0,VLOOKUP(E79,'42'!$K$3:$L$16,2,FALSE)))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IF(D80="X",0,IF(E80="X",0,VLOOKUP(E80,'42'!$K$3:$L$16,2,FALSE)))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IF(D81="X",0,IF(E81="X",0,VLOOKUP(E81,'42'!$K$3:$L$16,2,FALSE)))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IF(D82="X",0,IF(E82="X",0,VLOOKUP(E82,'42'!$K$3:$L$16,2,FALSE)))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IF(D83="X",0,IF(E83="X",0,VLOOKUP(E83,'42'!$K$3:$L$16,2,FALSE)))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IF(D84="X",0,IF(E84="X",0,VLOOKUP(E84,'42'!$K$3:$L$16,2,FALSE)))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IF(D85="X",0,IF(E85="X",0,VLOOKUP(E85,'42'!$K$3:$L$16,2,FALSE)))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IF(D86="X",0,IF(E86="X",0,VLOOKUP(E86,'42'!$K$3:$L$16,2,FALSE)))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IF(D87="X",0,IF(E87="X",0,VLOOKUP(E87,'42'!$K$3:$L$16,2,FALSE)))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IF(D88="X",0,IF(E88="X",0,VLOOKUP(E88,'42'!$K$3:$L$16,2,FALSE)))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IF(D89="X",0,IF(E89="X",0,VLOOKUP(E89,'42'!$K$3:$L$16,2,FALSE)))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IF(D90="X",0,IF(E90="X",0,VLOOKUP(E90,'42'!$K$3:$L$16,2,FALSE)))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IF(D91="X",0,IF(E91="X",0,VLOOKUP(E91,'42'!$K$3:$L$16,2,FALSE)))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IF(D92="X",0,IF(E92="X",0,VLOOKUP(E92,'42'!$K$3:$L$16,2,FALSE)))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IF(D93="X",0,IF(E93="X",0,VLOOKUP(E93,'42'!$K$3:$L$16,2,FALSE)))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IF(D94="X",0,IF(E94="X",0,VLOOKUP(E94,'42'!$K$3:$L$16,2,FALSE)))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IF(D95="X",0,IF(E95="X",0,VLOOKUP(E95,'42'!$K$3:$L$16,2,FALSE)))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IF(D96="X",0,IF(E96="X",0,VLOOKUP(E96,'42'!$K$3:$L$16,2,FALSE)))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IF(D97="X",0,IF(E97="X",0,VLOOKUP(E97,'42'!$K$3:$L$16,2,FALSE)))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IF(D98="X",0,IF(E98="X",0,VLOOKUP(E98,'42'!$K$3:$L$16,2,FALSE)))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IF(D99="X",0,IF(E99="X",0,VLOOKUP(E99,'42'!$K$3:$L$16,2,FALSE)))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IF(D100="X",0,IF(E100="X",0,VLOOKUP(E100,'42'!$K$3:$L$16,2,FALSE)))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IF(D101="X",0,IF(E101="X",0,VLOOKUP(E101,'42'!$K$3:$L$16,2,FALSE)))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IF(D102="X",0,IF(E102="X",0,VLOOKUP(E102,'42'!$K$3:$L$16,2,FALSE)))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IF(D103="X",0,IF(E103="X",0,VLOOKUP(E103,'42'!$K$3:$L$16,2,FALSE)))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IF(D104="X",0,IF(E104="X",0,VLOOKUP(E104,'42'!$K$3:$L$16,2,FALSE)))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IF(D105="X",0,IF(E105="X",0,VLOOKUP(E105,'42'!$K$3:$L$16,2,FALSE)))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IF(D106="X",0,IF(E106="X",0,VLOOKUP(E106,'42'!$K$3:$L$16,2,FALSE)))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IF(D107="X",0,IF(E107="X",0,VLOOKUP(E107,'42'!$K$3:$L$16,2,FALSE)))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IF(D108="X",0,IF(E108="X",0,VLOOKUP(E108,'42'!$K$3:$L$16,2,FALSE)))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IF(D109="X",0,IF(E109="X",0,VLOOKUP(E109,'42'!$K$3:$L$16,2,FALSE)))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IF(D110="X",0,IF(E110="X",0,VLOOKUP(E110,'42'!$K$3:$L$16,2,FALSE)))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IF(D111="X",0,IF(E111="X",0,VLOOKUP(E111,'42'!$K$3:$L$16,2,FALSE)))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IF(D112="X",0,IF(E112="X",0,VLOOKUP(E112,'42'!$K$3:$L$16,2,FALSE)))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IF(D113="X",0,IF(E113="X",0,VLOOKUP(E113,'42'!$K$3:$L$16,2,FALSE)))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IF(D114="X",0,IF(E114="X",0,VLOOKUP(E114,'42'!$K$3:$L$16,2,FALSE)))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IF(D115="X",0,IF(E115="X",0,VLOOKUP(E115,'42'!$K$3:$L$16,2,FALSE)))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IF(D116="X",0,IF(E116="X",0,VLOOKUP(E116,'42'!$K$3:$L$16,2,FALSE)))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IF(D117="X",0,IF(E117="X",0,VLOOKUP(E117,'42'!$K$3:$L$16,2,FALSE)))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IF(D118="X",0,IF(E118="X",0,VLOOKUP(E118,'42'!$K$3:$L$16,2,FALSE)))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IF(D119="X",0,IF(E119="X",0,VLOOKUP(E119,'42'!$K$3:$L$16,2,FALSE)))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IF(D120="X",0,IF(E120="X",0,VLOOKUP(E120,'42'!$K$3:$L$16,2,FALSE)))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IF(D121="X",0,IF(E121="X",0,VLOOKUP(E121,'42'!$K$3:$L$16,2,FALSE)))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IF(D122="X",0,IF(E122="X",0,VLOOKUP(E122,'42'!$K$3:$L$16,2,FALSE)))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IF(D123="X",0,IF(E123="X",0,VLOOKUP(E123,'42'!$K$3:$L$16,2,FALSE)))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IF(D124="X",0,IF(E124="X",0,VLOOKUP(E124,'42'!$K$3:$L$16,2,FALSE)))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IF(D125="X",0,IF(E125="X",0,VLOOKUP(E125,'42'!$K$3:$L$16,2,FALSE)))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IF(D126="X",0,IF(E126="X",0,VLOOKUP(E126,'42'!$K$3:$L$16,2,FALSE)))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IF(D127="X",0,IF(E127="X",0,VLOOKUP(E127,'42'!$K$3:$L$16,2,FALSE)))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IF(D128="X",0,IF(E128="X",0,VLOOKUP(E128,'42'!$K$3:$L$16,2,FALSE)))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IF(D129="X",0,IF(E129="X",0,VLOOKUP(E129,'42'!$K$3:$L$16,2,FALSE)))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IF(D130="X",0,IF(E130="X",0,VLOOKUP(E130,'42'!$K$3:$L$16,2,FALSE)))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IF(D131="X",0,IF(E131="X",0,VLOOKUP(E131,'42'!$K$3:$L$16,2,FALSE)))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IF(D132="X",0,IF(E132="X",0,VLOOKUP(E132,'42'!$K$3:$L$16,2,FALSE)))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IF(D133="X",0,IF(E133="X",0,VLOOKUP(E133,'42'!$K$3:$L$16,2,FALSE)))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IF(D134="X",0,IF(E134="X",0,VLOOKUP(E134,'42'!$K$3:$L$16,2,FALSE)))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IF(D135="X",0,IF(E135="X",0,VLOOKUP(E135,'42'!$K$3:$L$16,2,FALSE)))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IF(D136="X",0,IF(E136="X",0,VLOOKUP(E136,'42'!$K$3:$L$16,2,FALSE)))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IF(D137="X",0,IF(E137="X",0,VLOOKUP(E137,'42'!$K$3:$L$16,2,FALSE)))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IF(D138="X",0,IF(E138="X",0,VLOOKUP(E138,'42'!$K$3:$L$16,2,FALSE)))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IF(D139="X",0,IF(E139="X",0,VLOOKUP(E139,'42'!$K$3:$L$16,2,FALSE)))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IF(D140="X",0,IF(E140="X",0,VLOOKUP(E140,'42'!$K$3:$L$16,2,FALSE)))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IF(D141="X",0,IF(E141="X",0,VLOOKUP(E141,'42'!$K$3:$L$16,2,FALSE)))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IF(D142="X",0,IF(E142="X",0,VLOOKUP(E142,'42'!$K$3:$L$16,2,FALSE)))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IF(D143="X",0,IF(E143="X",0,VLOOKUP(E143,'42'!$K$3:$L$16,2,FALSE)))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IF(D144="X",0,IF(E144="X",0,VLOOKUP(E144,'42'!$K$3:$L$16,2,FALSE)))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IF(D145="X",0,IF(E145="X",0,VLOOKUP(E145,'42'!$K$3:$L$16,2,FALSE)))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IF(D146="X",0,IF(E146="X",0,VLOOKUP(E146,'42'!$K$3:$L$16,2,FALSE)))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IF(D147="X",0,IF(E147="X",0,VLOOKUP(E147,'42'!$K$3:$L$16,2,FALSE)))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IF(D148="X",0,IF(E148="X",0,VLOOKUP(E148,'42'!$K$3:$L$16,2,FALSE)))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IF(D149="X",0,IF(E149="X",0,VLOOKUP(E149,'42'!$K$3:$L$16,2,FALSE)))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IF(D150="X",0,IF(E150="X",0,VLOOKUP(E150,'42'!$K$3:$L$16,2,FALSE)))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IF(D151="X",0,IF(E151="X",0,VLOOKUP(E151,'42'!$K$3:$L$16,2,FALSE)))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IF(D152="X",0,IF(E152="X",0,VLOOKUP(E152,'42'!$K$3:$L$16,2,FALSE)))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IF(D153="X",0,IF(E153="X",0,VLOOKUP(E153,'42'!$K$3:$L$16,2,FALSE)))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IF(D154="X",0,IF(E154="X",0,VLOOKUP(E154,'42'!$K$3:$L$16,2,FALSE)))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IF(D155="X",0,IF(E155="X",0,VLOOKUP(E155,'42'!$K$3:$L$16,2,FALSE)))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IF(D156="X",0,IF(E156="X",0,VLOOKUP(E156,'42'!$K$3:$L$16,2,FALSE)))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IF(D157="X",0,IF(E157="X",0,VLOOKUP(E157,'42'!$K$3:$L$16,2,FALSE)))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IF(D158="X",0,IF(E158="X",0,VLOOKUP(E158,'42'!$K$3:$L$16,2,FALSE)))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IF(D159="X",0,IF(E159="X",0,VLOOKUP(E159,'42'!$K$3:$L$16,2,FALSE)))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IF(D160="X",0,IF(E160="X",0,VLOOKUP(E160,'42'!$K$3:$L$16,2,FALSE)))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IF(D161="X",0,IF(E161="X",0,VLOOKUP(E161,'42'!$K$3:$L$16,2,FALSE)))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IF(D162="X",0,IF(E162="X",0,VLOOKUP(E162,'42'!$K$3:$L$16,2,FALSE)))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IF(D163="X",0,IF(E163="X",0,VLOOKUP(E163,'42'!$K$3:$L$16,2,FALSE)))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IF(D164="X",0,IF(E164="X",0,VLOOKUP(E164,'42'!$K$3:$L$16,2,FALSE)))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IF(D165="X",0,IF(E165="X",0,VLOOKUP(E165,'42'!$K$3:$L$16,2,FALSE)))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IF(D166="X",0,IF(E166="X",0,VLOOKUP(E166,'42'!$K$3:$L$16,2,FALSE)))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IF(D167="X",0,IF(E167="X",0,VLOOKUP(E167,'42'!$K$3:$L$16,2,FALSE)))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IF(D168="X",0,IF(E168="X",0,VLOOKUP(E168,'42'!$K$3:$L$16,2,FALSE)))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IF(D169="X",0,IF(E169="X",0,VLOOKUP(E169,'42'!$K$3:$L$16,2,FALSE)))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IF(D170="X",0,IF(E170="X",0,VLOOKUP(E170,'42'!$K$3:$L$16,2,FALSE)))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IF(D171="X",0,IF(E171="X",0,VLOOKUP(E171,'42'!$K$3:$L$16,2,FALSE)))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IF(D172="X",0,IF(E172="X",0,VLOOKUP(E172,'42'!$K$3:$L$16,2,FALSE)))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IF(D173="X",0,IF(E173="X",0,VLOOKUP(E173,'42'!$K$3:$L$16,2,FALSE)))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IF(D174="X",0,IF(E174="X",0,VLOOKUP(E174,'42'!$K$3:$L$16,2,FALSE)))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IF(D175="X",0,IF(E175="X",0,VLOOKUP(E175,'42'!$K$3:$L$16,2,FALSE)))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IF(D176="X",0,IF(E176="X",0,VLOOKUP(E176,'42'!$K$3:$L$16,2,FALSE)))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IF(D177="X",0,IF(E177="X",0,VLOOKUP(E177,'42'!$K$3:$L$16,2,FALSE)))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IF(D178="X",0,IF(E178="X",0,VLOOKUP(E178,'42'!$K$3:$L$16,2,FALSE)))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IF(D179="X",0,IF(E179="X",0,VLOOKUP(E179,'42'!$K$3:$L$16,2,FALSE)))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IF(D180="X",0,IF(E180="X",0,VLOOKUP(E180,'42'!$K$3:$L$16,2,FALSE)))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IF(D181="X",0,IF(E181="X",0,VLOOKUP(E181,'42'!$K$3:$L$16,2,FALSE)))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IF(D182="X",0,IF(E182="X",0,VLOOKUP(E182,'42'!$K$3:$L$16,2,FALSE)))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IF(D183="X",0,IF(E183="X",0,VLOOKUP(E183,'42'!$K$3:$L$16,2,FALSE)))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IF(D184="X",0,IF(E184="X",0,VLOOKUP(E184,'42'!$K$3:$L$16,2,FALSE)))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IF(D185="X",0,IF(E185="X",0,VLOOKUP(E185,'42'!$K$3:$L$16,2,FALSE)))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IF(D186="X",0,IF(E186="X",0,VLOOKUP(E186,'42'!$K$3:$L$16,2,FALSE)))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IF(D187="X",0,IF(E187="X",0,VLOOKUP(E187,'42'!$K$3:$L$16,2,FALSE)))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IF(D188="X",0,IF(E188="X",0,VLOOKUP(E188,'42'!$K$3:$L$16,2,FALSE)))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IF(D189="X",0,IF(E189="X",0,VLOOKUP(E189,'42'!$K$3:$L$16,2,FALSE)))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IF(D190="X",0,IF(E190="X",0,VLOOKUP(E190,'42'!$K$3:$L$16,2,FALSE)))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IF(D191="X",0,IF(E191="X",0,VLOOKUP(E191,'42'!$K$3:$L$16,2,FALSE)))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IF(D192="X",0,IF(E192="X",0,VLOOKUP(E192,'42'!$K$3:$L$16,2,FALSE)))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IF(D193="X",0,IF(E193="X",0,VLOOKUP(E193,'42'!$K$3:$L$16,2,FALSE)))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IF(D194="X",0,IF(E194="X",0,VLOOKUP(E194,'42'!$K$3:$L$16,2,FALSE)))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IF(D195="X",0,IF(E195="X",0,VLOOKUP(E195,'42'!$K$3:$L$16,2,FALSE)))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IF(D196="X",0,IF(E196="X",0,VLOOKUP(E196,'42'!$K$3:$L$16,2,FALSE)))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IF(D197="X",0,IF(E197="X",0,VLOOKUP(E197,'42'!$K$3:$L$16,2,FALSE)))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IF(D198="X",0,IF(E198="X",0,VLOOKUP(E198,'42'!$K$3:$L$16,2,FALSE)))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IF(D199="X",0,IF(E199="X",0,VLOOKUP(E199,'42'!$K$3:$L$16,2,FALSE)))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IF(D200="X",0,IF(E200="X",0,VLOOKUP(E200,'42'!$K$3:$L$16,2,FALSE)))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IF(D201="X",0,IF(E201="X",0,VLOOKUP(E201,'42'!$K$3:$L$16,2,FALSE)))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IF(D202="X",0,IF(E202="X",0,VLOOKUP(E202,'42'!$K$3:$L$16,2,FALSE)))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IF(D203="X",0,IF(E203="X",0,VLOOKUP(E203,'42'!$K$3:$L$16,2,FALSE)))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IF(D204="X",0,IF(E204="X",0,VLOOKUP(E204,'42'!$K$3:$L$16,2,FALSE)))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IF(D205="X",0,IF(E205="X",0,VLOOKUP(E205,'42'!$K$3:$L$16,2,FALSE)))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IF(D206="X",0,IF(E206="X",0,VLOOKUP(E206,'42'!$K$3:$L$16,2,FALSE)))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IF(D207="X",0,IF(E207="X",0,VLOOKUP(E207,'42'!$K$3:$L$16,2,FALSE)))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IF(D208="X",0,IF(E208="X",0,VLOOKUP(E208,'42'!$K$3:$L$16,2,FALSE)))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IF(D209="X",0,IF(E209="X",0,VLOOKUP(E209,'42'!$K$3:$L$16,2,FALSE)))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IF(D210="X",0,IF(E210="X",0,VLOOKUP(E210,'42'!$K$3:$L$16,2,FALSE)))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IF(D211="X",0,IF(E211="X",0,VLOOKUP(E211,'42'!$K$3:$L$16,2,FALSE)))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IF(D212="X",0,IF(E212="X",0,VLOOKUP(E212,'42'!$K$3:$L$16,2,FALSE)))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IF(D213="X",0,IF(E213="X",0,VLOOKUP(E213,'42'!$K$3:$L$16,2,FALSE)))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IF(D214="X",0,IF(E214="X",0,VLOOKUP(E214,'42'!$K$3:$L$16,2,FALSE)))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IF(D215="X",0,IF(E215="X",0,VLOOKUP(E215,'42'!$K$3:$L$16,2,FALSE)))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IF(D216="X",0,IF(E216="X",0,VLOOKUP(E216,'42'!$K$3:$L$16,2,FALSE)))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IF(D217="X",0,IF(E217="X",0,VLOOKUP(E217,'42'!$K$3:$L$16,2,FALSE)))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IF(D218="X",0,IF(E218="X",0,VLOOKUP(E218,'42'!$K$3:$L$16,2,FALSE)))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IF(D219="X",0,IF(E219="X",0,VLOOKUP(E219,'42'!$K$3:$L$16,2,FALSE)))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IF(D220="X",0,IF(E220="X",0,VLOOKUP(E220,'42'!$K$3:$L$16,2,FALSE)))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IF(D221="X",0,IF(E221="X",0,VLOOKUP(E221,'42'!$K$3:$L$16,2,FALSE)))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IF(D222="X",0,IF(E222="X",0,VLOOKUP(E222,'42'!$K$3:$L$16,2,FALSE)))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IF(D223="X",0,IF(E223="X",0,VLOOKUP(E223,'42'!$K$3:$L$16,2,FALSE)))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IF(D224="X",0,IF(E224="X",0,VLOOKUP(E224,'42'!$K$3:$L$16,2,FALSE)))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IF(D225="X",0,IF(E225="X",0,VLOOKUP(E225,'42'!$K$3:$L$16,2,FALSE)))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IF(D226="X",0,IF(E226="X",0,VLOOKUP(E226,'42'!$K$3:$L$16,2,FALSE)))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IF(D227="X",0,IF(E227="X",0,VLOOKUP(E227,'42'!$K$3:$L$16,2,FALSE)))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IF(D228="X",0,IF(E228="X",0,VLOOKUP(E228,'42'!$K$3:$L$16,2,FALSE)))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IF(D229="X",0,IF(E229="X",0,VLOOKUP(E229,'42'!$K$3:$L$16,2,FALSE)))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IF(D230="X",0,IF(E230="X",0,VLOOKUP(E230,'42'!$K$3:$L$16,2,FALSE)))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IF(D231="X",0,IF(E231="X",0,VLOOKUP(E231,'42'!$K$3:$L$16,2,FALSE)))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IF(D232="X",0,IF(E232="X",0,VLOOKUP(E232,'42'!$K$3:$L$16,2,FALSE)))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IF(D233="X",0,IF(E233="X",0,VLOOKUP(E233,'42'!$K$3:$L$16,2,FALSE)))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IF(D234="X",0,IF(E234="X",0,VLOOKUP(E234,'42'!$K$3:$L$16,2,FALSE)))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IF(D235="X",0,IF(E235="X",0,VLOOKUP(E235,'42'!$K$3:$L$16,2,FALSE)))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IF(D236="X",0,IF(E236="X",0,VLOOKUP(E236,'42'!$K$3:$L$16,2,FALSE)))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IF(D237="X",0,IF(E237="X",0,VLOOKUP(E237,'42'!$K$3:$L$16,2,FALSE)))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IF(D238="X",0,IF(E238="X",0,VLOOKUP(E238,'42'!$K$3:$L$16,2,FALSE)))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IF(D239="X",0,IF(E239="X",0,VLOOKUP(E239,'42'!$K$3:$L$16,2,FALSE)))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IF(D240="X",0,IF(E240="X",0,VLOOKUP(E240,'42'!$K$3:$L$16,2,FALSE)))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IF(D241="X",0,IF(E241="X",0,VLOOKUP(E241,'42'!$K$3:$L$16,2,FALSE)))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IF(D242="X",0,IF(E242="X",0,VLOOKUP(E242,'42'!$K$3:$L$16,2,FALSE)))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IF(D243="X",0,IF(E243="X",0,VLOOKUP(E243,'42'!$K$3:$L$16,2,FALSE)))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IF(D244="X",0,IF(E244="X",0,VLOOKUP(E244,'42'!$K$3:$L$16,2,FALSE)))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IF(D245="X",0,IF(E245="X",0,VLOOKUP(E245,'42'!$K$3:$L$16,2,FALSE)))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IF(D246="X",0,IF(E246="X",0,VLOOKUP(E246,'42'!$K$3:$L$16,2,FALSE)))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IF(D247="X",0,IF(E247="X",0,VLOOKUP(E247,'42'!$K$3:$L$16,2,FALSE)))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IF(D248="X",0,IF(E248="X",0,VLOOKUP(E248,'42'!$K$3:$L$16,2,FALSE)))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IF(D249="X",0,IF(E249="X",0,VLOOKUP(E249,'42'!$K$3:$L$16,2,FALSE)))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IF(D250="X",0,IF(E250="X",0,VLOOKUP(E250,'42'!$K$3:$L$16,2,FALSE)))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IF(D251="X",0,IF(E251="X",0,VLOOKUP(E251,'42'!$K$3:$L$16,2,FALSE)))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IF(D252="X",0,IF(E252="X",0,VLOOKUP(E252,'42'!$K$3:$L$16,2,FALSE)))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IF(D253="X",0,IF(E253="X",0,VLOOKUP(E253,'42'!$K$3:$L$16,2,FALSE)))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IF(D254="X",0,IF(E254="X",0,VLOOKUP(E254,'42'!$K$3:$L$16,2,FALSE)))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IF(D255="X",0,IF(E255="X",0,VLOOKUP(E255,'42'!$K$3:$L$16,2,FALSE)))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IF(D256="X",0,IF(E256="X",0,VLOOKUP(E256,'42'!$K$3:$L$16,2,FALSE)))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IF(D257="X",0,IF(E257="X",0,VLOOKUP(E257,'42'!$K$3:$L$16,2,FALSE)))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IF(D258="X",0,IF(E258="X",0,VLOOKUP(E258,'42'!$K$3:$L$16,2,FALSE)))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IF(D259="X",0,IF(E259="X",0,VLOOKUP(E259,'42'!$K$3:$L$16,2,FALSE)))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IF(D260="X",0,IF(E260="X",0,VLOOKUP(E260,'42'!$K$3:$L$16,2,FALSE)))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IF(D261="X",0,IF(E261="X",0,VLOOKUP(E261,'42'!$K$3:$L$16,2,FALSE)))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IF(D262="X",0,IF(E262="X",0,VLOOKUP(E262,'42'!$K$3:$L$16,2,FALSE)))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IF(D263="X",0,IF(E263="X",0,VLOOKUP(E263,'42'!$K$3:$L$16,2,FALSE)))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IF(D264="X",0,IF(E264="X",0,VLOOKUP(E264,'42'!$K$3:$L$16,2,FALSE)))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IF(D265="X",0,IF(E265="X",0,VLOOKUP(E265,'42'!$K$3:$L$16,2,FALSE)))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IF(D266="X",0,IF(E266="X",0,VLOOKUP(E266,'42'!$K$3:$L$16,2,FALSE)))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IF(D267="X",0,IF(E267="X",0,VLOOKUP(E267,'42'!$K$3:$L$16,2,FALSE)))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IF(D268="X",0,IF(E268="X",0,VLOOKUP(E268,'42'!$K$3:$L$16,2,FALSE)))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IF(D269="X",0,IF(E269="X",0,VLOOKUP(E269,'42'!$K$3:$L$16,2,FALSE)))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IF(D270="X",0,IF(E270="X",0,VLOOKUP(E270,'42'!$K$3:$L$16,2,FALSE)))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IF(D271="X",0,IF(E271="X",0,VLOOKUP(E271,'42'!$K$3:$L$16,2,FALSE)))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IF(D272="X",0,IF(E272="X",0,VLOOKUP(E272,'42'!$K$3:$L$16,2,FALSE)))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IF(D273="X",0,IF(E273="X",0,VLOOKUP(E273,'42'!$K$3:$L$16,2,FALSE)))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IF(D274="X",0,IF(E274="X",0,VLOOKUP(E274,'42'!$K$3:$L$16,2,FALSE)))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IF(D275="X",0,IF(E275="X",0,VLOOKUP(E275,'42'!$K$3:$L$16,2,FALSE)))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IF(D276="X",0,IF(E276="X",0,VLOOKUP(E276,'42'!$K$3:$L$16,2,FALSE)))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IF(D277="X",0,IF(E277="X",0,VLOOKUP(E277,'42'!$K$3:$L$16,2,FALSE)))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IF(D278="X",0,IF(E278="X",0,VLOOKUP(E278,'42'!$K$3:$L$16,2,FALSE)))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IF(D279="X",0,IF(E279="X",0,VLOOKUP(E279,'42'!$K$3:$L$16,2,FALSE)))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IF(D280="X",0,IF(E280="X",0,VLOOKUP(E280,'42'!$K$3:$L$16,2,FALSE)))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IF(D281="X",0,IF(E281="X",0,VLOOKUP(E281,'42'!$K$3:$L$16,2,FALSE)))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IF(D282="X",0,IF(E282="X",0,VLOOKUP(E282,'42'!$K$3:$L$16,2,FALSE)))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IF(D283="X",0,IF(E283="X",0,VLOOKUP(E283,'42'!$K$3:$L$16,2,FALSE)))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IF(D284="X",0,IF(E284="X",0,VLOOKUP(E284,'42'!$K$3:$L$16,2,FALSE)))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IF(D285="X",0,IF(E285="X",0,VLOOKUP(E285,'42'!$K$3:$L$16,2,FALSE)))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IF(D286="X",0,IF(E286="X",0,VLOOKUP(E286,'42'!$K$3:$L$16,2,FALSE)))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IF(D287="X",0,IF(E287="X",0,VLOOKUP(E287,'42'!$K$3:$L$16,2,FALSE)))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IF(D288="X",0,IF(E288="X",0,VLOOKUP(E288,'42'!$K$3:$L$16,2,FALSE)))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IF(D289="X",0,IF(E289="X",0,VLOOKUP(E289,'42'!$K$3:$L$16,2,FALSE)))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IF(D290="X",0,IF(E290="X",0,VLOOKUP(E290,'42'!$K$3:$L$16,2,FALSE)))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IF(D291="X",0,IF(E291="X",0,VLOOKUP(E291,'42'!$K$3:$L$16,2,FALSE)))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IF(D292="X",0,IF(E292="X",0,VLOOKUP(E292,'42'!$K$3:$L$16,2,FALSE)))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IF(D293="X",0,IF(E293="X",0,VLOOKUP(E293,'42'!$K$3:$L$16,2,FALSE)))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IF(D294="X",0,IF(E294="X",0,VLOOKUP(E294,'42'!$K$3:$L$16,2,FALSE)))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IF(D295="X",0,IF(E295="X",0,VLOOKUP(E295,'42'!$K$3:$L$16,2,FALSE)))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IF(D296="X",0,IF(E296="X",0,VLOOKUP(E296,'42'!$K$3:$L$16,2,FALSE)))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IF(D297="X",0,IF(E297="X",0,VLOOKUP(E297,'42'!$K$3:$L$16,2,FALSE)))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IF(D298="X",0,IF(E298="X",0,VLOOKUP(E298,'42'!$K$3:$L$16,2,FALSE)))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IF(D299="X",0,IF(E299="X",0,VLOOKUP(E299,'42'!$K$3:$L$16,2,FALSE)))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IF(D300="X",0,IF(E300="X",0,VLOOKUP(E300,'42'!$K$3:$L$16,2,FALSE)))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IF(D301="X",0,IF(E301="X",0,VLOOKUP(E301,'42'!$K$3:$L$16,2,FALSE)))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IF(D302="X",0,IF(E302="X",0,VLOOKUP(E302,'42'!$K$3:$L$16,2,FALSE)))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IF(D303="X",0,IF(E303="X",0,VLOOKUP(E303,'42'!$K$3:$L$16,2,FALSE)))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IF(D304="X",0,IF(E304="X",0,VLOOKUP(E304,'42'!$K$3:$L$16,2,FALSE)))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IF(D305="X",0,IF(E305="X",0,VLOOKUP(E305,'42'!$K$3:$L$16,2,FALSE)))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IF(D306="X",0,IF(E306="X",0,VLOOKUP(E306,'42'!$K$3:$L$16,2,FALSE)))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IF(D307="X",0,IF(E307="X",0,VLOOKUP(E307,'42'!$K$3:$L$16,2,FALSE)))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IF(D308="X",0,IF(E308="X",0,VLOOKUP(E308,'42'!$K$3:$L$16,2,FALSE)))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IF(D309="X",0,IF(E309="X",0,VLOOKUP(E309,'42'!$K$3:$L$16,2,FALSE)))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IF(D310="X",0,IF(E310="X",0,VLOOKUP(E310,'42'!$K$3:$L$16,2,FALSE)))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IF(D311="X",0,IF(E311="X",0,VLOOKUP(E311,'42'!$K$3:$L$16,2,FALSE)))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IF(D312="X",0,IF(E312="X",0,VLOOKUP(E312,'42'!$K$3:$L$16,2,FALSE)))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IF(D313="X",0,IF(E313="X",0,VLOOKUP(E313,'42'!$K$3:$L$16,2,FALSE)))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IF(D314="X",0,IF(E314="X",0,VLOOKUP(E314,'42'!$K$3:$L$16,2,FALSE)))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IF(D315="X",0,IF(E315="X",0,VLOOKUP(E315,'42'!$K$3:$L$16,2,FALSE)))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IF(D316="X",0,IF(E316="X",0,VLOOKUP(E316,'42'!$K$3:$L$16,2,FALSE)))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IF(D317="X",0,IF(E317="X",0,VLOOKUP(E317,'42'!$K$3:$L$16,2,FALSE)))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IF(D318="X",0,IF(E318="X",0,VLOOKUP(E318,'42'!$K$3:$L$16,2,FALSE)))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IF(D319="X",0,IF(E319="X",0,VLOOKUP(E319,'42'!$K$3:$L$16,2,FALSE)))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IF(D320="X",0,IF(E320="X",0,VLOOKUP(E320,'42'!$K$3:$L$16,2,FALSE)))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IF(D321="X",0,IF(E321="X",0,VLOOKUP(E321,'42'!$K$3:$L$16,2,FALSE)))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IF(D322="X",0,IF(E322="X",0,VLOOKUP(E322,'42'!$K$3:$L$16,2,FALSE)))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IF(D323="X",0,IF(E323="X",0,VLOOKUP(E323,'42'!$K$3:$L$16,2,FALSE)))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IF(D324="X",0,IF(E324="X",0,VLOOKUP(E324,'42'!$K$3:$L$16,2,FALSE)))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IF(D325="X",0,IF(E325="X",0,VLOOKUP(E325,'42'!$K$3:$L$16,2,FALSE)))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IF(D326="X",0,IF(E326="X",0,VLOOKUP(E326,'42'!$K$3:$L$16,2,FALSE)))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IF(D327="X",0,IF(E327="X",0,VLOOKUP(E327,'42'!$K$3:$L$16,2,FALSE)))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IF(D328="X",0,IF(E328="X",0,VLOOKUP(E328,'42'!$K$3:$L$16,2,FALSE)))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IF(D329="X",0,IF(E329="X",0,VLOOKUP(E329,'42'!$K$3:$L$16,2,FALSE)))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IF(D330="X",0,IF(E330="X",0,VLOOKUP(E330,'42'!$K$3:$L$16,2,FALSE)))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IF(D331="X",0,IF(E331="X",0,VLOOKUP(E331,'42'!$K$3:$L$16,2,FALSE)))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IF(D332="X",0,IF(E332="X",0,VLOOKUP(E332,'42'!$K$3:$L$16,2,FALSE)))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IF(D333="X",0,IF(E333="X",0,VLOOKUP(E333,'42'!$K$3:$L$16,2,FALSE)))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IF(D334="X",0,IF(E334="X",0,VLOOKUP(E334,'42'!$K$3:$L$16,2,FALSE)))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IF(D335="X",0,IF(E335="X",0,VLOOKUP(E335,'42'!$K$3:$L$16,2,FALSE)))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IF(D336="X",0,IF(E336="X",0,VLOOKUP(E336,'42'!$K$3:$L$16,2,FALSE)))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IF(D337="X",0,IF(E337="X",0,VLOOKUP(E337,'42'!$K$3:$L$16,2,FALSE)))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IF(D338="X",0,IF(E338="X",0,VLOOKUP(E338,'42'!$K$3:$L$16,2,FALSE)))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IF(D339="X",0,IF(E339="X",0,VLOOKUP(E339,'42'!$K$3:$L$16,2,FALSE)))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IF(D340="X",0,IF(E340="X",0,VLOOKUP(E340,'42'!$K$3:$L$16,2,FALSE)))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IF(D341="X",0,IF(E341="X",0,VLOOKUP(E341,'42'!$K$3:$L$16,2,FALSE)))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IF(D342="X",0,IF(E342="X",0,VLOOKUP(E342,'42'!$K$3:$L$16,2,FALSE)))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IF(D343="X",0,IF(E343="X",0,VLOOKUP(E343,'42'!$K$3:$L$16,2,FALSE)))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IF(D344="X",0,IF(E344="X",0,VLOOKUP(E344,'42'!$K$3:$L$16,2,FALSE)))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IF(D345="X",0,IF(E345="X",0,VLOOKUP(E345,'42'!$K$3:$L$16,2,FALSE)))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IF(D346="X",0,IF(E346="X",0,VLOOKUP(E346,'42'!$K$3:$L$16,2,FALSE)))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IF(D347="X",0,IF(E347="X",0,VLOOKUP(E347,'42'!$K$3:$L$16,2,FALSE)))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IF(D348="X",0,IF(E348="X",0,VLOOKUP(E348,'42'!$K$3:$L$16,2,FALSE)))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IF(D349="X",0,IF(E349="X",0,VLOOKUP(E349,'42'!$K$3:$L$16,2,FALSE)))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IF(D350="X",0,IF(E350="X",0,VLOOKUP(E350,'42'!$K$3:$L$16,2,FALSE)))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IF(D351="X",0,IF(E351="X",0,VLOOKUP(E351,'42'!$K$3:$L$16,2,FALSE)))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IF(D352="X",0,IF(E352="X",0,VLOOKUP(E352,'42'!$K$3:$L$16,2,FALSE)))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IF(D353="X",0,IF(E353="X",0,VLOOKUP(E353,'42'!$K$3:$L$16,2,FALSE)))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IF(D354="X",0,IF(E354="X",0,VLOOKUP(E354,'42'!$K$3:$L$16,2,FALSE)))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IF(D355="X",0,IF(E355="X",0,VLOOKUP(E355,'42'!$K$3:$L$16,2,FALSE)))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IF(D356="X",0,IF(E356="X",0,VLOOKUP(E356,'42'!$K$3:$L$16,2,FALSE)))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IF(D357="X",0,IF(E357="X",0,VLOOKUP(E357,'42'!$K$3:$L$16,2,FALSE)))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IF(D358="X",0,IF(E358="X",0,VLOOKUP(E358,'42'!$K$3:$L$16,2,FALSE)))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IF(D359="X",0,IF(E359="X",0,VLOOKUP(E359,'42'!$K$3:$L$16,2,FALSE)))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IF(D360="X",0,IF(E360="X",0,VLOOKUP(E360,'42'!$K$3:$L$16,2,FALSE)))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IF(D361="X",0,IF(E361="X",0,VLOOKUP(E361,'42'!$K$3:$L$16,2,FALSE)))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IF(D362="X",0,IF(E362="X",0,VLOOKUP(E362,'42'!$K$3:$L$16,2,FALSE)))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IF(D363="X",0,IF(E363="X",0,VLOOKUP(E363,'42'!$K$3:$L$16,2,FALSE)))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IF(D364="X",0,IF(E364="X",0,VLOOKUP(E364,'42'!$K$3:$L$16,2,FALSE)))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IF(D365="X",0,IF(E365="X",0,VLOOKUP(E365,'42'!$K$3:$L$16,2,FALSE)))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IF(D366="X",0,IF(E366="X",0,VLOOKUP(E366,'42'!$K$3:$L$16,2,FALSE)))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IF(D367="X",0,IF(E367="X",0,VLOOKUP(E367,'42'!$K$3:$L$16,2,FALSE)))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IF(D368="X",0,IF(E368="X",0,VLOOKUP(E368,'42'!$K$3:$L$16,2,FALSE)))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IF(D369="X",0,IF(E369="X",0,VLOOKUP(E369,'42'!$K$3:$L$16,2,FALSE)))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IF(D370="X",0,IF(E370="X",0,VLOOKUP(E370,'42'!$K$3:$L$16,2,FALSE)))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IF(D371="X",0,IF(E371="X",0,VLOOKUP(E371,'42'!$K$3:$L$16,2,FALSE)))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IF(D372="X",0,IF(E372="X",0,VLOOKUP(E372,'42'!$K$3:$L$16,2,FALSE)))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IF(D373="X",0,IF(E373="X",0,VLOOKUP(E373,'42'!$K$3:$L$16,2,FALSE)))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IF(D374="X",0,IF(E374="X",0,VLOOKUP(E374,'42'!$K$3:$L$16,2,FALSE)))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IF(D375="X",0,IF(E375="X",0,VLOOKUP(E375,'42'!$K$3:$L$16,2,FALSE)))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IF(D376="X",0,IF(E376="X",0,VLOOKUP(E376,'42'!$K$3:$L$16,2,FALSE)))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IF(D377="X",0,IF(E377="X",0,VLOOKUP(E377,'42'!$K$3:$L$16,2,FALSE)))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IF(D378="X",0,IF(E378="X",0,VLOOKUP(E378,'42'!$K$3:$L$16,2,FALSE)))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IF(D379="X",0,IF(E379="X",0,VLOOKUP(E379,'42'!$K$3:$L$16,2,FALSE)))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IF(D380="X",0,IF(E380="X",0,VLOOKUP(E380,'42'!$K$3:$L$16,2,FALSE)))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IF(D381="X",0,IF(E381="X",0,VLOOKUP(E381,'42'!$K$3:$L$16,2,FALSE)))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IF(D382="X",0,IF(E382="X",0,VLOOKUP(E382,'42'!$K$3:$L$16,2,FALSE)))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IF(D383="X",0,IF(E383="X",0,VLOOKUP(E383,'42'!$K$3:$L$16,2,FALSE)))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IF(D384="X",0,IF(E384="X",0,VLOOKUP(E384,'42'!$K$3:$L$16,2,FALSE)))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IF(D385="X",0,IF(E385="X",0,VLOOKUP(E385,'42'!$K$3:$L$16,2,FALSE)))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IF(D386="X",0,IF(E386="X",0,VLOOKUP(E386,'42'!$K$3:$L$16,2,FALSE)))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IF(D387="X",0,IF(E387="X",0,VLOOKUP(E387,'42'!$K$3:$L$16,2,FALSE)))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IF(D388="X",0,IF(E388="X",0,VLOOKUP(E388,'42'!$K$3:$L$16,2,FALSE)))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IF(D389="X",0,IF(E389="X",0,VLOOKUP(E389,'42'!$K$3:$L$16,2,FALSE)))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IF(D390="X",0,IF(E390="X",0,VLOOKUP(E390,'42'!$K$3:$L$16,2,FALSE)))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IF(D391="X",0,IF(E391="X",0,VLOOKUP(E391,'42'!$K$3:$L$16,2,FALSE)))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IF(D392="X",0,IF(E392="X",0,VLOOKUP(E392,'42'!$K$3:$L$16,2,FALSE)))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IF(D393="X",0,IF(E393="X",0,VLOOKUP(E393,'42'!$K$3:$L$16,2,FALSE)))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IF(D394="X",0,IF(E394="X",0,VLOOKUP(E394,'42'!$K$3:$L$16,2,FALSE)))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IF(D395="X",0,IF(E395="X",0,VLOOKUP(E395,'42'!$K$3:$L$16,2,FALSE)))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IF(D396="X",0,IF(E396="X",0,VLOOKUP(E396,'42'!$K$3:$L$16,2,FALSE)))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IF(D397="X",0,IF(E397="X",0,VLOOKUP(E397,'42'!$K$3:$L$16,2,FALSE)))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IF(D398="X",0,IF(E398="X",0,VLOOKUP(E398,'42'!$K$3:$L$16,2,FALSE)))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IF(D399="X",0,IF(E399="X",0,VLOOKUP(E399,'42'!$K$3:$L$16,2,FALSE)))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IF(D400="X",0,IF(E400="X",0,VLOOKUP(E400,'42'!$K$3:$L$16,2,FALSE)))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IF(D401="X",0,IF(E401="X",0,VLOOKUP(E401,'42'!$K$3:$L$16,2,FALSE)))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IF(D402="X",0,IF(E402="X",0,VLOOKUP(E402,'42'!$K$3:$L$16,2,FALSE)))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IF(D403="X",0,IF(E403="X",0,VLOOKUP(E403,'42'!$K$3:$L$16,2,FALSE)))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IF(D404="X",0,IF(E404="X",0,VLOOKUP(E404,'42'!$K$3:$L$16,2,FALSE)))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IF(D405="X",0,IF(E405="X",0,VLOOKUP(E405,'42'!$K$3:$L$16,2,FALSE)))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IF(D406="X",0,IF(E406="X",0,VLOOKUP(E406,'42'!$K$3:$L$16,2,FALSE)))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IF(D407="X",0,IF(E407="X",0,VLOOKUP(E407,'42'!$K$3:$L$16,2,FALSE)))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IF(D408="X",0,IF(E408="X",0,VLOOKUP(E408,'42'!$K$3:$L$16,2,FALSE)))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IF(D409="X",0,IF(E409="X",0,VLOOKUP(E409,'42'!$K$3:$L$16,2,FALSE)))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IF(D410="X",0,IF(E410="X",0,VLOOKUP(E410,'42'!$K$3:$L$16,2,FALSE)))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IF(D411="X",0,IF(E411="X",0,VLOOKUP(E411,'42'!$K$3:$L$16,2,FALSE)))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IF(D412="X",0,IF(E412="X",0,VLOOKUP(E412,'42'!$K$3:$L$16,2,FALSE)))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IF(D413="X",0,IF(E413="X",0,VLOOKUP(E413,'42'!$K$3:$L$16,2,FALSE)))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IF(D414="X",0,IF(E414="X",0,VLOOKUP(E414,'42'!$K$3:$L$16,2,FALSE)))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IF(D415="X",0,IF(E415="X",0,VLOOKUP(E415,'42'!$K$3:$L$16,2,FALSE)))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IF(D416="X",0,IF(E416="X",0,VLOOKUP(E416,'42'!$K$3:$L$16,2,FALSE)))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IF(D417="X",0,IF(E417="X",0,VLOOKUP(E417,'42'!$K$3:$L$16,2,FALSE)))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IF(D418="X",0,IF(E418="X",0,VLOOKUP(E418,'42'!$K$3:$L$16,2,FALSE)))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IF(D419="X",0,IF(E419="X",0,VLOOKUP(E419,'42'!$K$3:$L$16,2,FALSE)))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IF(D420="X",0,IF(E420="X",0,VLOOKUP(E420,'42'!$K$3:$L$16,2,FALSE)))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IF(D421="X",0,IF(E421="X",0,VLOOKUP(E421,'42'!$K$3:$L$16,2,FALSE)))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IF(D422="X",0,IF(E422="X",0,VLOOKUP(E422,'42'!$K$3:$L$16,2,FALSE)))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IF(D423="X",0,IF(E423="X",0,VLOOKUP(E423,'42'!$K$3:$L$16,2,FALSE)))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IF(D424="X",0,IF(E424="X",0,VLOOKUP(E424,'42'!$K$3:$L$16,2,FALSE)))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IF(D425="X",0,IF(E425="X",0,VLOOKUP(E425,'42'!$K$3:$L$16,2,FALSE)))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IF(D426="X",0,IF(E426="X",0,VLOOKUP(E426,'42'!$K$3:$L$16,2,FALSE)))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IF(D427="X",0,IF(E427="X",0,VLOOKUP(E427,'42'!$K$3:$L$16,2,FALSE)))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IF(D428="X",0,IF(E428="X",0,VLOOKUP(E428,'42'!$K$3:$L$16,2,FALSE)))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IF(D429="X",0,IF(E429="X",0,VLOOKUP(E429,'42'!$K$3:$L$16,2,FALSE)))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IF(D430="X",0,IF(E430="X",0,VLOOKUP(E430,'42'!$K$3:$L$16,2,FALSE)))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IF(D431="X",0,IF(E431="X",0,VLOOKUP(E431,'42'!$K$3:$L$16,2,FALSE)))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IF(D432="X",0,IF(E432="X",0,VLOOKUP(E432,'42'!$K$3:$L$16,2,FALSE)))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IF(D433="X",0,IF(E433="X",0,VLOOKUP(E433,'42'!$K$3:$L$16,2,FALSE)))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IF(D434="X",0,IF(E434="X",0,VLOOKUP(E434,'42'!$K$3:$L$16,2,FALSE)))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IF(D435="X",0,IF(E435="X",0,VLOOKUP(E435,'42'!$K$3:$L$16,2,FALSE)))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IF(D436="X",0,IF(E436="X",0,VLOOKUP(E436,'42'!$K$3:$L$16,2,FALSE)))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IF(D437="X",0,IF(E437="X",0,VLOOKUP(E437,'42'!$K$3:$L$16,2,FALSE)))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IF(D438="X",0,IF(E438="X",0,VLOOKUP(E438,'42'!$K$3:$L$16,2,FALSE)))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IF(D439="X",0,IF(E439="X",0,VLOOKUP(E439,'42'!$K$3:$L$16,2,FALSE)))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IF(D440="X",0,IF(E440="X",0,VLOOKUP(E440,'42'!$K$3:$L$16,2,FALSE)))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IF(D441="X",0,IF(E441="X",0,VLOOKUP(E441,'42'!$K$3:$L$16,2,FALSE)))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IF(D442="X",0,IF(E442="X",0,VLOOKUP(E442,'42'!$K$3:$L$16,2,FALSE)))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IF(D443="X",0,IF(E443="X",0,VLOOKUP(E443,'42'!$K$3:$L$16,2,FALSE)))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IF(D444="X",0,IF(E444="X",0,VLOOKUP(E444,'42'!$K$3:$L$16,2,FALSE)))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IF(D445="X",0,IF(E445="X",0,VLOOKUP(E445,'42'!$K$3:$L$16,2,FALSE)))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IF(D446="X",0,IF(E446="X",0,VLOOKUP(E446,'42'!$K$3:$L$16,2,FALSE)))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IF(D447="X",0,IF(E447="X",0,VLOOKUP(E447,'42'!$K$3:$L$16,2,FALSE)))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IF(D448="X",0,IF(E448="X",0,VLOOKUP(E448,'42'!$K$3:$L$16,2,FALSE)))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IF(D449="X",0,IF(E449="X",0,VLOOKUP(E449,'42'!$K$3:$L$16,2,FALSE)))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IF(D450="X",0,IF(E450="X",0,VLOOKUP(E450,'42'!$K$3:$L$16,2,FALSE)))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IF(D451="X",0,IF(E451="X",0,VLOOKUP(E451,'42'!$K$3:$L$16,2,FALSE)))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IF(D452="X",0,IF(E452="X",0,VLOOKUP(E452,'42'!$K$3:$L$16,2,FALSE)))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IF(D453="X",0,IF(E453="X",0,VLOOKUP(E453,'42'!$K$3:$L$16,2,FALSE)))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IF(D454="X",0,IF(E454="X",0,VLOOKUP(E454,'42'!$K$3:$L$16,2,FALSE)))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IF(D455="X",0,IF(E455="X",0,VLOOKUP(E455,'42'!$K$3:$L$16,2,FALSE)))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IF(D456="X",0,IF(E456="X",0,VLOOKUP(E456,'42'!$K$3:$L$16,2,FALSE)))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IF(D457="X",0,IF(E457="X",0,VLOOKUP(E457,'42'!$K$3:$L$16,2,FALSE)))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IF(D458="X",0,IF(E458="X",0,VLOOKUP(E458,'42'!$K$3:$L$16,2,FALSE)))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IF(D459="X",0,IF(E459="X",0,VLOOKUP(E459,'42'!$K$3:$L$16,2,FALSE)))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IF(D460="X",0,IF(E460="X",0,VLOOKUP(E460,'42'!$K$3:$L$16,2,FALSE)))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IF(D461="X",0,IF(E461="X",0,VLOOKUP(E461,'42'!$K$3:$L$16,2,FALSE)))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IF(D462="X",0,IF(E462="X",0,VLOOKUP(E462,'42'!$K$3:$L$16,2,FALSE)))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IF(D463="X",0,IF(E463="X",0,VLOOKUP(E463,'42'!$K$3:$L$16,2,FALSE)))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IF(D464="X",0,IF(E464="X",0,VLOOKUP(E464,'42'!$K$3:$L$16,2,FALSE)))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IF(D465="X",0,IF(E465="X",0,VLOOKUP(E465,'42'!$K$3:$L$16,2,FALSE)))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IF(D466="X",0,IF(E466="X",0,VLOOKUP(E466,'42'!$K$3:$L$16,2,FALSE)))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IF(D467="X",0,IF(E467="X",0,VLOOKUP(E467,'42'!$K$3:$L$16,2,FALSE)))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IF(D468="X",0,IF(E468="X",0,VLOOKUP(E468,'42'!$K$3:$L$16,2,FALSE)))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IF(D469="X",0,IF(E469="X",0,VLOOKUP(E469,'42'!$K$3:$L$16,2,FALSE)))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IF(D470="X",0,IF(E470="X",0,VLOOKUP(E470,'42'!$K$3:$L$16,2,FALSE)))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IF(D471="X",0,IF(E471="X",0,VLOOKUP(E471,'42'!$K$3:$L$16,2,FALSE)))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IF(D472="X",0,IF(E472="X",0,VLOOKUP(E472,'42'!$K$3:$L$16,2,FALSE)))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IF(D473="X",0,IF(E473="X",0,VLOOKUP(E473,'42'!$K$3:$L$16,2,FALSE)))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IF(D474="X",0,IF(E474="X",0,VLOOKUP(E474,'42'!$K$3:$L$16,2,FALSE)))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IF(D475="X",0,IF(E475="X",0,VLOOKUP(E475,'42'!$K$3:$L$16,2,FALSE)))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IF(D476="X",0,IF(E476="X",0,VLOOKUP(E476,'42'!$K$3:$L$16,2,FALSE)))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IF(D477="X",0,IF(E477="X",0,VLOOKUP(E477,'42'!$K$3:$L$16,2,FALSE)))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IF(D478="X",0,IF(E478="X",0,VLOOKUP(E478,'42'!$K$3:$L$16,2,FALSE)))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IF(D479="X",0,IF(E479="X",0,VLOOKUP(E479,'42'!$K$3:$L$16,2,FALSE)))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IF(D480="X",0,IF(E480="X",0,VLOOKUP(E480,'42'!$K$3:$L$16,2,FALSE)))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IF(D481="X",0,IF(E481="X",0,VLOOKUP(E481,'42'!$K$3:$L$16,2,FALSE)))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IF(D482="X",0,IF(E482="X",0,VLOOKUP(E482,'42'!$K$3:$L$16,2,FALSE)))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IF(D483="X",0,IF(E483="X",0,VLOOKUP(E483,'42'!$K$3:$L$16,2,FALSE)))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IF(D484="X",0,IF(E484="X",0,VLOOKUP(E484,'42'!$K$3:$L$16,2,FALSE)))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IF(D485="X",0,IF(E485="X",0,VLOOKUP(E485,'42'!$K$3:$L$16,2,FALSE)))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IF(D486="X",0,IF(E486="X",0,VLOOKUP(E486,'42'!$K$3:$L$16,2,FALSE)))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IF(D487="X",0,IF(E487="X",0,VLOOKUP(E487,'42'!$K$3:$L$16,2,FALSE)))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IF(D488="X",0,IF(E488="X",0,VLOOKUP(E488,'42'!$K$3:$L$16,2,FALSE)))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IF(D489="X",0,IF(E489="X",0,VLOOKUP(E489,'42'!$K$3:$L$16,2,FALSE)))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IF(D490="X",0,IF(E490="X",0,VLOOKUP(E490,'42'!$K$3:$L$16,2,FALSE)))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IF(D491="X",0,IF(E491="X",0,VLOOKUP(E491,'42'!$K$3:$L$16,2,FALSE)))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IF(D492="X",0,IF(E492="X",0,VLOOKUP(E492,'42'!$K$3:$L$16,2,FALSE)))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IF(D493="X",0,IF(E493="X",0,VLOOKUP(E493,'42'!$K$3:$L$16,2,FALSE)))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IF(D494="X",0,IF(E494="X",0,VLOOKUP(E494,'42'!$K$3:$L$16,2,FALSE)))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IF('42'!K3="", "Vrije categorie",'42'!K3)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IF('42'!K4="", "Vrije categorie",'42'!K4)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IF('42'!K5="", "Vrije categorie",'42'!K5)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IF('42'!K6="", "Vrije categorie",'42'!K6)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IF('42'!K7="", "Vrije categorie",'42'!K7)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IF('42'!K8="", "Vrije categorie",'42'!K8)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IF('42'!K9="", "Vrije categorie",'42'!K9)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IF('42'!K10="", "Vrije categorie",'42'!K10)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IF('42'!K11="", "Vrije categorie",'42'!K11)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IF('42'!K12="", "Vrije categorie",'42'!K12)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IF('42'!K13="", "Vrije categorie",'42'!K13)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IF('42'!K14="", "Vrije categorie",'42'!K14)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IF('42'!K15="", "Vrije categorie",'42'!K15)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mfN+MNMvkBynMPdjECtn5hkv4xHWYCjNJOEghGgB1qfoJgAi69DQ3w8P9j1uDNaQwWuJ1V/DzOVijSzxw1j17Q==" saltValue="w6ZxUBHS+vs6Ln9C/SbQU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43,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'43a'!P499/M3</f>
        <v>#N/A</v>
      </c>
    </row>
    <row r="4" spans="1:14">
      <c r="A4" s="26" t="s">
        <v>80</v>
      </c>
      <c r="B4" s="217" t="str">
        <f>VLOOKUP(H5,Kwaliteitsinspecties!A5:E54,3)</f>
        <v>Complex 43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'43a'!P500/M4</f>
        <v>#N/A</v>
      </c>
    </row>
    <row r="5" spans="1:14">
      <c r="A5" s="27" t="s">
        <v>81</v>
      </c>
      <c r="B5" s="218" t="str">
        <f>VLOOKUP(H5,Kwaliteitsinspecties!A5:E54,4)</f>
        <v>Complex 43</v>
      </c>
      <c r="C5" s="218"/>
      <c r="D5" s="218"/>
      <c r="E5" s="218"/>
      <c r="F5" s="214" t="s">
        <v>83</v>
      </c>
      <c r="G5" s="214"/>
      <c r="H5" s="23">
        <f>Kwaliteitsinspecties!A47</f>
        <v>43</v>
      </c>
      <c r="K5" s="44" t="s">
        <v>56</v>
      </c>
      <c r="L5" s="56"/>
      <c r="M5" s="115"/>
      <c r="N5" s="97" t="e">
        <f>'43a'!P501/M5</f>
        <v>#N/A</v>
      </c>
    </row>
    <row r="6" spans="1:14">
      <c r="A6" s="28" t="s">
        <v>82</v>
      </c>
      <c r="B6" s="219" t="str">
        <f>VLOOKUP(H5,Kwaliteitsinspecties!A5:E54,5)</f>
        <v>Complex 43</v>
      </c>
      <c r="C6" s="219"/>
      <c r="D6" s="219"/>
      <c r="E6" s="219"/>
      <c r="F6" s="215" t="s">
        <v>84</v>
      </c>
      <c r="G6" s="215"/>
      <c r="H6" s="24" t="str">
        <f>CONCATENATE(H5,"a")</f>
        <v>43a</v>
      </c>
      <c r="K6" s="44" t="s">
        <v>57</v>
      </c>
      <c r="L6" s="56"/>
      <c r="M6" s="115"/>
      <c r="N6" s="97" t="e">
        <f>'43a'!P502/M6</f>
        <v>#N/A</v>
      </c>
    </row>
    <row r="7" spans="1:14">
      <c r="K7" s="44" t="s">
        <v>53</v>
      </c>
      <c r="L7" s="56"/>
      <c r="M7" s="115"/>
      <c r="N7" s="97" t="e">
        <f>'43a'!P503/M7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'43a'!P504/M8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'43a'!P505/M9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'43a'!P506/M10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'43a'!P507/M11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'43a'!P508/M12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'43a'!N512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'43a'!P509/M13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'43a'!P512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'43a'!G512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'43a'!F512-E27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'43a'!S495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'43a'!R495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'43a'!T495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'43a'!U495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'43a'!V495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'43a'!W495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'43a'!N505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LW5894ZItkLrvx/91rw8qmrfMuxO2absI7b9dRBwIe2L3bNuNWnCRYTUrQ5bNt9ciG72sBn7pc/WdYx3pwyeIA==" saltValue="ORvKzwWlee94sVgf4cezt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abSelected="1" workbookViewId="0">
      <selection activeCell="L29" sqref="L29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3,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>
        <v>255</v>
      </c>
      <c r="M3" s="197"/>
      <c r="N3" s="96" t="e">
        <f>'3a'!P496/M3</f>
        <v>#DIV/0!</v>
      </c>
    </row>
    <row r="4" spans="1:14">
      <c r="A4" s="26" t="s">
        <v>80</v>
      </c>
      <c r="B4" s="217" t="str">
        <f>VLOOKUP(H5,Kwaliteitsinspecties!A5:E54,3)</f>
        <v xml:space="preserve">WMD Kantoor </v>
      </c>
      <c r="C4" s="217"/>
      <c r="D4" s="217"/>
      <c r="E4" s="217"/>
      <c r="F4" s="29"/>
      <c r="G4" s="29"/>
      <c r="H4" s="22"/>
      <c r="K4" s="44" t="s">
        <v>55</v>
      </c>
      <c r="L4" s="56">
        <v>255</v>
      </c>
      <c r="M4" s="198"/>
      <c r="N4" s="97" t="e">
        <f>'3a'!P497/M4</f>
        <v>#DIV/0!</v>
      </c>
    </row>
    <row r="5" spans="1:14">
      <c r="A5" s="27" t="s">
        <v>81</v>
      </c>
      <c r="B5" s="218" t="str">
        <f>VLOOKUP(H5,Kwaliteitsinspecties!A5:E54,4)</f>
        <v xml:space="preserve">A.H.G. Fokkerstraat 22, 9403 AP </v>
      </c>
      <c r="C5" s="218"/>
      <c r="D5" s="218"/>
      <c r="E5" s="218"/>
      <c r="F5" s="214" t="s">
        <v>83</v>
      </c>
      <c r="G5" s="214"/>
      <c r="H5" s="23">
        <f>Kwaliteitsinspecties!A7</f>
        <v>3</v>
      </c>
      <c r="K5" s="44" t="s">
        <v>56</v>
      </c>
      <c r="L5" s="56">
        <v>255</v>
      </c>
      <c r="M5" s="198"/>
      <c r="N5" s="97" t="e">
        <f>'3a'!P498/M5</f>
        <v>#DIV/0!</v>
      </c>
    </row>
    <row r="6" spans="1:14">
      <c r="A6" s="28" t="s">
        <v>82</v>
      </c>
      <c r="B6" s="219" t="str">
        <f>VLOOKUP(H5,Kwaliteitsinspecties!A5:E54,5)</f>
        <v>Assen</v>
      </c>
      <c r="C6" s="219"/>
      <c r="D6" s="219"/>
      <c r="E6" s="219"/>
      <c r="F6" s="215" t="s">
        <v>84</v>
      </c>
      <c r="G6" s="215"/>
      <c r="H6" s="24" t="str">
        <f>CONCATENATE(H5,"a")</f>
        <v>3a</v>
      </c>
      <c r="K6" s="44" t="s">
        <v>57</v>
      </c>
      <c r="L6" s="56">
        <v>255</v>
      </c>
      <c r="M6" s="198"/>
      <c r="N6" s="97" t="e">
        <f>'3a'!P499/M6</f>
        <v>#DIV/0!</v>
      </c>
    </row>
    <row r="7" spans="1:14">
      <c r="K7" s="44" t="s">
        <v>53</v>
      </c>
      <c r="L7" s="56">
        <v>255</v>
      </c>
      <c r="M7" s="198"/>
      <c r="N7" s="97" t="e">
        <f>'3a'!P500/M7</f>
        <v>#DIV/0!</v>
      </c>
    </row>
    <row r="8" spans="1:14">
      <c r="A8" s="13" t="s">
        <v>85</v>
      </c>
      <c r="B8" s="14"/>
      <c r="C8" s="14"/>
      <c r="D8" s="14"/>
      <c r="E8" s="25">
        <f>MAX(L3:L16)</f>
        <v>255</v>
      </c>
      <c r="K8" s="44" t="s">
        <v>58</v>
      </c>
      <c r="L8" s="56">
        <v>0</v>
      </c>
      <c r="M8" s="198"/>
      <c r="N8" s="97" t="e">
        <f>'3a'!P501/M8</f>
        <v>#DIV/0!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>
        <v>255</v>
      </c>
      <c r="M9" s="198"/>
      <c r="N9" s="97" t="e">
        <f>'3a'!P502/M9</f>
        <v>#DIV/0!</v>
      </c>
    </row>
    <row r="10" spans="1:14">
      <c r="H10" s="17" t="s">
        <v>94</v>
      </c>
      <c r="K10" s="44" t="s">
        <v>59</v>
      </c>
      <c r="L10" s="56">
        <v>255</v>
      </c>
      <c r="M10" s="198"/>
      <c r="N10" s="97" t="e">
        <f>'3a'!P503/M10</f>
        <v>#DIV/0!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#DIV/0!</v>
      </c>
      <c r="K11" s="44" t="s">
        <v>60</v>
      </c>
      <c r="L11" s="56">
        <v>255</v>
      </c>
      <c r="M11" s="198"/>
      <c r="N11" s="97" t="e">
        <f>'3a'!P504/M11</f>
        <v>#DIV/0!</v>
      </c>
    </row>
    <row r="12" spans="1:14">
      <c r="F12" s="17" t="s">
        <v>62</v>
      </c>
      <c r="G12" s="17" t="s">
        <v>88</v>
      </c>
      <c r="K12" s="44" t="s">
        <v>61</v>
      </c>
      <c r="L12" s="56">
        <v>255</v>
      </c>
      <c r="M12" s="198"/>
      <c r="N12" s="97" t="e">
        <f>'3a'!P505/M12</f>
        <v>#DIV/0!</v>
      </c>
    </row>
    <row r="13" spans="1:14">
      <c r="A13" s="14" t="s">
        <v>159</v>
      </c>
      <c r="B13" s="14"/>
      <c r="C13" s="14"/>
      <c r="D13" s="14"/>
      <c r="E13" s="15"/>
      <c r="F13" s="53">
        <f>'3a'!N509</f>
        <v>716.16</v>
      </c>
      <c r="G13" s="192"/>
      <c r="H13" s="33">
        <f>(F13*G13)*4</f>
        <v>0</v>
      </c>
      <c r="K13" s="44" t="s">
        <v>54</v>
      </c>
      <c r="L13" s="56">
        <v>255</v>
      </c>
      <c r="M13" s="198"/>
      <c r="N13" s="97" t="e">
        <f>'3a'!P506/M13</f>
        <v>#DIV/0!</v>
      </c>
    </row>
    <row r="14" spans="1:14" ht="15.6">
      <c r="F14" s="31" t="s">
        <v>87</v>
      </c>
      <c r="G14" s="86"/>
      <c r="H14" s="33" t="e">
        <f>SUM(H11:H13)</f>
        <v>#DIV/0!</v>
      </c>
      <c r="K14" s="44"/>
      <c r="L14" s="56"/>
      <c r="M14" s="198"/>
      <c r="N14" s="97"/>
    </row>
    <row r="15" spans="1:14">
      <c r="K15" s="44"/>
      <c r="L15" s="56"/>
      <c r="M15" s="198"/>
      <c r="N15" s="97"/>
    </row>
    <row r="16" spans="1:14">
      <c r="A16" t="s">
        <v>172</v>
      </c>
      <c r="K16" s="46"/>
      <c r="L16" s="57"/>
      <c r="M16" s="204"/>
      <c r="N16" s="98"/>
    </row>
    <row r="17" spans="1:9">
      <c r="A17" s="210" t="s">
        <v>173</v>
      </c>
      <c r="B17" s="210"/>
      <c r="C17" s="210"/>
      <c r="D17" s="54">
        <f>'3a'!P509</f>
        <v>137200.20000000001</v>
      </c>
      <c r="E17" s="210" t="s">
        <v>174</v>
      </c>
      <c r="F17" s="210"/>
      <c r="G17" s="54">
        <f>D17/E8</f>
        <v>538.04000000000008</v>
      </c>
      <c r="H17" s="51" t="s">
        <v>175</v>
      </c>
      <c r="I17" s="53" t="e">
        <f>D17/SUM(N3:N16)</f>
        <v>#DIV/0!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 hidden="1">
      <c r="A22" s="246" t="s">
        <v>162</v>
      </c>
      <c r="B22" s="247"/>
      <c r="C22" s="247"/>
      <c r="D22" s="248"/>
      <c r="E22" s="105">
        <f>'3a'!I509</f>
        <v>163.05500000000001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163.05500000000001</v>
      </c>
      <c r="F23" s="193"/>
      <c r="G23" s="67">
        <f t="shared" si="0"/>
        <v>0</v>
      </c>
      <c r="H23" s="45">
        <v>0.5</v>
      </c>
      <c r="I23" s="67">
        <f t="shared" si="1"/>
        <v>0</v>
      </c>
    </row>
    <row r="24" spans="1:9">
      <c r="A24" s="229" t="s">
        <v>472</v>
      </c>
      <c r="B24" s="216"/>
      <c r="C24" s="216"/>
      <c r="D24" s="230"/>
      <c r="E24" s="35">
        <f>E22</f>
        <v>163.05500000000001</v>
      </c>
      <c r="F24" s="193"/>
      <c r="G24" s="67">
        <f t="shared" si="0"/>
        <v>0</v>
      </c>
      <c r="H24" s="45">
        <v>1</v>
      </c>
      <c r="I24" s="67">
        <f t="shared" si="1"/>
        <v>0</v>
      </c>
    </row>
    <row r="25" spans="1:9" hidden="1">
      <c r="A25" s="249" t="s">
        <v>165</v>
      </c>
      <c r="B25" s="250"/>
      <c r="C25" s="250"/>
      <c r="D25" s="251"/>
      <c r="E25" s="35">
        <f>E22</f>
        <v>163.05500000000001</v>
      </c>
      <c r="F25" s="193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471</v>
      </c>
      <c r="B26" s="216"/>
      <c r="C26" s="216"/>
      <c r="D26" s="230"/>
      <c r="E26" s="35">
        <f>'3a'!F509</f>
        <v>371.6</v>
      </c>
      <c r="F26" s="193"/>
      <c r="G26" s="67">
        <f t="shared" si="0"/>
        <v>0</v>
      </c>
      <c r="H26" s="45">
        <v>1</v>
      </c>
      <c r="I26" s="67">
        <f t="shared" si="1"/>
        <v>0</v>
      </c>
    </row>
    <row r="27" spans="1:9">
      <c r="A27" s="229" t="s">
        <v>469</v>
      </c>
      <c r="B27" s="216"/>
      <c r="C27" s="216"/>
      <c r="D27" s="230"/>
      <c r="E27" s="110">
        <f>'3a'!G492+'3a'!J492</f>
        <v>145.26499999999999</v>
      </c>
      <c r="F27" s="194"/>
      <c r="G27" s="112">
        <f t="shared" si="0"/>
        <v>0</v>
      </c>
      <c r="H27" s="113">
        <v>2</v>
      </c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'3a'!S492</f>
        <v>230.1</v>
      </c>
      <c r="F29" s="195"/>
      <c r="G29" s="107">
        <f t="shared" si="0"/>
        <v>0</v>
      </c>
      <c r="H29" s="108">
        <v>2</v>
      </c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'3a'!R492</f>
        <v>230.1</v>
      </c>
      <c r="F30" s="193"/>
      <c r="G30" s="67">
        <f t="shared" si="0"/>
        <v>0</v>
      </c>
      <c r="H30" s="45">
        <v>2</v>
      </c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'3a'!T492</f>
        <v>411.8</v>
      </c>
      <c r="F31" s="193"/>
      <c r="G31" s="67">
        <f t="shared" si="0"/>
        <v>0</v>
      </c>
      <c r="H31" s="45">
        <v>2</v>
      </c>
      <c r="I31" s="67">
        <f t="shared" si="1"/>
        <v>0</v>
      </c>
    </row>
    <row r="32" spans="1:9">
      <c r="A32" s="229"/>
      <c r="B32" s="216"/>
      <c r="C32" s="216"/>
      <c r="D32" s="230"/>
      <c r="E32" s="35"/>
      <c r="F32" s="193"/>
      <c r="G32" s="67"/>
      <c r="H32" s="45"/>
      <c r="I32" s="67"/>
    </row>
    <row r="33" spans="1:9" hidden="1">
      <c r="A33" s="229" t="s">
        <v>158</v>
      </c>
      <c r="B33" s="216"/>
      <c r="C33" s="216"/>
      <c r="D33" s="230"/>
      <c r="E33" s="35">
        <f>'3a'!V492</f>
        <v>0</v>
      </c>
      <c r="F33" s="193"/>
      <c r="G33" s="67">
        <f t="shared" si="0"/>
        <v>0</v>
      </c>
      <c r="H33" s="45"/>
      <c r="I33" s="67">
        <f t="shared" si="1"/>
        <v>0</v>
      </c>
    </row>
    <row r="34" spans="1:9" hidden="1">
      <c r="A34" s="229" t="s">
        <v>170</v>
      </c>
      <c r="B34" s="216"/>
      <c r="C34" s="216"/>
      <c r="D34" s="230"/>
      <c r="E34" s="35">
        <f>'3a'!W492</f>
        <v>0</v>
      </c>
      <c r="F34" s="193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193"/>
      <c r="G35" s="67"/>
      <c r="H35" s="45"/>
      <c r="I35" s="67"/>
    </row>
    <row r="36" spans="1:9">
      <c r="A36" s="229"/>
      <c r="B36" s="216"/>
      <c r="C36" s="216"/>
      <c r="D36" s="230"/>
      <c r="E36" s="35"/>
      <c r="F36" s="193"/>
      <c r="G36" s="67"/>
      <c r="H36" s="45"/>
      <c r="I36" s="67"/>
    </row>
    <row r="37" spans="1:9">
      <c r="A37" s="226"/>
      <c r="B37" s="227"/>
      <c r="C37" s="227"/>
      <c r="D37" s="228"/>
      <c r="E37" s="36"/>
      <c r="F37" s="196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492</v>
      </c>
      <c r="B41" s="225"/>
      <c r="C41" s="225"/>
      <c r="D41" s="18" t="s">
        <v>62</v>
      </c>
      <c r="E41" s="95">
        <f>'3a'!N502</f>
        <v>61.804999999999993</v>
      </c>
      <c r="F41" s="201"/>
      <c r="G41" s="66">
        <f>E41*F41</f>
        <v>0</v>
      </c>
      <c r="H41" s="43">
        <v>1</v>
      </c>
      <c r="I41" s="66"/>
    </row>
    <row r="42" spans="1:9">
      <c r="A42" s="222"/>
      <c r="B42" s="223"/>
      <c r="C42" s="223"/>
      <c r="D42" s="19"/>
      <c r="E42" s="19"/>
      <c r="F42" s="202"/>
      <c r="G42" s="67"/>
      <c r="H42" s="45"/>
      <c r="I42" s="67"/>
    </row>
    <row r="43" spans="1:9">
      <c r="A43" s="222"/>
      <c r="B43" s="223"/>
      <c r="C43" s="223"/>
      <c r="D43" s="19"/>
      <c r="E43" s="19"/>
      <c r="F43" s="202"/>
      <c r="G43" s="67"/>
      <c r="H43" s="45"/>
      <c r="I43" s="67"/>
    </row>
    <row r="44" spans="1:9">
      <c r="A44" s="222"/>
      <c r="B44" s="223"/>
      <c r="C44" s="223"/>
      <c r="D44" s="19"/>
      <c r="E44" s="19"/>
      <c r="F44" s="202"/>
      <c r="G44" s="67"/>
      <c r="H44" s="45"/>
      <c r="I44" s="67"/>
    </row>
    <row r="45" spans="1:9">
      <c r="A45" s="222"/>
      <c r="B45" s="223"/>
      <c r="C45" s="223"/>
      <c r="D45" s="19"/>
      <c r="E45" s="19"/>
      <c r="F45" s="202"/>
      <c r="G45" s="67"/>
      <c r="H45" s="45"/>
      <c r="I45" s="67"/>
    </row>
    <row r="46" spans="1:9">
      <c r="A46" s="222"/>
      <c r="B46" s="223"/>
      <c r="C46" s="223"/>
      <c r="D46" s="19"/>
      <c r="E46" s="19"/>
      <c r="F46" s="202"/>
      <c r="G46" s="67"/>
      <c r="H46" s="45"/>
      <c r="I46" s="67"/>
    </row>
    <row r="47" spans="1:9">
      <c r="A47" s="222"/>
      <c r="B47" s="223"/>
      <c r="C47" s="223"/>
      <c r="D47" s="19"/>
      <c r="E47" s="19"/>
      <c r="F47" s="202"/>
      <c r="G47" s="67"/>
      <c r="H47" s="45"/>
      <c r="I47" s="67"/>
    </row>
    <row r="48" spans="1:9">
      <c r="A48" s="222"/>
      <c r="B48" s="223"/>
      <c r="C48" s="223"/>
      <c r="D48" s="19"/>
      <c r="E48" s="19"/>
      <c r="F48" s="202"/>
      <c r="G48" s="67"/>
      <c r="H48" s="45"/>
      <c r="I48" s="67"/>
    </row>
    <row r="49" spans="1:9">
      <c r="A49" s="222"/>
      <c r="B49" s="223"/>
      <c r="C49" s="223"/>
      <c r="D49" s="19"/>
      <c r="E49" s="19"/>
      <c r="F49" s="202"/>
      <c r="G49" s="67"/>
      <c r="H49" s="45"/>
      <c r="I49" s="67"/>
    </row>
    <row r="50" spans="1:9">
      <c r="A50" s="222"/>
      <c r="B50" s="223"/>
      <c r="C50" s="223"/>
      <c r="D50" s="19"/>
      <c r="E50" s="19"/>
      <c r="F50" s="202"/>
      <c r="G50" s="67"/>
      <c r="H50" s="45"/>
      <c r="I50" s="67"/>
    </row>
    <row r="51" spans="1:9">
      <c r="A51" s="220"/>
      <c r="B51" s="221"/>
      <c r="C51" s="221"/>
      <c r="D51" s="20"/>
      <c r="E51" s="20"/>
      <c r="F51" s="203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#DIV/0!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#DIV/0!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kc0ywNHcFXXxPI+St91dZ1/NpZTVz9dTCtnkyZdcEHArZRDogrq0MiYDS8A+esMadgWj4nkLOqcB4g5VcUl2wA==" saltValue="lLdtGhDFKhkZskvIddJl6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27:D27"/>
    <mergeCell ref="A37:D37"/>
    <mergeCell ref="A41:C41"/>
    <mergeCell ref="A42:C42"/>
    <mergeCell ref="A43:C43"/>
    <mergeCell ref="A44:C44"/>
    <mergeCell ref="A45:C45"/>
    <mergeCell ref="A46:C46"/>
    <mergeCell ref="A36:D36"/>
    <mergeCell ref="A32:D32"/>
    <mergeCell ref="E21:H21"/>
    <mergeCell ref="A22:D22"/>
    <mergeCell ref="A23:D23"/>
    <mergeCell ref="A24:D24"/>
    <mergeCell ref="A25:D25"/>
    <mergeCell ref="A26:D26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'43'!H5</f>
        <v>43</v>
      </c>
      <c r="B1" s="240" t="s">
        <v>80</v>
      </c>
      <c r="C1" s="241"/>
      <c r="D1" s="242" t="str">
        <f>VLOOKUP(A1,Kwaliteitsinspecties!A5:J54,3)</f>
        <v>Complex 43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43 te Complex 43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IF(D4="X",0,IF(E4="X",0,VLOOKUP(E4,'43'!$K$3:$L$16,2,FALSE)))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IF(D5="X",0,IF(E5="X",0,VLOOKUP(E5,'43'!$K$3:$L$16,2,FALSE)))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IF(D6="X",0,IF(E6="X",0,VLOOKUP(E6,'43'!$K$3:$L$16,2,FALSE)))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IF(D7="X",0,IF(E7="X",0,VLOOKUP(E7,'43'!$K$3:$L$16,2,FALSE)))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IF(D8="X",0,IF(E8="X",0,VLOOKUP(E8,'43'!$K$3:$L$16,2,FALSE)))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IF(D9="X",0,IF(E9="X",0,VLOOKUP(E9,'43'!$K$3:$L$16,2,FALSE)))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IF(D10="X",0,IF(E10="X",0,VLOOKUP(E10,'43'!$K$3:$L$16,2,FALSE)))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IF(D11="X",0,IF(E11="X",0,VLOOKUP(E11,'43'!$K$3:$L$16,2,FALSE)))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IF(D12="X",0,IF(E12="X",0,VLOOKUP(E12,'43'!$K$3:$L$16,2,FALSE)))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IF(D13="X",0,IF(E13="X",0,VLOOKUP(E13,'43'!$K$3:$L$16,2,FALSE)))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IF(D14="X",0,IF(E14="X",0,VLOOKUP(E14,'43'!$K$3:$L$16,2,FALSE)))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IF(D15="X",0,IF(E15="X",0,VLOOKUP(E15,'43'!$K$3:$L$16,2,FALSE)))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IF(D16="X",0,IF(E16="X",0,VLOOKUP(E16,'43'!$K$3:$L$16,2,FALSE)))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IF(D17="X",0,IF(E17="X",0,VLOOKUP(E17,'43'!$K$3:$L$16,2,FALSE)))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IF(D18="X",0,IF(E18="X",0,VLOOKUP(E18,'43'!$K$3:$L$16,2,FALSE)))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IF(D19="X",0,IF(E19="X",0,VLOOKUP(E19,'43'!$K$3:$L$16,2,FALSE)))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IF(D20="X",0,IF(E20="X",0,VLOOKUP(E20,'43'!$K$3:$L$16,2,FALSE)))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IF(D21="X",0,IF(E21="X",0,VLOOKUP(E21,'43'!$K$3:$L$16,2,FALSE)))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IF(D22="X",0,IF(E22="X",0,VLOOKUP(E22,'43'!$K$3:$L$16,2,FALSE)))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IF(D23="X",0,IF(E23="X",0,VLOOKUP(E23,'43'!$K$3:$L$16,2,FALSE)))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IF(D24="X",0,IF(E24="X",0,VLOOKUP(E24,'43'!$K$3:$L$16,2,FALSE)))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IF(D25="X",0,IF(E25="X",0,VLOOKUP(E25,'43'!$K$3:$L$16,2,FALSE)))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IF(D26="X",0,IF(E26="X",0,VLOOKUP(E26,'43'!$K$3:$L$16,2,FALSE)))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IF(D27="X",0,IF(E27="X",0,VLOOKUP(E27,'43'!$K$3:$L$16,2,FALSE)))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IF(D28="X",0,IF(E28="X",0,VLOOKUP(E28,'43'!$K$3:$L$16,2,FALSE)))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IF(D29="X",0,IF(E29="X",0,VLOOKUP(E29,'43'!$K$3:$L$16,2,FALSE)))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IF(D30="X",0,IF(E30="X",0,VLOOKUP(E30,'43'!$K$3:$L$16,2,FALSE)))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IF(D31="X",0,IF(E31="X",0,VLOOKUP(E31,'43'!$K$3:$L$16,2,FALSE)))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IF(D32="X",0,IF(E32="X",0,VLOOKUP(E32,'43'!$K$3:$L$16,2,FALSE)))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IF(D33="X",0,IF(E33="X",0,VLOOKUP(E33,'43'!$K$3:$L$16,2,FALSE)))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IF(D34="X",0,IF(E34="X",0,VLOOKUP(E34,'43'!$K$3:$L$16,2,FALSE)))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IF(D35="X",0,IF(E35="X",0,VLOOKUP(E35,'43'!$K$3:$L$16,2,FALSE)))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IF(D36="X",0,IF(E36="X",0,VLOOKUP(E36,'43'!$K$3:$L$16,2,FALSE)))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IF(D37="X",0,IF(E37="X",0,VLOOKUP(E37,'43'!$K$3:$L$16,2,FALSE)))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IF(D38="X",0,IF(E38="X",0,VLOOKUP(E38,'43'!$K$3:$L$16,2,FALSE)))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IF(D39="X",0,IF(E39="X",0,VLOOKUP(E39,'43'!$K$3:$L$16,2,FALSE)))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IF(D40="X",0,IF(E40="X",0,VLOOKUP(E40,'43'!$K$3:$L$16,2,FALSE)))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IF(D41="X",0,IF(E41="X",0,VLOOKUP(E41,'43'!$K$3:$L$16,2,FALSE)))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IF(D42="X",0,IF(E42="X",0,VLOOKUP(E42,'43'!$K$3:$L$16,2,FALSE)))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IF(D43="X",0,IF(E43="X",0,VLOOKUP(E43,'43'!$K$3:$L$16,2,FALSE)))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IF(D44="X",0,IF(E44="X",0,VLOOKUP(E44,'43'!$K$3:$L$16,2,FALSE)))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IF(D45="X",0,IF(E45="X",0,VLOOKUP(E45,'43'!$K$3:$L$16,2,FALSE)))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IF(D46="X",0,IF(E46="X",0,VLOOKUP(E46,'43'!$K$3:$L$16,2,FALSE)))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IF(D47="X",0,IF(E47="X",0,VLOOKUP(E47,'43'!$K$3:$L$16,2,FALSE)))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IF(D48="X",0,IF(E48="X",0,VLOOKUP(E48,'43'!$K$3:$L$16,2,FALSE)))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IF(D49="X",0,IF(E49="X",0,VLOOKUP(E49,'43'!$K$3:$L$16,2,FALSE)))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IF(D50="X",0,IF(E50="X",0,VLOOKUP(E50,'43'!$K$3:$L$16,2,FALSE)))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IF(D51="X",0,IF(E51="X",0,VLOOKUP(E51,'43'!$K$3:$L$16,2,FALSE)))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IF(D52="X",0,IF(E52="X",0,VLOOKUP(E52,'43'!$K$3:$L$16,2,FALSE)))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IF(D53="X",0,IF(E53="X",0,VLOOKUP(E53,'43'!$K$3:$L$16,2,FALSE)))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IF(D54="X",0,IF(E54="X",0,VLOOKUP(E54,'43'!$K$3:$L$16,2,FALSE)))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IF(D55="X",0,IF(E55="X",0,VLOOKUP(E55,'43'!$K$3:$L$16,2,FALSE)))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IF(D56="X",0,IF(E56="X",0,VLOOKUP(E56,'43'!$K$3:$L$16,2,FALSE)))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IF(D57="X",0,IF(E57="X",0,VLOOKUP(E57,'43'!$K$3:$L$16,2,FALSE)))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IF(D58="X",0,IF(E58="X",0,VLOOKUP(E58,'43'!$K$3:$L$16,2,FALSE)))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IF(D59="X",0,IF(E59="X",0,VLOOKUP(E59,'43'!$K$3:$L$16,2,FALSE)))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IF(D60="X",0,IF(E60="X",0,VLOOKUP(E60,'43'!$K$3:$L$16,2,FALSE)))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IF(D61="X",0,IF(E61="X",0,VLOOKUP(E61,'43'!$K$3:$L$16,2,FALSE)))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IF(D62="X",0,IF(E62="X",0,VLOOKUP(E62,'43'!$K$3:$L$16,2,FALSE)))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IF(D63="X",0,IF(E63="X",0,VLOOKUP(E63,'43'!$K$3:$L$16,2,FALSE)))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IF(D64="X",0,IF(E64="X",0,VLOOKUP(E64,'43'!$K$3:$L$16,2,FALSE)))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IF(D65="X",0,IF(E65="X",0,VLOOKUP(E65,'43'!$K$3:$L$16,2,FALSE)))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IF(D66="X",0,IF(E66="X",0,VLOOKUP(E66,'43'!$K$3:$L$16,2,FALSE)))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IF(D67="X",0,IF(E67="X",0,VLOOKUP(E67,'43'!$K$3:$L$16,2,FALSE)))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IF(D68="X",0,IF(E68="X",0,VLOOKUP(E68,'43'!$K$3:$L$16,2,FALSE)))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IF(D69="X",0,IF(E69="X",0,VLOOKUP(E69,'43'!$K$3:$L$16,2,FALSE)))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IF(D70="X",0,IF(E70="X",0,VLOOKUP(E70,'43'!$K$3:$L$16,2,FALSE)))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IF(D71="X",0,IF(E71="X",0,VLOOKUP(E71,'43'!$K$3:$L$16,2,FALSE)))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IF(D72="X",0,IF(E72="X",0,VLOOKUP(E72,'43'!$K$3:$L$16,2,FALSE)))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IF(D73="X",0,IF(E73="X",0,VLOOKUP(E73,'43'!$K$3:$L$16,2,FALSE)))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IF(D74="X",0,IF(E74="X",0,VLOOKUP(E74,'43'!$K$3:$L$16,2,FALSE)))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IF(D75="X",0,IF(E75="X",0,VLOOKUP(E75,'43'!$K$3:$L$16,2,FALSE)))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IF(D76="X",0,IF(E76="X",0,VLOOKUP(E76,'43'!$K$3:$L$16,2,FALSE)))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IF(D77="X",0,IF(E77="X",0,VLOOKUP(E77,'43'!$K$3:$L$16,2,FALSE)))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IF(D78="X",0,IF(E78="X",0,VLOOKUP(E78,'43'!$K$3:$L$16,2,FALSE)))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IF(D79="X",0,IF(E79="X",0,VLOOKUP(E79,'43'!$K$3:$L$16,2,FALSE)))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IF(D80="X",0,IF(E80="X",0,VLOOKUP(E80,'43'!$K$3:$L$16,2,FALSE)))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IF(D81="X",0,IF(E81="X",0,VLOOKUP(E81,'43'!$K$3:$L$16,2,FALSE)))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IF(D82="X",0,IF(E82="X",0,VLOOKUP(E82,'43'!$K$3:$L$16,2,FALSE)))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IF(D83="X",0,IF(E83="X",0,VLOOKUP(E83,'43'!$K$3:$L$16,2,FALSE)))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IF(D84="X",0,IF(E84="X",0,VLOOKUP(E84,'43'!$K$3:$L$16,2,FALSE)))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IF(D85="X",0,IF(E85="X",0,VLOOKUP(E85,'43'!$K$3:$L$16,2,FALSE)))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IF(D86="X",0,IF(E86="X",0,VLOOKUP(E86,'43'!$K$3:$L$16,2,FALSE)))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IF(D87="X",0,IF(E87="X",0,VLOOKUP(E87,'43'!$K$3:$L$16,2,FALSE)))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IF(D88="X",0,IF(E88="X",0,VLOOKUP(E88,'43'!$K$3:$L$16,2,FALSE)))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IF(D89="X",0,IF(E89="X",0,VLOOKUP(E89,'43'!$K$3:$L$16,2,FALSE)))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IF(D90="X",0,IF(E90="X",0,VLOOKUP(E90,'43'!$K$3:$L$16,2,FALSE)))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IF(D91="X",0,IF(E91="X",0,VLOOKUP(E91,'43'!$K$3:$L$16,2,FALSE)))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IF(D92="X",0,IF(E92="X",0,VLOOKUP(E92,'43'!$K$3:$L$16,2,FALSE)))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IF(D93="X",0,IF(E93="X",0,VLOOKUP(E93,'43'!$K$3:$L$16,2,FALSE)))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IF(D94="X",0,IF(E94="X",0,VLOOKUP(E94,'43'!$K$3:$L$16,2,FALSE)))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IF(D95="X",0,IF(E95="X",0,VLOOKUP(E95,'43'!$K$3:$L$16,2,FALSE)))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IF(D96="X",0,IF(E96="X",0,VLOOKUP(E96,'43'!$K$3:$L$16,2,FALSE)))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IF(D97="X",0,IF(E97="X",0,VLOOKUP(E97,'43'!$K$3:$L$16,2,FALSE)))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IF(D98="X",0,IF(E98="X",0,VLOOKUP(E98,'43'!$K$3:$L$16,2,FALSE)))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IF(D99="X",0,IF(E99="X",0,VLOOKUP(E99,'43'!$K$3:$L$16,2,FALSE)))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IF(D100="X",0,IF(E100="X",0,VLOOKUP(E100,'43'!$K$3:$L$16,2,FALSE)))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IF(D101="X",0,IF(E101="X",0,VLOOKUP(E101,'43'!$K$3:$L$16,2,FALSE)))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IF(D102="X",0,IF(E102="X",0,VLOOKUP(E102,'43'!$K$3:$L$16,2,FALSE)))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IF(D103="X",0,IF(E103="X",0,VLOOKUP(E103,'43'!$K$3:$L$16,2,FALSE)))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IF(D104="X",0,IF(E104="X",0,VLOOKUP(E104,'43'!$K$3:$L$16,2,FALSE)))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IF(D105="X",0,IF(E105="X",0,VLOOKUP(E105,'43'!$K$3:$L$16,2,FALSE)))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IF(D106="X",0,IF(E106="X",0,VLOOKUP(E106,'43'!$K$3:$L$16,2,FALSE)))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IF(D107="X",0,IF(E107="X",0,VLOOKUP(E107,'43'!$K$3:$L$16,2,FALSE)))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IF(D108="X",0,IF(E108="X",0,VLOOKUP(E108,'43'!$K$3:$L$16,2,FALSE)))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IF(D109="X",0,IF(E109="X",0,VLOOKUP(E109,'43'!$K$3:$L$16,2,FALSE)))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IF(D110="X",0,IF(E110="X",0,VLOOKUP(E110,'43'!$K$3:$L$16,2,FALSE)))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IF(D111="X",0,IF(E111="X",0,VLOOKUP(E111,'43'!$K$3:$L$16,2,FALSE)))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IF(D112="X",0,IF(E112="X",0,VLOOKUP(E112,'43'!$K$3:$L$16,2,FALSE)))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IF(D113="X",0,IF(E113="X",0,VLOOKUP(E113,'43'!$K$3:$L$16,2,FALSE)))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IF(D114="X",0,IF(E114="X",0,VLOOKUP(E114,'43'!$K$3:$L$16,2,FALSE)))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IF(D115="X",0,IF(E115="X",0,VLOOKUP(E115,'43'!$K$3:$L$16,2,FALSE)))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IF(D116="X",0,IF(E116="X",0,VLOOKUP(E116,'43'!$K$3:$L$16,2,FALSE)))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IF(D117="X",0,IF(E117="X",0,VLOOKUP(E117,'43'!$K$3:$L$16,2,FALSE)))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IF(D118="X",0,IF(E118="X",0,VLOOKUP(E118,'43'!$K$3:$L$16,2,FALSE)))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IF(D119="X",0,IF(E119="X",0,VLOOKUP(E119,'43'!$K$3:$L$16,2,FALSE)))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IF(D120="X",0,IF(E120="X",0,VLOOKUP(E120,'43'!$K$3:$L$16,2,FALSE)))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IF(D121="X",0,IF(E121="X",0,VLOOKUP(E121,'43'!$K$3:$L$16,2,FALSE)))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IF(D122="X",0,IF(E122="X",0,VLOOKUP(E122,'43'!$K$3:$L$16,2,FALSE)))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IF(D123="X",0,IF(E123="X",0,VLOOKUP(E123,'43'!$K$3:$L$16,2,FALSE)))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IF(D124="X",0,IF(E124="X",0,VLOOKUP(E124,'43'!$K$3:$L$16,2,FALSE)))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IF(D125="X",0,IF(E125="X",0,VLOOKUP(E125,'43'!$K$3:$L$16,2,FALSE)))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IF(D126="X",0,IF(E126="X",0,VLOOKUP(E126,'43'!$K$3:$L$16,2,FALSE)))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IF(D127="X",0,IF(E127="X",0,VLOOKUP(E127,'43'!$K$3:$L$16,2,FALSE)))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IF(D128="X",0,IF(E128="X",0,VLOOKUP(E128,'43'!$K$3:$L$16,2,FALSE)))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IF(D129="X",0,IF(E129="X",0,VLOOKUP(E129,'43'!$K$3:$L$16,2,FALSE)))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IF(D130="X",0,IF(E130="X",0,VLOOKUP(E130,'43'!$K$3:$L$16,2,FALSE)))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IF(D131="X",0,IF(E131="X",0,VLOOKUP(E131,'43'!$K$3:$L$16,2,FALSE)))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IF(D132="X",0,IF(E132="X",0,VLOOKUP(E132,'43'!$K$3:$L$16,2,FALSE)))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IF(D133="X",0,IF(E133="X",0,VLOOKUP(E133,'43'!$K$3:$L$16,2,FALSE)))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IF(D134="X",0,IF(E134="X",0,VLOOKUP(E134,'43'!$K$3:$L$16,2,FALSE)))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IF(D135="X",0,IF(E135="X",0,VLOOKUP(E135,'43'!$K$3:$L$16,2,FALSE)))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IF(D136="X",0,IF(E136="X",0,VLOOKUP(E136,'43'!$K$3:$L$16,2,FALSE)))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IF(D137="X",0,IF(E137="X",0,VLOOKUP(E137,'43'!$K$3:$L$16,2,FALSE)))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IF(D138="X",0,IF(E138="X",0,VLOOKUP(E138,'43'!$K$3:$L$16,2,FALSE)))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IF(D139="X",0,IF(E139="X",0,VLOOKUP(E139,'43'!$K$3:$L$16,2,FALSE)))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IF(D140="X",0,IF(E140="X",0,VLOOKUP(E140,'43'!$K$3:$L$16,2,FALSE)))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IF(D141="X",0,IF(E141="X",0,VLOOKUP(E141,'43'!$K$3:$L$16,2,FALSE)))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IF(D142="X",0,IF(E142="X",0,VLOOKUP(E142,'43'!$K$3:$L$16,2,FALSE)))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IF(D143="X",0,IF(E143="X",0,VLOOKUP(E143,'43'!$K$3:$L$16,2,FALSE)))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IF(D144="X",0,IF(E144="X",0,VLOOKUP(E144,'43'!$K$3:$L$16,2,FALSE)))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IF(D145="X",0,IF(E145="X",0,VLOOKUP(E145,'43'!$K$3:$L$16,2,FALSE)))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IF(D146="X",0,IF(E146="X",0,VLOOKUP(E146,'43'!$K$3:$L$16,2,FALSE)))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IF(D147="X",0,IF(E147="X",0,VLOOKUP(E147,'43'!$K$3:$L$16,2,FALSE)))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IF(D148="X",0,IF(E148="X",0,VLOOKUP(E148,'43'!$K$3:$L$16,2,FALSE)))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IF(D149="X",0,IF(E149="X",0,VLOOKUP(E149,'43'!$K$3:$L$16,2,FALSE)))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IF(D150="X",0,IF(E150="X",0,VLOOKUP(E150,'43'!$K$3:$L$16,2,FALSE)))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IF(D151="X",0,IF(E151="X",0,VLOOKUP(E151,'43'!$K$3:$L$16,2,FALSE)))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IF(D152="X",0,IF(E152="X",0,VLOOKUP(E152,'43'!$K$3:$L$16,2,FALSE)))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IF(D153="X",0,IF(E153="X",0,VLOOKUP(E153,'43'!$K$3:$L$16,2,FALSE)))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IF(D154="X",0,IF(E154="X",0,VLOOKUP(E154,'43'!$K$3:$L$16,2,FALSE)))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IF(D155="X",0,IF(E155="X",0,VLOOKUP(E155,'43'!$K$3:$L$16,2,FALSE)))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IF(D156="X",0,IF(E156="X",0,VLOOKUP(E156,'43'!$K$3:$L$16,2,FALSE)))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IF(D157="X",0,IF(E157="X",0,VLOOKUP(E157,'43'!$K$3:$L$16,2,FALSE)))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IF(D158="X",0,IF(E158="X",0,VLOOKUP(E158,'43'!$K$3:$L$16,2,FALSE)))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IF(D159="X",0,IF(E159="X",0,VLOOKUP(E159,'43'!$K$3:$L$16,2,FALSE)))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IF(D160="X",0,IF(E160="X",0,VLOOKUP(E160,'43'!$K$3:$L$16,2,FALSE)))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IF(D161="X",0,IF(E161="X",0,VLOOKUP(E161,'43'!$K$3:$L$16,2,FALSE)))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IF(D162="X",0,IF(E162="X",0,VLOOKUP(E162,'43'!$K$3:$L$16,2,FALSE)))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IF(D163="X",0,IF(E163="X",0,VLOOKUP(E163,'43'!$K$3:$L$16,2,FALSE)))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IF(D164="X",0,IF(E164="X",0,VLOOKUP(E164,'43'!$K$3:$L$16,2,FALSE)))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IF(D165="X",0,IF(E165="X",0,VLOOKUP(E165,'43'!$K$3:$L$16,2,FALSE)))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IF(D166="X",0,IF(E166="X",0,VLOOKUP(E166,'43'!$K$3:$L$16,2,FALSE)))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IF(D167="X",0,IF(E167="X",0,VLOOKUP(E167,'43'!$K$3:$L$16,2,FALSE)))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IF(D168="X",0,IF(E168="X",0,VLOOKUP(E168,'43'!$K$3:$L$16,2,FALSE)))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IF(D169="X",0,IF(E169="X",0,VLOOKUP(E169,'43'!$K$3:$L$16,2,FALSE)))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IF(D170="X",0,IF(E170="X",0,VLOOKUP(E170,'43'!$K$3:$L$16,2,FALSE)))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IF(D171="X",0,IF(E171="X",0,VLOOKUP(E171,'43'!$K$3:$L$16,2,FALSE)))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IF(D172="X",0,IF(E172="X",0,VLOOKUP(E172,'43'!$K$3:$L$16,2,FALSE)))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IF(D173="X",0,IF(E173="X",0,VLOOKUP(E173,'43'!$K$3:$L$16,2,FALSE)))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IF(D174="X",0,IF(E174="X",0,VLOOKUP(E174,'43'!$K$3:$L$16,2,FALSE)))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IF(D175="X",0,IF(E175="X",0,VLOOKUP(E175,'43'!$K$3:$L$16,2,FALSE)))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IF(D176="X",0,IF(E176="X",0,VLOOKUP(E176,'43'!$K$3:$L$16,2,FALSE)))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IF(D177="X",0,IF(E177="X",0,VLOOKUP(E177,'43'!$K$3:$L$16,2,FALSE)))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IF(D178="X",0,IF(E178="X",0,VLOOKUP(E178,'43'!$K$3:$L$16,2,FALSE)))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IF(D179="X",0,IF(E179="X",0,VLOOKUP(E179,'43'!$K$3:$L$16,2,FALSE)))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IF(D180="X",0,IF(E180="X",0,VLOOKUP(E180,'43'!$K$3:$L$16,2,FALSE)))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IF(D181="X",0,IF(E181="X",0,VLOOKUP(E181,'43'!$K$3:$L$16,2,FALSE)))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IF(D182="X",0,IF(E182="X",0,VLOOKUP(E182,'43'!$K$3:$L$16,2,FALSE)))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IF(D183="X",0,IF(E183="X",0,VLOOKUP(E183,'43'!$K$3:$L$16,2,FALSE)))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IF(D184="X",0,IF(E184="X",0,VLOOKUP(E184,'43'!$K$3:$L$16,2,FALSE)))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IF(D185="X",0,IF(E185="X",0,VLOOKUP(E185,'43'!$K$3:$L$16,2,FALSE)))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IF(D186="X",0,IF(E186="X",0,VLOOKUP(E186,'43'!$K$3:$L$16,2,FALSE)))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IF(D187="X",0,IF(E187="X",0,VLOOKUP(E187,'43'!$K$3:$L$16,2,FALSE)))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IF(D188="X",0,IF(E188="X",0,VLOOKUP(E188,'43'!$K$3:$L$16,2,FALSE)))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IF(D189="X",0,IF(E189="X",0,VLOOKUP(E189,'43'!$K$3:$L$16,2,FALSE)))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IF(D190="X",0,IF(E190="X",0,VLOOKUP(E190,'43'!$K$3:$L$16,2,FALSE)))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IF(D191="X",0,IF(E191="X",0,VLOOKUP(E191,'43'!$K$3:$L$16,2,FALSE)))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IF(D192="X",0,IF(E192="X",0,VLOOKUP(E192,'43'!$K$3:$L$16,2,FALSE)))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IF(D193="X",0,IF(E193="X",0,VLOOKUP(E193,'43'!$K$3:$L$16,2,FALSE)))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IF(D194="X",0,IF(E194="X",0,VLOOKUP(E194,'43'!$K$3:$L$16,2,FALSE)))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IF(D195="X",0,IF(E195="X",0,VLOOKUP(E195,'43'!$K$3:$L$16,2,FALSE)))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IF(D196="X",0,IF(E196="X",0,VLOOKUP(E196,'43'!$K$3:$L$16,2,FALSE)))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IF(D197="X",0,IF(E197="X",0,VLOOKUP(E197,'43'!$K$3:$L$16,2,FALSE)))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IF(D198="X",0,IF(E198="X",0,VLOOKUP(E198,'43'!$K$3:$L$16,2,FALSE)))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IF(D199="X",0,IF(E199="X",0,VLOOKUP(E199,'43'!$K$3:$L$16,2,FALSE)))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IF(D200="X",0,IF(E200="X",0,VLOOKUP(E200,'43'!$K$3:$L$16,2,FALSE)))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IF(D201="X",0,IF(E201="X",0,VLOOKUP(E201,'43'!$K$3:$L$16,2,FALSE)))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IF(D202="X",0,IF(E202="X",0,VLOOKUP(E202,'43'!$K$3:$L$16,2,FALSE)))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IF(D203="X",0,IF(E203="X",0,VLOOKUP(E203,'43'!$K$3:$L$16,2,FALSE)))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IF(D204="X",0,IF(E204="X",0,VLOOKUP(E204,'43'!$K$3:$L$16,2,FALSE)))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IF(D205="X",0,IF(E205="X",0,VLOOKUP(E205,'43'!$K$3:$L$16,2,FALSE)))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IF(D206="X",0,IF(E206="X",0,VLOOKUP(E206,'43'!$K$3:$L$16,2,FALSE)))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IF(D207="X",0,IF(E207="X",0,VLOOKUP(E207,'43'!$K$3:$L$16,2,FALSE)))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IF(D208="X",0,IF(E208="X",0,VLOOKUP(E208,'43'!$K$3:$L$16,2,FALSE)))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IF(D209="X",0,IF(E209="X",0,VLOOKUP(E209,'43'!$K$3:$L$16,2,FALSE)))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IF(D210="X",0,IF(E210="X",0,VLOOKUP(E210,'43'!$K$3:$L$16,2,FALSE)))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IF(D211="X",0,IF(E211="X",0,VLOOKUP(E211,'43'!$K$3:$L$16,2,FALSE)))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IF(D212="X",0,IF(E212="X",0,VLOOKUP(E212,'43'!$K$3:$L$16,2,FALSE)))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IF(D213="X",0,IF(E213="X",0,VLOOKUP(E213,'43'!$K$3:$L$16,2,FALSE)))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IF(D214="X",0,IF(E214="X",0,VLOOKUP(E214,'43'!$K$3:$L$16,2,FALSE)))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IF(D215="X",0,IF(E215="X",0,VLOOKUP(E215,'43'!$K$3:$L$16,2,FALSE)))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IF(D216="X",0,IF(E216="X",0,VLOOKUP(E216,'43'!$K$3:$L$16,2,FALSE)))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IF(D217="X",0,IF(E217="X",0,VLOOKUP(E217,'43'!$K$3:$L$16,2,FALSE)))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IF(D218="X",0,IF(E218="X",0,VLOOKUP(E218,'43'!$K$3:$L$16,2,FALSE)))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IF(D219="X",0,IF(E219="X",0,VLOOKUP(E219,'43'!$K$3:$L$16,2,FALSE)))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IF(D220="X",0,IF(E220="X",0,VLOOKUP(E220,'43'!$K$3:$L$16,2,FALSE)))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IF(D221="X",0,IF(E221="X",0,VLOOKUP(E221,'43'!$K$3:$L$16,2,FALSE)))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IF(D222="X",0,IF(E222="X",0,VLOOKUP(E222,'43'!$K$3:$L$16,2,FALSE)))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IF(D223="X",0,IF(E223="X",0,VLOOKUP(E223,'43'!$K$3:$L$16,2,FALSE)))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IF(D224="X",0,IF(E224="X",0,VLOOKUP(E224,'43'!$K$3:$L$16,2,FALSE)))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IF(D225="X",0,IF(E225="X",0,VLOOKUP(E225,'43'!$K$3:$L$16,2,FALSE)))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IF(D226="X",0,IF(E226="X",0,VLOOKUP(E226,'43'!$K$3:$L$16,2,FALSE)))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IF(D227="X",0,IF(E227="X",0,VLOOKUP(E227,'43'!$K$3:$L$16,2,FALSE)))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IF(D228="X",0,IF(E228="X",0,VLOOKUP(E228,'43'!$K$3:$L$16,2,FALSE)))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IF(D229="X",0,IF(E229="X",0,VLOOKUP(E229,'43'!$K$3:$L$16,2,FALSE)))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IF(D230="X",0,IF(E230="X",0,VLOOKUP(E230,'43'!$K$3:$L$16,2,FALSE)))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IF(D231="X",0,IF(E231="X",0,VLOOKUP(E231,'43'!$K$3:$L$16,2,FALSE)))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IF(D232="X",0,IF(E232="X",0,VLOOKUP(E232,'43'!$K$3:$L$16,2,FALSE)))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IF(D233="X",0,IF(E233="X",0,VLOOKUP(E233,'43'!$K$3:$L$16,2,FALSE)))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IF(D234="X",0,IF(E234="X",0,VLOOKUP(E234,'43'!$K$3:$L$16,2,FALSE)))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IF(D235="X",0,IF(E235="X",0,VLOOKUP(E235,'43'!$K$3:$L$16,2,FALSE)))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IF(D236="X",0,IF(E236="X",0,VLOOKUP(E236,'43'!$K$3:$L$16,2,FALSE)))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IF(D237="X",0,IF(E237="X",0,VLOOKUP(E237,'43'!$K$3:$L$16,2,FALSE)))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IF(D238="X",0,IF(E238="X",0,VLOOKUP(E238,'43'!$K$3:$L$16,2,FALSE)))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IF(D239="X",0,IF(E239="X",0,VLOOKUP(E239,'43'!$K$3:$L$16,2,FALSE)))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IF(D240="X",0,IF(E240="X",0,VLOOKUP(E240,'43'!$K$3:$L$16,2,FALSE)))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IF(D241="X",0,IF(E241="X",0,VLOOKUP(E241,'43'!$K$3:$L$16,2,FALSE)))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IF(D242="X",0,IF(E242="X",0,VLOOKUP(E242,'43'!$K$3:$L$16,2,FALSE)))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IF(D243="X",0,IF(E243="X",0,VLOOKUP(E243,'43'!$K$3:$L$16,2,FALSE)))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IF(D244="X",0,IF(E244="X",0,VLOOKUP(E244,'43'!$K$3:$L$16,2,FALSE)))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IF(D245="X",0,IF(E245="X",0,VLOOKUP(E245,'43'!$K$3:$L$16,2,FALSE)))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IF(D246="X",0,IF(E246="X",0,VLOOKUP(E246,'43'!$K$3:$L$16,2,FALSE)))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IF(D247="X",0,IF(E247="X",0,VLOOKUP(E247,'43'!$K$3:$L$16,2,FALSE)))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IF(D248="X",0,IF(E248="X",0,VLOOKUP(E248,'43'!$K$3:$L$16,2,FALSE)))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IF(D249="X",0,IF(E249="X",0,VLOOKUP(E249,'43'!$K$3:$L$16,2,FALSE)))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IF(D250="X",0,IF(E250="X",0,VLOOKUP(E250,'43'!$K$3:$L$16,2,FALSE)))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IF(D251="X",0,IF(E251="X",0,VLOOKUP(E251,'43'!$K$3:$L$16,2,FALSE)))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IF(D252="X",0,IF(E252="X",0,VLOOKUP(E252,'43'!$K$3:$L$16,2,FALSE)))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IF(D253="X",0,IF(E253="X",0,VLOOKUP(E253,'43'!$K$3:$L$16,2,FALSE)))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IF(D254="X",0,IF(E254="X",0,VLOOKUP(E254,'43'!$K$3:$L$16,2,FALSE)))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IF(D255="X",0,IF(E255="X",0,VLOOKUP(E255,'43'!$K$3:$L$16,2,FALSE)))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IF(D256="X",0,IF(E256="X",0,VLOOKUP(E256,'43'!$K$3:$L$16,2,FALSE)))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IF(D257="X",0,IF(E257="X",0,VLOOKUP(E257,'43'!$K$3:$L$16,2,FALSE)))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IF(D258="X",0,IF(E258="X",0,VLOOKUP(E258,'43'!$K$3:$L$16,2,FALSE)))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IF(D259="X",0,IF(E259="X",0,VLOOKUP(E259,'43'!$K$3:$L$16,2,FALSE)))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IF(D260="X",0,IF(E260="X",0,VLOOKUP(E260,'43'!$K$3:$L$16,2,FALSE)))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IF(D261="X",0,IF(E261="X",0,VLOOKUP(E261,'43'!$K$3:$L$16,2,FALSE)))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IF(D262="X",0,IF(E262="X",0,VLOOKUP(E262,'43'!$K$3:$L$16,2,FALSE)))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IF(D263="X",0,IF(E263="X",0,VLOOKUP(E263,'43'!$K$3:$L$16,2,FALSE)))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IF(D264="X",0,IF(E264="X",0,VLOOKUP(E264,'43'!$K$3:$L$16,2,FALSE)))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IF(D265="X",0,IF(E265="X",0,VLOOKUP(E265,'43'!$K$3:$L$16,2,FALSE)))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IF(D266="X",0,IF(E266="X",0,VLOOKUP(E266,'43'!$K$3:$L$16,2,FALSE)))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IF(D267="X",0,IF(E267="X",0,VLOOKUP(E267,'43'!$K$3:$L$16,2,FALSE)))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IF(D268="X",0,IF(E268="X",0,VLOOKUP(E268,'43'!$K$3:$L$16,2,FALSE)))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IF(D269="X",0,IF(E269="X",0,VLOOKUP(E269,'43'!$K$3:$L$16,2,FALSE)))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IF(D270="X",0,IF(E270="X",0,VLOOKUP(E270,'43'!$K$3:$L$16,2,FALSE)))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IF(D271="X",0,IF(E271="X",0,VLOOKUP(E271,'43'!$K$3:$L$16,2,FALSE)))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IF(D272="X",0,IF(E272="X",0,VLOOKUP(E272,'43'!$K$3:$L$16,2,FALSE)))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IF(D273="X",0,IF(E273="X",0,VLOOKUP(E273,'43'!$K$3:$L$16,2,FALSE)))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IF(D274="X",0,IF(E274="X",0,VLOOKUP(E274,'43'!$K$3:$L$16,2,FALSE)))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IF(D275="X",0,IF(E275="X",0,VLOOKUP(E275,'43'!$K$3:$L$16,2,FALSE)))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IF(D276="X",0,IF(E276="X",0,VLOOKUP(E276,'43'!$K$3:$L$16,2,FALSE)))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IF(D277="X",0,IF(E277="X",0,VLOOKUP(E277,'43'!$K$3:$L$16,2,FALSE)))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IF(D278="X",0,IF(E278="X",0,VLOOKUP(E278,'43'!$K$3:$L$16,2,FALSE)))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IF(D279="X",0,IF(E279="X",0,VLOOKUP(E279,'43'!$K$3:$L$16,2,FALSE)))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IF(D280="X",0,IF(E280="X",0,VLOOKUP(E280,'43'!$K$3:$L$16,2,FALSE)))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IF(D281="X",0,IF(E281="X",0,VLOOKUP(E281,'43'!$K$3:$L$16,2,FALSE)))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IF(D282="X",0,IF(E282="X",0,VLOOKUP(E282,'43'!$K$3:$L$16,2,FALSE)))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IF(D283="X",0,IF(E283="X",0,VLOOKUP(E283,'43'!$K$3:$L$16,2,FALSE)))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IF(D284="X",0,IF(E284="X",0,VLOOKUP(E284,'43'!$K$3:$L$16,2,FALSE)))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IF(D285="X",0,IF(E285="X",0,VLOOKUP(E285,'43'!$K$3:$L$16,2,FALSE)))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IF(D286="X",0,IF(E286="X",0,VLOOKUP(E286,'43'!$K$3:$L$16,2,FALSE)))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IF(D287="X",0,IF(E287="X",0,VLOOKUP(E287,'43'!$K$3:$L$16,2,FALSE)))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IF(D288="X",0,IF(E288="X",0,VLOOKUP(E288,'43'!$K$3:$L$16,2,FALSE)))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IF(D289="X",0,IF(E289="X",0,VLOOKUP(E289,'43'!$K$3:$L$16,2,FALSE)))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IF(D290="X",0,IF(E290="X",0,VLOOKUP(E290,'43'!$K$3:$L$16,2,FALSE)))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IF(D291="X",0,IF(E291="X",0,VLOOKUP(E291,'43'!$K$3:$L$16,2,FALSE)))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IF(D292="X",0,IF(E292="X",0,VLOOKUP(E292,'43'!$K$3:$L$16,2,FALSE)))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IF(D293="X",0,IF(E293="X",0,VLOOKUP(E293,'43'!$K$3:$L$16,2,FALSE)))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IF(D294="X",0,IF(E294="X",0,VLOOKUP(E294,'43'!$K$3:$L$16,2,FALSE)))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IF(D295="X",0,IF(E295="X",0,VLOOKUP(E295,'43'!$K$3:$L$16,2,FALSE)))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IF(D296="X",0,IF(E296="X",0,VLOOKUP(E296,'43'!$K$3:$L$16,2,FALSE)))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IF(D297="X",0,IF(E297="X",0,VLOOKUP(E297,'43'!$K$3:$L$16,2,FALSE)))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IF(D298="X",0,IF(E298="X",0,VLOOKUP(E298,'43'!$K$3:$L$16,2,FALSE)))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IF(D299="X",0,IF(E299="X",0,VLOOKUP(E299,'43'!$K$3:$L$16,2,FALSE)))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IF(D300="X",0,IF(E300="X",0,VLOOKUP(E300,'43'!$K$3:$L$16,2,FALSE)))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IF(D301="X",0,IF(E301="X",0,VLOOKUP(E301,'43'!$K$3:$L$16,2,FALSE)))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IF(D302="X",0,IF(E302="X",0,VLOOKUP(E302,'43'!$K$3:$L$16,2,FALSE)))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IF(D303="X",0,IF(E303="X",0,VLOOKUP(E303,'43'!$K$3:$L$16,2,FALSE)))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IF(D304="X",0,IF(E304="X",0,VLOOKUP(E304,'43'!$K$3:$L$16,2,FALSE)))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IF(D305="X",0,IF(E305="X",0,VLOOKUP(E305,'43'!$K$3:$L$16,2,FALSE)))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IF(D306="X",0,IF(E306="X",0,VLOOKUP(E306,'43'!$K$3:$L$16,2,FALSE)))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IF(D307="X",0,IF(E307="X",0,VLOOKUP(E307,'43'!$K$3:$L$16,2,FALSE)))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IF(D308="X",0,IF(E308="X",0,VLOOKUP(E308,'43'!$K$3:$L$16,2,FALSE)))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IF(D309="X",0,IF(E309="X",0,VLOOKUP(E309,'43'!$K$3:$L$16,2,FALSE)))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IF(D310="X",0,IF(E310="X",0,VLOOKUP(E310,'43'!$K$3:$L$16,2,FALSE)))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IF(D311="X",0,IF(E311="X",0,VLOOKUP(E311,'43'!$K$3:$L$16,2,FALSE)))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IF(D312="X",0,IF(E312="X",0,VLOOKUP(E312,'43'!$K$3:$L$16,2,FALSE)))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IF(D313="X",0,IF(E313="X",0,VLOOKUP(E313,'43'!$K$3:$L$16,2,FALSE)))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IF(D314="X",0,IF(E314="X",0,VLOOKUP(E314,'43'!$K$3:$L$16,2,FALSE)))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IF(D315="X",0,IF(E315="X",0,VLOOKUP(E315,'43'!$K$3:$L$16,2,FALSE)))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IF(D316="X",0,IF(E316="X",0,VLOOKUP(E316,'43'!$K$3:$L$16,2,FALSE)))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IF(D317="X",0,IF(E317="X",0,VLOOKUP(E317,'43'!$K$3:$L$16,2,FALSE)))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IF(D318="X",0,IF(E318="X",0,VLOOKUP(E318,'43'!$K$3:$L$16,2,FALSE)))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IF(D319="X",0,IF(E319="X",0,VLOOKUP(E319,'43'!$K$3:$L$16,2,FALSE)))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IF(D320="X",0,IF(E320="X",0,VLOOKUP(E320,'43'!$K$3:$L$16,2,FALSE)))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IF(D321="X",0,IF(E321="X",0,VLOOKUP(E321,'43'!$K$3:$L$16,2,FALSE)))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IF(D322="X",0,IF(E322="X",0,VLOOKUP(E322,'43'!$K$3:$L$16,2,FALSE)))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IF(D323="X",0,IF(E323="X",0,VLOOKUP(E323,'43'!$K$3:$L$16,2,FALSE)))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IF(D324="X",0,IF(E324="X",0,VLOOKUP(E324,'43'!$K$3:$L$16,2,FALSE)))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IF(D325="X",0,IF(E325="X",0,VLOOKUP(E325,'43'!$K$3:$L$16,2,FALSE)))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IF(D326="X",0,IF(E326="X",0,VLOOKUP(E326,'43'!$K$3:$L$16,2,FALSE)))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IF(D327="X",0,IF(E327="X",0,VLOOKUP(E327,'43'!$K$3:$L$16,2,FALSE)))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IF(D328="X",0,IF(E328="X",0,VLOOKUP(E328,'43'!$K$3:$L$16,2,FALSE)))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IF(D329="X",0,IF(E329="X",0,VLOOKUP(E329,'43'!$K$3:$L$16,2,FALSE)))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IF(D330="X",0,IF(E330="X",0,VLOOKUP(E330,'43'!$K$3:$L$16,2,FALSE)))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IF(D331="X",0,IF(E331="X",0,VLOOKUP(E331,'43'!$K$3:$L$16,2,FALSE)))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IF(D332="X",0,IF(E332="X",0,VLOOKUP(E332,'43'!$K$3:$L$16,2,FALSE)))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IF(D333="X",0,IF(E333="X",0,VLOOKUP(E333,'43'!$K$3:$L$16,2,FALSE)))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IF(D334="X",0,IF(E334="X",0,VLOOKUP(E334,'43'!$K$3:$L$16,2,FALSE)))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IF(D335="X",0,IF(E335="X",0,VLOOKUP(E335,'43'!$K$3:$L$16,2,FALSE)))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IF(D336="X",0,IF(E336="X",0,VLOOKUP(E336,'43'!$K$3:$L$16,2,FALSE)))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IF(D337="X",0,IF(E337="X",0,VLOOKUP(E337,'43'!$K$3:$L$16,2,FALSE)))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IF(D338="X",0,IF(E338="X",0,VLOOKUP(E338,'43'!$K$3:$L$16,2,FALSE)))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IF(D339="X",0,IF(E339="X",0,VLOOKUP(E339,'43'!$K$3:$L$16,2,FALSE)))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IF(D340="X",0,IF(E340="X",0,VLOOKUP(E340,'43'!$K$3:$L$16,2,FALSE)))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IF(D341="X",0,IF(E341="X",0,VLOOKUP(E341,'43'!$K$3:$L$16,2,FALSE)))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IF(D342="X",0,IF(E342="X",0,VLOOKUP(E342,'43'!$K$3:$L$16,2,FALSE)))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IF(D343="X",0,IF(E343="X",0,VLOOKUP(E343,'43'!$K$3:$L$16,2,FALSE)))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IF(D344="X",0,IF(E344="X",0,VLOOKUP(E344,'43'!$K$3:$L$16,2,FALSE)))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IF(D345="X",0,IF(E345="X",0,VLOOKUP(E345,'43'!$K$3:$L$16,2,FALSE)))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IF(D346="X",0,IF(E346="X",0,VLOOKUP(E346,'43'!$K$3:$L$16,2,FALSE)))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IF(D347="X",0,IF(E347="X",0,VLOOKUP(E347,'43'!$K$3:$L$16,2,FALSE)))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IF(D348="X",0,IF(E348="X",0,VLOOKUP(E348,'43'!$K$3:$L$16,2,FALSE)))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IF(D349="X",0,IF(E349="X",0,VLOOKUP(E349,'43'!$K$3:$L$16,2,FALSE)))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IF(D350="X",0,IF(E350="X",0,VLOOKUP(E350,'43'!$K$3:$L$16,2,FALSE)))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IF(D351="X",0,IF(E351="X",0,VLOOKUP(E351,'43'!$K$3:$L$16,2,FALSE)))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IF(D352="X",0,IF(E352="X",0,VLOOKUP(E352,'43'!$K$3:$L$16,2,FALSE)))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IF(D353="X",0,IF(E353="X",0,VLOOKUP(E353,'43'!$K$3:$L$16,2,FALSE)))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IF(D354="X",0,IF(E354="X",0,VLOOKUP(E354,'43'!$K$3:$L$16,2,FALSE)))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IF(D355="X",0,IF(E355="X",0,VLOOKUP(E355,'43'!$K$3:$L$16,2,FALSE)))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IF(D356="X",0,IF(E356="X",0,VLOOKUP(E356,'43'!$K$3:$L$16,2,FALSE)))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IF(D357="X",0,IF(E357="X",0,VLOOKUP(E357,'43'!$K$3:$L$16,2,FALSE)))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IF(D358="X",0,IF(E358="X",0,VLOOKUP(E358,'43'!$K$3:$L$16,2,FALSE)))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IF(D359="X",0,IF(E359="X",0,VLOOKUP(E359,'43'!$K$3:$L$16,2,FALSE)))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IF(D360="X",0,IF(E360="X",0,VLOOKUP(E360,'43'!$K$3:$L$16,2,FALSE)))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IF(D361="X",0,IF(E361="X",0,VLOOKUP(E361,'43'!$K$3:$L$16,2,FALSE)))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IF(D362="X",0,IF(E362="X",0,VLOOKUP(E362,'43'!$K$3:$L$16,2,FALSE)))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IF(D363="X",0,IF(E363="X",0,VLOOKUP(E363,'43'!$K$3:$L$16,2,FALSE)))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IF(D364="X",0,IF(E364="X",0,VLOOKUP(E364,'43'!$K$3:$L$16,2,FALSE)))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IF(D365="X",0,IF(E365="X",0,VLOOKUP(E365,'43'!$K$3:$L$16,2,FALSE)))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IF(D366="X",0,IF(E366="X",0,VLOOKUP(E366,'43'!$K$3:$L$16,2,FALSE)))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IF(D367="X",0,IF(E367="X",0,VLOOKUP(E367,'43'!$K$3:$L$16,2,FALSE)))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IF(D368="X",0,IF(E368="X",0,VLOOKUP(E368,'43'!$K$3:$L$16,2,FALSE)))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IF(D369="X",0,IF(E369="X",0,VLOOKUP(E369,'43'!$K$3:$L$16,2,FALSE)))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IF(D370="X",0,IF(E370="X",0,VLOOKUP(E370,'43'!$K$3:$L$16,2,FALSE)))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IF(D371="X",0,IF(E371="X",0,VLOOKUP(E371,'43'!$K$3:$L$16,2,FALSE)))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IF(D372="X",0,IF(E372="X",0,VLOOKUP(E372,'43'!$K$3:$L$16,2,FALSE)))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IF(D373="X",0,IF(E373="X",0,VLOOKUP(E373,'43'!$K$3:$L$16,2,FALSE)))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IF(D374="X",0,IF(E374="X",0,VLOOKUP(E374,'43'!$K$3:$L$16,2,FALSE)))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IF(D375="X",0,IF(E375="X",0,VLOOKUP(E375,'43'!$K$3:$L$16,2,FALSE)))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IF(D376="X",0,IF(E376="X",0,VLOOKUP(E376,'43'!$K$3:$L$16,2,FALSE)))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IF(D377="X",0,IF(E377="X",0,VLOOKUP(E377,'43'!$K$3:$L$16,2,FALSE)))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IF(D378="X",0,IF(E378="X",0,VLOOKUP(E378,'43'!$K$3:$L$16,2,FALSE)))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IF(D379="X",0,IF(E379="X",0,VLOOKUP(E379,'43'!$K$3:$L$16,2,FALSE)))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IF(D380="X",0,IF(E380="X",0,VLOOKUP(E380,'43'!$K$3:$L$16,2,FALSE)))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IF(D381="X",0,IF(E381="X",0,VLOOKUP(E381,'43'!$K$3:$L$16,2,FALSE)))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IF(D382="X",0,IF(E382="X",0,VLOOKUP(E382,'43'!$K$3:$L$16,2,FALSE)))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IF(D383="X",0,IF(E383="X",0,VLOOKUP(E383,'43'!$K$3:$L$16,2,FALSE)))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IF(D384="X",0,IF(E384="X",0,VLOOKUP(E384,'43'!$K$3:$L$16,2,FALSE)))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IF(D385="X",0,IF(E385="X",0,VLOOKUP(E385,'43'!$K$3:$L$16,2,FALSE)))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IF(D386="X",0,IF(E386="X",0,VLOOKUP(E386,'43'!$K$3:$L$16,2,FALSE)))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IF(D387="X",0,IF(E387="X",0,VLOOKUP(E387,'43'!$K$3:$L$16,2,FALSE)))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IF(D388="X",0,IF(E388="X",0,VLOOKUP(E388,'43'!$K$3:$L$16,2,FALSE)))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IF(D389="X",0,IF(E389="X",0,VLOOKUP(E389,'43'!$K$3:$L$16,2,FALSE)))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IF(D390="X",0,IF(E390="X",0,VLOOKUP(E390,'43'!$K$3:$L$16,2,FALSE)))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IF(D391="X",0,IF(E391="X",0,VLOOKUP(E391,'43'!$K$3:$L$16,2,FALSE)))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IF(D392="X",0,IF(E392="X",0,VLOOKUP(E392,'43'!$K$3:$L$16,2,FALSE)))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IF(D393="X",0,IF(E393="X",0,VLOOKUP(E393,'43'!$K$3:$L$16,2,FALSE)))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IF(D394="X",0,IF(E394="X",0,VLOOKUP(E394,'43'!$K$3:$L$16,2,FALSE)))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IF(D395="X",0,IF(E395="X",0,VLOOKUP(E395,'43'!$K$3:$L$16,2,FALSE)))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IF(D396="X",0,IF(E396="X",0,VLOOKUP(E396,'43'!$K$3:$L$16,2,FALSE)))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IF(D397="X",0,IF(E397="X",0,VLOOKUP(E397,'43'!$K$3:$L$16,2,FALSE)))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IF(D398="X",0,IF(E398="X",0,VLOOKUP(E398,'43'!$K$3:$L$16,2,FALSE)))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IF(D399="X",0,IF(E399="X",0,VLOOKUP(E399,'43'!$K$3:$L$16,2,FALSE)))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IF(D400="X",0,IF(E400="X",0,VLOOKUP(E400,'43'!$K$3:$L$16,2,FALSE)))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IF(D401="X",0,IF(E401="X",0,VLOOKUP(E401,'43'!$K$3:$L$16,2,FALSE)))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IF(D402="X",0,IF(E402="X",0,VLOOKUP(E402,'43'!$K$3:$L$16,2,FALSE)))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IF(D403="X",0,IF(E403="X",0,VLOOKUP(E403,'43'!$K$3:$L$16,2,FALSE)))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IF(D404="X",0,IF(E404="X",0,VLOOKUP(E404,'43'!$K$3:$L$16,2,FALSE)))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IF(D405="X",0,IF(E405="X",0,VLOOKUP(E405,'43'!$K$3:$L$16,2,FALSE)))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IF(D406="X",0,IF(E406="X",0,VLOOKUP(E406,'43'!$K$3:$L$16,2,FALSE)))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IF(D407="X",0,IF(E407="X",0,VLOOKUP(E407,'43'!$K$3:$L$16,2,FALSE)))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IF(D408="X",0,IF(E408="X",0,VLOOKUP(E408,'43'!$K$3:$L$16,2,FALSE)))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IF(D409="X",0,IF(E409="X",0,VLOOKUP(E409,'43'!$K$3:$L$16,2,FALSE)))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IF(D410="X",0,IF(E410="X",0,VLOOKUP(E410,'43'!$K$3:$L$16,2,FALSE)))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IF(D411="X",0,IF(E411="X",0,VLOOKUP(E411,'43'!$K$3:$L$16,2,FALSE)))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IF(D412="X",0,IF(E412="X",0,VLOOKUP(E412,'43'!$K$3:$L$16,2,FALSE)))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IF(D413="X",0,IF(E413="X",0,VLOOKUP(E413,'43'!$K$3:$L$16,2,FALSE)))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IF(D414="X",0,IF(E414="X",0,VLOOKUP(E414,'43'!$K$3:$L$16,2,FALSE)))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IF(D415="X",0,IF(E415="X",0,VLOOKUP(E415,'43'!$K$3:$L$16,2,FALSE)))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IF(D416="X",0,IF(E416="X",0,VLOOKUP(E416,'43'!$K$3:$L$16,2,FALSE)))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IF(D417="X",0,IF(E417="X",0,VLOOKUP(E417,'43'!$K$3:$L$16,2,FALSE)))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IF(D418="X",0,IF(E418="X",0,VLOOKUP(E418,'43'!$K$3:$L$16,2,FALSE)))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IF(D419="X",0,IF(E419="X",0,VLOOKUP(E419,'43'!$K$3:$L$16,2,FALSE)))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IF(D420="X",0,IF(E420="X",0,VLOOKUP(E420,'43'!$K$3:$L$16,2,FALSE)))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IF(D421="X",0,IF(E421="X",0,VLOOKUP(E421,'43'!$K$3:$L$16,2,FALSE)))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IF(D422="X",0,IF(E422="X",0,VLOOKUP(E422,'43'!$K$3:$L$16,2,FALSE)))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IF(D423="X",0,IF(E423="X",0,VLOOKUP(E423,'43'!$K$3:$L$16,2,FALSE)))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IF(D424="X",0,IF(E424="X",0,VLOOKUP(E424,'43'!$K$3:$L$16,2,FALSE)))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IF(D425="X",0,IF(E425="X",0,VLOOKUP(E425,'43'!$K$3:$L$16,2,FALSE)))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IF(D426="X",0,IF(E426="X",0,VLOOKUP(E426,'43'!$K$3:$L$16,2,FALSE)))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IF(D427="X",0,IF(E427="X",0,VLOOKUP(E427,'43'!$K$3:$L$16,2,FALSE)))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IF(D428="X",0,IF(E428="X",0,VLOOKUP(E428,'43'!$K$3:$L$16,2,FALSE)))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IF(D429="X",0,IF(E429="X",0,VLOOKUP(E429,'43'!$K$3:$L$16,2,FALSE)))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IF(D430="X",0,IF(E430="X",0,VLOOKUP(E430,'43'!$K$3:$L$16,2,FALSE)))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IF(D431="X",0,IF(E431="X",0,VLOOKUP(E431,'43'!$K$3:$L$16,2,FALSE)))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IF(D432="X",0,IF(E432="X",0,VLOOKUP(E432,'43'!$K$3:$L$16,2,FALSE)))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IF(D433="X",0,IF(E433="X",0,VLOOKUP(E433,'43'!$K$3:$L$16,2,FALSE)))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IF(D434="X",0,IF(E434="X",0,VLOOKUP(E434,'43'!$K$3:$L$16,2,FALSE)))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IF(D435="X",0,IF(E435="X",0,VLOOKUP(E435,'43'!$K$3:$L$16,2,FALSE)))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IF(D436="X",0,IF(E436="X",0,VLOOKUP(E436,'43'!$K$3:$L$16,2,FALSE)))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IF(D437="X",0,IF(E437="X",0,VLOOKUP(E437,'43'!$K$3:$L$16,2,FALSE)))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IF(D438="X",0,IF(E438="X",0,VLOOKUP(E438,'43'!$K$3:$L$16,2,FALSE)))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IF(D439="X",0,IF(E439="X",0,VLOOKUP(E439,'43'!$K$3:$L$16,2,FALSE)))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IF(D440="X",0,IF(E440="X",0,VLOOKUP(E440,'43'!$K$3:$L$16,2,FALSE)))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IF(D441="X",0,IF(E441="X",0,VLOOKUP(E441,'43'!$K$3:$L$16,2,FALSE)))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IF(D442="X",0,IF(E442="X",0,VLOOKUP(E442,'43'!$K$3:$L$16,2,FALSE)))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IF(D443="X",0,IF(E443="X",0,VLOOKUP(E443,'43'!$K$3:$L$16,2,FALSE)))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IF(D444="X",0,IF(E444="X",0,VLOOKUP(E444,'43'!$K$3:$L$16,2,FALSE)))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IF(D445="X",0,IF(E445="X",0,VLOOKUP(E445,'43'!$K$3:$L$16,2,FALSE)))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IF(D446="X",0,IF(E446="X",0,VLOOKUP(E446,'43'!$K$3:$L$16,2,FALSE)))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IF(D447="X",0,IF(E447="X",0,VLOOKUP(E447,'43'!$K$3:$L$16,2,FALSE)))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IF(D448="X",0,IF(E448="X",0,VLOOKUP(E448,'43'!$K$3:$L$16,2,FALSE)))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IF(D449="X",0,IF(E449="X",0,VLOOKUP(E449,'43'!$K$3:$L$16,2,FALSE)))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IF(D450="X",0,IF(E450="X",0,VLOOKUP(E450,'43'!$K$3:$L$16,2,FALSE)))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IF(D451="X",0,IF(E451="X",0,VLOOKUP(E451,'43'!$K$3:$L$16,2,FALSE)))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IF(D452="X",0,IF(E452="X",0,VLOOKUP(E452,'43'!$K$3:$L$16,2,FALSE)))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IF(D453="X",0,IF(E453="X",0,VLOOKUP(E453,'43'!$K$3:$L$16,2,FALSE)))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IF(D454="X",0,IF(E454="X",0,VLOOKUP(E454,'43'!$K$3:$L$16,2,FALSE)))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IF(D455="X",0,IF(E455="X",0,VLOOKUP(E455,'43'!$K$3:$L$16,2,FALSE)))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IF(D456="X",0,IF(E456="X",0,VLOOKUP(E456,'43'!$K$3:$L$16,2,FALSE)))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IF(D457="X",0,IF(E457="X",0,VLOOKUP(E457,'43'!$K$3:$L$16,2,FALSE)))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IF(D458="X",0,IF(E458="X",0,VLOOKUP(E458,'43'!$K$3:$L$16,2,FALSE)))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IF(D459="X",0,IF(E459="X",0,VLOOKUP(E459,'43'!$K$3:$L$16,2,FALSE)))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IF(D460="X",0,IF(E460="X",0,VLOOKUP(E460,'43'!$K$3:$L$16,2,FALSE)))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IF(D461="X",0,IF(E461="X",0,VLOOKUP(E461,'43'!$K$3:$L$16,2,FALSE)))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IF(D462="X",0,IF(E462="X",0,VLOOKUP(E462,'43'!$K$3:$L$16,2,FALSE)))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IF(D463="X",0,IF(E463="X",0,VLOOKUP(E463,'43'!$K$3:$L$16,2,FALSE)))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IF(D464="X",0,IF(E464="X",0,VLOOKUP(E464,'43'!$K$3:$L$16,2,FALSE)))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IF(D465="X",0,IF(E465="X",0,VLOOKUP(E465,'43'!$K$3:$L$16,2,FALSE)))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IF(D466="X",0,IF(E466="X",0,VLOOKUP(E466,'43'!$K$3:$L$16,2,FALSE)))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IF(D467="X",0,IF(E467="X",0,VLOOKUP(E467,'43'!$K$3:$L$16,2,FALSE)))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IF(D468="X",0,IF(E468="X",0,VLOOKUP(E468,'43'!$K$3:$L$16,2,FALSE)))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IF(D469="X",0,IF(E469="X",0,VLOOKUP(E469,'43'!$K$3:$L$16,2,FALSE)))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IF(D470="X",0,IF(E470="X",0,VLOOKUP(E470,'43'!$K$3:$L$16,2,FALSE)))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IF(D471="X",0,IF(E471="X",0,VLOOKUP(E471,'43'!$K$3:$L$16,2,FALSE)))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IF(D472="X",0,IF(E472="X",0,VLOOKUP(E472,'43'!$K$3:$L$16,2,FALSE)))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IF(D473="X",0,IF(E473="X",0,VLOOKUP(E473,'43'!$K$3:$L$16,2,FALSE)))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IF(D474="X",0,IF(E474="X",0,VLOOKUP(E474,'43'!$K$3:$L$16,2,FALSE)))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IF(D475="X",0,IF(E475="X",0,VLOOKUP(E475,'43'!$K$3:$L$16,2,FALSE)))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IF(D476="X",0,IF(E476="X",0,VLOOKUP(E476,'43'!$K$3:$L$16,2,FALSE)))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IF(D477="X",0,IF(E477="X",0,VLOOKUP(E477,'43'!$K$3:$L$16,2,FALSE)))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IF(D478="X",0,IF(E478="X",0,VLOOKUP(E478,'43'!$K$3:$L$16,2,FALSE)))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IF(D479="X",0,IF(E479="X",0,VLOOKUP(E479,'43'!$K$3:$L$16,2,FALSE)))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IF(D480="X",0,IF(E480="X",0,VLOOKUP(E480,'43'!$K$3:$L$16,2,FALSE)))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IF(D481="X",0,IF(E481="X",0,VLOOKUP(E481,'43'!$K$3:$L$16,2,FALSE)))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IF(D482="X",0,IF(E482="X",0,VLOOKUP(E482,'43'!$K$3:$L$16,2,FALSE)))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IF(D483="X",0,IF(E483="X",0,VLOOKUP(E483,'43'!$K$3:$L$16,2,FALSE)))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IF(D484="X",0,IF(E484="X",0,VLOOKUP(E484,'43'!$K$3:$L$16,2,FALSE)))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IF(D485="X",0,IF(E485="X",0,VLOOKUP(E485,'43'!$K$3:$L$16,2,FALSE)))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IF(D486="X",0,IF(E486="X",0,VLOOKUP(E486,'43'!$K$3:$L$16,2,FALSE)))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IF(D487="X",0,IF(E487="X",0,VLOOKUP(E487,'43'!$K$3:$L$16,2,FALSE)))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IF(D488="X",0,IF(E488="X",0,VLOOKUP(E488,'43'!$K$3:$L$16,2,FALSE)))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IF(D489="X",0,IF(E489="X",0,VLOOKUP(E489,'43'!$K$3:$L$16,2,FALSE)))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IF(D490="X",0,IF(E490="X",0,VLOOKUP(E490,'43'!$K$3:$L$16,2,FALSE)))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IF(D491="X",0,IF(E491="X",0,VLOOKUP(E491,'43'!$K$3:$L$16,2,FALSE)))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IF(D492="X",0,IF(E492="X",0,VLOOKUP(E492,'43'!$K$3:$L$16,2,FALSE)))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IF(D493="X",0,IF(E493="X",0,VLOOKUP(E493,'43'!$K$3:$L$16,2,FALSE)))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IF(D494="X",0,IF(E494="X",0,VLOOKUP(E494,'43'!$K$3:$L$16,2,FALSE)))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IF('43'!K3="", "Vrije categorie",'43'!K3)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IF('43'!K4="", "Vrije categorie",'43'!K4)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IF('43'!K5="", "Vrije categorie",'43'!K5)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IF('43'!K6="", "Vrije categorie",'43'!K6)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IF('43'!K7="", "Vrije categorie",'43'!K7)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IF('43'!K8="", "Vrije categorie",'43'!K8)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IF('43'!K9="", "Vrije categorie",'43'!K9)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IF('43'!K10="", "Vrije categorie",'43'!K10)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IF('43'!K11="", "Vrije categorie",'43'!K11)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IF('43'!K12="", "Vrije categorie",'43'!K12)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IF('43'!K13="", "Vrije categorie",'43'!K13)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IF('43'!K14="", "Vrije categorie",'43'!K14)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IF('43'!K15="", "Vrije categorie",'43'!K15)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sPtqdiD3kHuwCor93BlsroNIoMxO78dx/27ehGDzGMw5rJGNHtU62i91PM4GBVxkw1sGe+FOfEtej2fFLVuPVw==" saltValue="pBLGV5lEZ1JJyZKJijL0K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44,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'44a'!P499/M3</f>
        <v>#N/A</v>
      </c>
    </row>
    <row r="4" spans="1:14">
      <c r="A4" s="26" t="s">
        <v>80</v>
      </c>
      <c r="B4" s="217" t="str">
        <f>VLOOKUP(H5,Kwaliteitsinspecties!A5:E54,3)</f>
        <v>Complex 44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'44a'!P500/M4</f>
        <v>#N/A</v>
      </c>
    </row>
    <row r="5" spans="1:14">
      <c r="A5" s="27" t="s">
        <v>81</v>
      </c>
      <c r="B5" s="218" t="str">
        <f>VLOOKUP(H5,Kwaliteitsinspecties!A5:E54,4)</f>
        <v>Complex 44</v>
      </c>
      <c r="C5" s="218"/>
      <c r="D5" s="218"/>
      <c r="E5" s="218"/>
      <c r="F5" s="214" t="s">
        <v>83</v>
      </c>
      <c r="G5" s="214"/>
      <c r="H5" s="23">
        <f>Kwaliteitsinspecties!A48</f>
        <v>44</v>
      </c>
      <c r="K5" s="44" t="s">
        <v>56</v>
      </c>
      <c r="L5" s="56"/>
      <c r="M5" s="115"/>
      <c r="N5" s="97" t="e">
        <f>'44a'!P501/M5</f>
        <v>#N/A</v>
      </c>
    </row>
    <row r="6" spans="1:14">
      <c r="A6" s="28" t="s">
        <v>82</v>
      </c>
      <c r="B6" s="219" t="str">
        <f>VLOOKUP(H5,Kwaliteitsinspecties!A5:E54,5)</f>
        <v>Complex 44</v>
      </c>
      <c r="C6" s="219"/>
      <c r="D6" s="219"/>
      <c r="E6" s="219"/>
      <c r="F6" s="215" t="s">
        <v>84</v>
      </c>
      <c r="G6" s="215"/>
      <c r="H6" s="24" t="str">
        <f>CONCATENATE(H5,"a")</f>
        <v>44a</v>
      </c>
      <c r="K6" s="44" t="s">
        <v>57</v>
      </c>
      <c r="L6" s="56"/>
      <c r="M6" s="115"/>
      <c r="N6" s="97" t="e">
        <f>'44a'!P502/M6</f>
        <v>#N/A</v>
      </c>
    </row>
    <row r="7" spans="1:14">
      <c r="K7" s="44" t="s">
        <v>53</v>
      </c>
      <c r="L7" s="56"/>
      <c r="M7" s="115"/>
      <c r="N7" s="97" t="e">
        <f>'44a'!P503/M7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'44a'!P504/M8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'44a'!P505/M9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'44a'!P506/M10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'44a'!P507/M11</f>
        <v>#N/A</v>
      </c>
    </row>
    <row r="12" spans="1:14">
      <c r="F12" s="17" t="s">
        <v>62</v>
      </c>
      <c r="G12" s="17" t="s">
        <v>88</v>
      </c>
      <c r="H12" s="17"/>
      <c r="K12" s="44" t="s">
        <v>61</v>
      </c>
      <c r="L12" s="56"/>
      <c r="M12" s="115"/>
      <c r="N12" s="97" t="e">
        <f>'44a'!P508/M12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'44a'!N512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'44a'!P509/M13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88"/>
      <c r="N14" s="97"/>
    </row>
    <row r="15" spans="1:14">
      <c r="K15" s="44"/>
      <c r="L15" s="56"/>
      <c r="M15" s="88"/>
      <c r="N15" s="97"/>
    </row>
    <row r="16" spans="1:14">
      <c r="A16" t="s">
        <v>172</v>
      </c>
      <c r="K16" s="46"/>
      <c r="L16" s="57"/>
      <c r="M16" s="89"/>
      <c r="N16" s="98"/>
    </row>
    <row r="17" spans="1:9">
      <c r="A17" s="210" t="s">
        <v>173</v>
      </c>
      <c r="B17" s="210"/>
      <c r="C17" s="210"/>
      <c r="D17" s="54" t="e">
        <f>'44a'!P512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 t="s">
        <v>194</v>
      </c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'44a'!G512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'44a'!F512-E27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 t="s">
        <v>195</v>
      </c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'44a'!S495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'44a'!R495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'44a'!T495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'44a'!U495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'44a'!V495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'44a'!W495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'44a'!N505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GMfuCxEeR0sfq/jWdkCgOXEdBL9culfu4Jvss05NJRvWAMJx64lv/OUP1p4tsNIafmYhi3Fi8HLe/uECW7tCzg==" saltValue="3DnoiabXiNEdcDOX8KNaL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'44'!H5</f>
        <v>44</v>
      </c>
      <c r="B1" s="240" t="s">
        <v>80</v>
      </c>
      <c r="C1" s="241"/>
      <c r="D1" s="242" t="str">
        <f>VLOOKUP(A1,Kwaliteitsinspecties!A5:J54,3)</f>
        <v>Complex 44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44 te Complex 44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IF(D4="X",0,IF(E4="X",0,VLOOKUP(E4,'44'!$K$3:$L$16,2,FALSE)))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IF(D5="X",0,IF(E5="X",0,VLOOKUP(E5,'44'!$K$3:$L$16,2,FALSE)))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IF(D6="X",0,IF(E6="X",0,VLOOKUP(E6,'44'!$K$3:$L$16,2,FALSE)))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IF(D7="X",0,IF(E7="X",0,VLOOKUP(E7,'44'!$K$3:$L$16,2,FALSE)))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IF(D8="X",0,IF(E8="X",0,VLOOKUP(E8,'44'!$K$3:$L$16,2,FALSE)))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IF(D9="X",0,IF(E9="X",0,VLOOKUP(E9,'44'!$K$3:$L$16,2,FALSE)))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IF(D10="X",0,IF(E10="X",0,VLOOKUP(E10,'44'!$K$3:$L$16,2,FALSE)))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IF(D11="X",0,IF(E11="X",0,VLOOKUP(E11,'44'!$K$3:$L$16,2,FALSE)))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IF(D12="X",0,IF(E12="X",0,VLOOKUP(E12,'44'!$K$3:$L$16,2,FALSE)))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IF(D13="X",0,IF(E13="X",0,VLOOKUP(E13,'44'!$K$3:$L$16,2,FALSE)))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IF(D14="X",0,IF(E14="X",0,VLOOKUP(E14,'44'!$K$3:$L$16,2,FALSE)))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IF(D15="X",0,IF(E15="X",0,VLOOKUP(E15,'44'!$K$3:$L$16,2,FALSE)))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IF(D16="X",0,IF(E16="X",0,VLOOKUP(E16,'44'!$K$3:$L$16,2,FALSE)))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IF(D17="X",0,IF(E17="X",0,VLOOKUP(E17,'44'!$K$3:$L$16,2,FALSE)))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IF(D18="X",0,IF(E18="X",0,VLOOKUP(E18,'44'!$K$3:$L$16,2,FALSE)))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IF(D19="X",0,IF(E19="X",0,VLOOKUP(E19,'44'!$K$3:$L$16,2,FALSE)))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IF(D20="X",0,IF(E20="X",0,VLOOKUP(E20,'44'!$K$3:$L$16,2,FALSE)))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IF(D21="X",0,IF(E21="X",0,VLOOKUP(E21,'44'!$K$3:$L$16,2,FALSE)))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IF(D22="X",0,IF(E22="X",0,VLOOKUP(E22,'44'!$K$3:$L$16,2,FALSE)))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IF(D23="X",0,IF(E23="X",0,VLOOKUP(E23,'44'!$K$3:$L$16,2,FALSE)))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IF(D24="X",0,IF(E24="X",0,VLOOKUP(E24,'44'!$K$3:$L$16,2,FALSE)))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IF(D25="X",0,IF(E25="X",0,VLOOKUP(E25,'44'!$K$3:$L$16,2,FALSE)))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IF(D26="X",0,IF(E26="X",0,VLOOKUP(E26,'44'!$K$3:$L$16,2,FALSE)))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IF(D27="X",0,IF(E27="X",0,VLOOKUP(E27,'44'!$K$3:$L$16,2,FALSE)))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IF(D28="X",0,IF(E28="X",0,VLOOKUP(E28,'44'!$K$3:$L$16,2,FALSE)))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IF(D29="X",0,IF(E29="X",0,VLOOKUP(E29,'44'!$K$3:$L$16,2,FALSE)))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IF(D30="X",0,IF(E30="X",0,VLOOKUP(E30,'44'!$K$3:$L$16,2,FALSE)))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IF(D31="X",0,IF(E31="X",0,VLOOKUP(E31,'44'!$K$3:$L$16,2,FALSE)))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IF(D32="X",0,IF(E32="X",0,VLOOKUP(E32,'44'!$K$3:$L$16,2,FALSE)))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IF(D33="X",0,IF(E33="X",0,VLOOKUP(E33,'44'!$K$3:$L$16,2,FALSE)))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IF(D34="X",0,IF(E34="X",0,VLOOKUP(E34,'44'!$K$3:$L$16,2,FALSE)))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IF(D35="X",0,IF(E35="X",0,VLOOKUP(E35,'44'!$K$3:$L$16,2,FALSE)))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IF(D36="X",0,IF(E36="X",0,VLOOKUP(E36,'44'!$K$3:$L$16,2,FALSE)))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IF(D37="X",0,IF(E37="X",0,VLOOKUP(E37,'44'!$K$3:$L$16,2,FALSE)))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IF(D38="X",0,IF(E38="X",0,VLOOKUP(E38,'44'!$K$3:$L$16,2,FALSE)))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IF(D39="X",0,IF(E39="X",0,VLOOKUP(E39,'44'!$K$3:$L$16,2,FALSE)))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IF(D40="X",0,IF(E40="X",0,VLOOKUP(E40,'44'!$K$3:$L$16,2,FALSE)))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IF(D41="X",0,IF(E41="X",0,VLOOKUP(E41,'44'!$K$3:$L$16,2,FALSE)))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IF(D42="X",0,IF(E42="X",0,VLOOKUP(E42,'44'!$K$3:$L$16,2,FALSE)))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IF(D43="X",0,IF(E43="X",0,VLOOKUP(E43,'44'!$K$3:$L$16,2,FALSE)))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IF(D44="X",0,IF(E44="X",0,VLOOKUP(E44,'44'!$K$3:$L$16,2,FALSE)))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IF(D45="X",0,IF(E45="X",0,VLOOKUP(E45,'44'!$K$3:$L$16,2,FALSE)))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IF(D46="X",0,IF(E46="X",0,VLOOKUP(E46,'44'!$K$3:$L$16,2,FALSE)))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IF(D47="X",0,IF(E47="X",0,VLOOKUP(E47,'44'!$K$3:$L$16,2,FALSE)))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IF(D48="X",0,IF(E48="X",0,VLOOKUP(E48,'44'!$K$3:$L$16,2,FALSE)))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IF(D49="X",0,IF(E49="X",0,VLOOKUP(E49,'44'!$K$3:$L$16,2,FALSE)))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IF(D50="X",0,IF(E50="X",0,VLOOKUP(E50,'44'!$K$3:$L$16,2,FALSE)))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IF(D51="X",0,IF(E51="X",0,VLOOKUP(E51,'44'!$K$3:$L$16,2,FALSE)))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IF(D52="X",0,IF(E52="X",0,VLOOKUP(E52,'44'!$K$3:$L$16,2,FALSE)))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IF(D53="X",0,IF(E53="X",0,VLOOKUP(E53,'44'!$K$3:$L$16,2,FALSE)))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IF(D54="X",0,IF(E54="X",0,VLOOKUP(E54,'44'!$K$3:$L$16,2,FALSE)))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IF(D55="X",0,IF(E55="X",0,VLOOKUP(E55,'44'!$K$3:$L$16,2,FALSE)))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IF(D56="X",0,IF(E56="X",0,VLOOKUP(E56,'44'!$K$3:$L$16,2,FALSE)))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IF(D57="X",0,IF(E57="X",0,VLOOKUP(E57,'44'!$K$3:$L$16,2,FALSE)))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IF(D58="X",0,IF(E58="X",0,VLOOKUP(E58,'44'!$K$3:$L$16,2,FALSE)))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IF(D59="X",0,IF(E59="X",0,VLOOKUP(E59,'44'!$K$3:$L$16,2,FALSE)))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IF(D60="X",0,IF(E60="X",0,VLOOKUP(E60,'44'!$K$3:$L$16,2,FALSE)))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IF(D61="X",0,IF(E61="X",0,VLOOKUP(E61,'44'!$K$3:$L$16,2,FALSE)))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IF(D62="X",0,IF(E62="X",0,VLOOKUP(E62,'44'!$K$3:$L$16,2,FALSE)))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IF(D63="X",0,IF(E63="X",0,VLOOKUP(E63,'44'!$K$3:$L$16,2,FALSE)))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IF(D64="X",0,IF(E64="X",0,VLOOKUP(E64,'44'!$K$3:$L$16,2,FALSE)))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IF(D65="X",0,IF(E65="X",0,VLOOKUP(E65,'44'!$K$3:$L$16,2,FALSE)))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IF(D66="X",0,IF(E66="X",0,VLOOKUP(E66,'44'!$K$3:$L$16,2,FALSE)))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IF(D67="X",0,IF(E67="X",0,VLOOKUP(E67,'44'!$K$3:$L$16,2,FALSE)))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IF(D68="X",0,IF(E68="X",0,VLOOKUP(E68,'44'!$K$3:$L$16,2,FALSE)))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IF(D69="X",0,IF(E69="X",0,VLOOKUP(E69,'44'!$K$3:$L$16,2,FALSE)))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IF(D70="X",0,IF(E70="X",0,VLOOKUP(E70,'44'!$K$3:$L$16,2,FALSE)))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IF(D71="X",0,IF(E71="X",0,VLOOKUP(E71,'44'!$K$3:$L$16,2,FALSE)))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IF(D72="X",0,IF(E72="X",0,VLOOKUP(E72,'44'!$K$3:$L$16,2,FALSE)))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IF(D73="X",0,IF(E73="X",0,VLOOKUP(E73,'44'!$K$3:$L$16,2,FALSE)))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IF(D74="X",0,IF(E74="X",0,VLOOKUP(E74,'44'!$K$3:$L$16,2,FALSE)))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IF(D75="X",0,IF(E75="X",0,VLOOKUP(E75,'44'!$K$3:$L$16,2,FALSE)))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IF(D76="X",0,IF(E76="X",0,VLOOKUP(E76,'44'!$K$3:$L$16,2,FALSE)))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IF(D77="X",0,IF(E77="X",0,VLOOKUP(E77,'44'!$K$3:$L$16,2,FALSE)))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IF(D78="X",0,IF(E78="X",0,VLOOKUP(E78,'44'!$K$3:$L$16,2,FALSE)))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IF(D79="X",0,IF(E79="X",0,VLOOKUP(E79,'44'!$K$3:$L$16,2,FALSE)))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IF(D80="X",0,IF(E80="X",0,VLOOKUP(E80,'44'!$K$3:$L$16,2,FALSE)))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IF(D81="X",0,IF(E81="X",0,VLOOKUP(E81,'44'!$K$3:$L$16,2,FALSE)))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IF(D82="X",0,IF(E82="X",0,VLOOKUP(E82,'44'!$K$3:$L$16,2,FALSE)))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IF(D83="X",0,IF(E83="X",0,VLOOKUP(E83,'44'!$K$3:$L$16,2,FALSE)))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IF(D84="X",0,IF(E84="X",0,VLOOKUP(E84,'44'!$K$3:$L$16,2,FALSE)))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IF(D85="X",0,IF(E85="X",0,VLOOKUP(E85,'44'!$K$3:$L$16,2,FALSE)))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IF(D86="X",0,IF(E86="X",0,VLOOKUP(E86,'44'!$K$3:$L$16,2,FALSE)))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IF(D87="X",0,IF(E87="X",0,VLOOKUP(E87,'44'!$K$3:$L$16,2,FALSE)))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IF(D88="X",0,IF(E88="X",0,VLOOKUP(E88,'44'!$K$3:$L$16,2,FALSE)))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IF(D89="X",0,IF(E89="X",0,VLOOKUP(E89,'44'!$K$3:$L$16,2,FALSE)))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IF(D90="X",0,IF(E90="X",0,VLOOKUP(E90,'44'!$K$3:$L$16,2,FALSE)))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IF(D91="X",0,IF(E91="X",0,VLOOKUP(E91,'44'!$K$3:$L$16,2,FALSE)))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IF(D92="X",0,IF(E92="X",0,VLOOKUP(E92,'44'!$K$3:$L$16,2,FALSE)))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IF(D93="X",0,IF(E93="X",0,VLOOKUP(E93,'44'!$K$3:$L$16,2,FALSE)))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IF(D94="X",0,IF(E94="X",0,VLOOKUP(E94,'44'!$K$3:$L$16,2,FALSE)))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IF(D95="X",0,IF(E95="X",0,VLOOKUP(E95,'44'!$K$3:$L$16,2,FALSE)))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IF(D96="X",0,IF(E96="X",0,VLOOKUP(E96,'44'!$K$3:$L$16,2,FALSE)))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IF(D97="X",0,IF(E97="X",0,VLOOKUP(E97,'44'!$K$3:$L$16,2,FALSE)))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IF(D98="X",0,IF(E98="X",0,VLOOKUP(E98,'44'!$K$3:$L$16,2,FALSE)))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IF(D99="X",0,IF(E99="X",0,VLOOKUP(E99,'44'!$K$3:$L$16,2,FALSE)))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IF(D100="X",0,IF(E100="X",0,VLOOKUP(E100,'44'!$K$3:$L$16,2,FALSE)))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IF(D101="X",0,IF(E101="X",0,VLOOKUP(E101,'44'!$K$3:$L$16,2,FALSE)))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IF(D102="X",0,IF(E102="X",0,VLOOKUP(E102,'44'!$K$3:$L$16,2,FALSE)))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IF(D103="X",0,IF(E103="X",0,VLOOKUP(E103,'44'!$K$3:$L$16,2,FALSE)))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IF(D104="X",0,IF(E104="X",0,VLOOKUP(E104,'44'!$K$3:$L$16,2,FALSE)))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IF(D105="X",0,IF(E105="X",0,VLOOKUP(E105,'44'!$K$3:$L$16,2,FALSE)))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IF(D106="X",0,IF(E106="X",0,VLOOKUP(E106,'44'!$K$3:$L$16,2,FALSE)))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IF(D107="X",0,IF(E107="X",0,VLOOKUP(E107,'44'!$K$3:$L$16,2,FALSE)))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IF(D108="X",0,IF(E108="X",0,VLOOKUP(E108,'44'!$K$3:$L$16,2,FALSE)))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IF(D109="X",0,IF(E109="X",0,VLOOKUP(E109,'44'!$K$3:$L$16,2,FALSE)))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IF(D110="X",0,IF(E110="X",0,VLOOKUP(E110,'44'!$K$3:$L$16,2,FALSE)))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IF(D111="X",0,IF(E111="X",0,VLOOKUP(E111,'44'!$K$3:$L$16,2,FALSE)))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IF(D112="X",0,IF(E112="X",0,VLOOKUP(E112,'44'!$K$3:$L$16,2,FALSE)))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IF(D113="X",0,IF(E113="X",0,VLOOKUP(E113,'44'!$K$3:$L$16,2,FALSE)))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IF(D114="X",0,IF(E114="X",0,VLOOKUP(E114,'44'!$K$3:$L$16,2,FALSE)))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IF(D115="X",0,IF(E115="X",0,VLOOKUP(E115,'44'!$K$3:$L$16,2,FALSE)))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IF(D116="X",0,IF(E116="X",0,VLOOKUP(E116,'44'!$K$3:$L$16,2,FALSE)))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IF(D117="X",0,IF(E117="X",0,VLOOKUP(E117,'44'!$K$3:$L$16,2,FALSE)))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IF(D118="X",0,IF(E118="X",0,VLOOKUP(E118,'44'!$K$3:$L$16,2,FALSE)))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IF(D119="X",0,IF(E119="X",0,VLOOKUP(E119,'44'!$K$3:$L$16,2,FALSE)))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IF(D120="X",0,IF(E120="X",0,VLOOKUP(E120,'44'!$K$3:$L$16,2,FALSE)))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IF(D121="X",0,IF(E121="X",0,VLOOKUP(E121,'44'!$K$3:$L$16,2,FALSE)))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IF(D122="X",0,IF(E122="X",0,VLOOKUP(E122,'44'!$K$3:$L$16,2,FALSE)))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IF(D123="X",0,IF(E123="X",0,VLOOKUP(E123,'44'!$K$3:$L$16,2,FALSE)))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IF(D124="X",0,IF(E124="X",0,VLOOKUP(E124,'44'!$K$3:$L$16,2,FALSE)))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IF(D125="X",0,IF(E125="X",0,VLOOKUP(E125,'44'!$K$3:$L$16,2,FALSE)))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IF(D126="X",0,IF(E126="X",0,VLOOKUP(E126,'44'!$K$3:$L$16,2,FALSE)))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IF(D127="X",0,IF(E127="X",0,VLOOKUP(E127,'44'!$K$3:$L$16,2,FALSE)))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IF(D128="X",0,IF(E128="X",0,VLOOKUP(E128,'44'!$K$3:$L$16,2,FALSE)))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IF(D129="X",0,IF(E129="X",0,VLOOKUP(E129,'44'!$K$3:$L$16,2,FALSE)))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IF(D130="X",0,IF(E130="X",0,VLOOKUP(E130,'44'!$K$3:$L$16,2,FALSE)))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IF(D131="X",0,IF(E131="X",0,VLOOKUP(E131,'44'!$K$3:$L$16,2,FALSE)))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IF(D132="X",0,IF(E132="X",0,VLOOKUP(E132,'44'!$K$3:$L$16,2,FALSE)))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IF(D133="X",0,IF(E133="X",0,VLOOKUP(E133,'44'!$K$3:$L$16,2,FALSE)))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IF(D134="X",0,IF(E134="X",0,VLOOKUP(E134,'44'!$K$3:$L$16,2,FALSE)))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IF(D135="X",0,IF(E135="X",0,VLOOKUP(E135,'44'!$K$3:$L$16,2,FALSE)))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IF(D136="X",0,IF(E136="X",0,VLOOKUP(E136,'44'!$K$3:$L$16,2,FALSE)))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IF(D137="X",0,IF(E137="X",0,VLOOKUP(E137,'44'!$K$3:$L$16,2,FALSE)))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IF(D138="X",0,IF(E138="X",0,VLOOKUP(E138,'44'!$K$3:$L$16,2,FALSE)))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IF(D139="X",0,IF(E139="X",0,VLOOKUP(E139,'44'!$K$3:$L$16,2,FALSE)))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IF(D140="X",0,IF(E140="X",0,VLOOKUP(E140,'44'!$K$3:$L$16,2,FALSE)))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IF(D141="X",0,IF(E141="X",0,VLOOKUP(E141,'44'!$K$3:$L$16,2,FALSE)))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IF(D142="X",0,IF(E142="X",0,VLOOKUP(E142,'44'!$K$3:$L$16,2,FALSE)))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IF(D143="X",0,IF(E143="X",0,VLOOKUP(E143,'44'!$K$3:$L$16,2,FALSE)))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IF(D144="X",0,IF(E144="X",0,VLOOKUP(E144,'44'!$K$3:$L$16,2,FALSE)))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IF(D145="X",0,IF(E145="X",0,VLOOKUP(E145,'44'!$K$3:$L$16,2,FALSE)))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IF(D146="X",0,IF(E146="X",0,VLOOKUP(E146,'44'!$K$3:$L$16,2,FALSE)))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IF(D147="X",0,IF(E147="X",0,VLOOKUP(E147,'44'!$K$3:$L$16,2,FALSE)))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IF(D148="X",0,IF(E148="X",0,VLOOKUP(E148,'44'!$K$3:$L$16,2,FALSE)))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IF(D149="X",0,IF(E149="X",0,VLOOKUP(E149,'44'!$K$3:$L$16,2,FALSE)))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IF(D150="X",0,IF(E150="X",0,VLOOKUP(E150,'44'!$K$3:$L$16,2,FALSE)))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IF(D151="X",0,IF(E151="X",0,VLOOKUP(E151,'44'!$K$3:$L$16,2,FALSE)))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IF(D152="X",0,IF(E152="X",0,VLOOKUP(E152,'44'!$K$3:$L$16,2,FALSE)))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IF(D153="X",0,IF(E153="X",0,VLOOKUP(E153,'44'!$K$3:$L$16,2,FALSE)))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IF(D154="X",0,IF(E154="X",0,VLOOKUP(E154,'44'!$K$3:$L$16,2,FALSE)))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IF(D155="X",0,IF(E155="X",0,VLOOKUP(E155,'44'!$K$3:$L$16,2,FALSE)))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IF(D156="X",0,IF(E156="X",0,VLOOKUP(E156,'44'!$K$3:$L$16,2,FALSE)))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IF(D157="X",0,IF(E157="X",0,VLOOKUP(E157,'44'!$K$3:$L$16,2,FALSE)))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IF(D158="X",0,IF(E158="X",0,VLOOKUP(E158,'44'!$K$3:$L$16,2,FALSE)))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IF(D159="X",0,IF(E159="X",0,VLOOKUP(E159,'44'!$K$3:$L$16,2,FALSE)))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IF(D160="X",0,IF(E160="X",0,VLOOKUP(E160,'44'!$K$3:$L$16,2,FALSE)))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IF(D161="X",0,IF(E161="X",0,VLOOKUP(E161,'44'!$K$3:$L$16,2,FALSE)))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IF(D162="X",0,IF(E162="X",0,VLOOKUP(E162,'44'!$K$3:$L$16,2,FALSE)))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IF(D163="X",0,IF(E163="X",0,VLOOKUP(E163,'44'!$K$3:$L$16,2,FALSE)))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IF(D164="X",0,IF(E164="X",0,VLOOKUP(E164,'44'!$K$3:$L$16,2,FALSE)))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IF(D165="X",0,IF(E165="X",0,VLOOKUP(E165,'44'!$K$3:$L$16,2,FALSE)))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IF(D166="X",0,IF(E166="X",0,VLOOKUP(E166,'44'!$K$3:$L$16,2,FALSE)))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IF(D167="X",0,IF(E167="X",0,VLOOKUP(E167,'44'!$K$3:$L$16,2,FALSE)))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IF(D168="X",0,IF(E168="X",0,VLOOKUP(E168,'44'!$K$3:$L$16,2,FALSE)))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IF(D169="X",0,IF(E169="X",0,VLOOKUP(E169,'44'!$K$3:$L$16,2,FALSE)))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IF(D170="X",0,IF(E170="X",0,VLOOKUP(E170,'44'!$K$3:$L$16,2,FALSE)))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IF(D171="X",0,IF(E171="X",0,VLOOKUP(E171,'44'!$K$3:$L$16,2,FALSE)))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IF(D172="X",0,IF(E172="X",0,VLOOKUP(E172,'44'!$K$3:$L$16,2,FALSE)))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IF(D173="X",0,IF(E173="X",0,VLOOKUP(E173,'44'!$K$3:$L$16,2,FALSE)))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IF(D174="X",0,IF(E174="X",0,VLOOKUP(E174,'44'!$K$3:$L$16,2,FALSE)))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IF(D175="X",0,IF(E175="X",0,VLOOKUP(E175,'44'!$K$3:$L$16,2,FALSE)))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IF(D176="X",0,IF(E176="X",0,VLOOKUP(E176,'44'!$K$3:$L$16,2,FALSE)))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IF(D177="X",0,IF(E177="X",0,VLOOKUP(E177,'44'!$K$3:$L$16,2,FALSE)))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IF(D178="X",0,IF(E178="X",0,VLOOKUP(E178,'44'!$K$3:$L$16,2,FALSE)))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IF(D179="X",0,IF(E179="X",0,VLOOKUP(E179,'44'!$K$3:$L$16,2,FALSE)))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IF(D180="X",0,IF(E180="X",0,VLOOKUP(E180,'44'!$K$3:$L$16,2,FALSE)))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IF(D181="X",0,IF(E181="X",0,VLOOKUP(E181,'44'!$K$3:$L$16,2,FALSE)))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IF(D182="X",0,IF(E182="X",0,VLOOKUP(E182,'44'!$K$3:$L$16,2,FALSE)))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IF(D183="X",0,IF(E183="X",0,VLOOKUP(E183,'44'!$K$3:$L$16,2,FALSE)))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IF(D184="X",0,IF(E184="X",0,VLOOKUP(E184,'44'!$K$3:$L$16,2,FALSE)))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IF(D185="X",0,IF(E185="X",0,VLOOKUP(E185,'44'!$K$3:$L$16,2,FALSE)))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IF(D186="X",0,IF(E186="X",0,VLOOKUP(E186,'44'!$K$3:$L$16,2,FALSE)))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IF(D187="X",0,IF(E187="X",0,VLOOKUP(E187,'44'!$K$3:$L$16,2,FALSE)))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IF(D188="X",0,IF(E188="X",0,VLOOKUP(E188,'44'!$K$3:$L$16,2,FALSE)))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IF(D189="X",0,IF(E189="X",0,VLOOKUP(E189,'44'!$K$3:$L$16,2,FALSE)))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IF(D190="X",0,IF(E190="X",0,VLOOKUP(E190,'44'!$K$3:$L$16,2,FALSE)))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IF(D191="X",0,IF(E191="X",0,VLOOKUP(E191,'44'!$K$3:$L$16,2,FALSE)))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IF(D192="X",0,IF(E192="X",0,VLOOKUP(E192,'44'!$K$3:$L$16,2,FALSE)))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IF(D193="X",0,IF(E193="X",0,VLOOKUP(E193,'44'!$K$3:$L$16,2,FALSE)))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IF(D194="X",0,IF(E194="X",0,VLOOKUP(E194,'44'!$K$3:$L$16,2,FALSE)))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IF(D195="X",0,IF(E195="X",0,VLOOKUP(E195,'44'!$K$3:$L$16,2,FALSE)))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IF(D196="X",0,IF(E196="X",0,VLOOKUP(E196,'44'!$K$3:$L$16,2,FALSE)))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IF(D197="X",0,IF(E197="X",0,VLOOKUP(E197,'44'!$K$3:$L$16,2,FALSE)))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IF(D198="X",0,IF(E198="X",0,VLOOKUP(E198,'44'!$K$3:$L$16,2,FALSE)))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IF(D199="X",0,IF(E199="X",0,VLOOKUP(E199,'44'!$K$3:$L$16,2,FALSE)))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IF(D200="X",0,IF(E200="X",0,VLOOKUP(E200,'44'!$K$3:$L$16,2,FALSE)))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IF(D201="X",0,IF(E201="X",0,VLOOKUP(E201,'44'!$K$3:$L$16,2,FALSE)))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IF(D202="X",0,IF(E202="X",0,VLOOKUP(E202,'44'!$K$3:$L$16,2,FALSE)))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IF(D203="X",0,IF(E203="X",0,VLOOKUP(E203,'44'!$K$3:$L$16,2,FALSE)))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IF(D204="X",0,IF(E204="X",0,VLOOKUP(E204,'44'!$K$3:$L$16,2,FALSE)))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IF(D205="X",0,IF(E205="X",0,VLOOKUP(E205,'44'!$K$3:$L$16,2,FALSE)))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IF(D206="X",0,IF(E206="X",0,VLOOKUP(E206,'44'!$K$3:$L$16,2,FALSE)))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IF(D207="X",0,IF(E207="X",0,VLOOKUP(E207,'44'!$K$3:$L$16,2,FALSE)))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IF(D208="X",0,IF(E208="X",0,VLOOKUP(E208,'44'!$K$3:$L$16,2,FALSE)))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IF(D209="X",0,IF(E209="X",0,VLOOKUP(E209,'44'!$K$3:$L$16,2,FALSE)))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IF(D210="X",0,IF(E210="X",0,VLOOKUP(E210,'44'!$K$3:$L$16,2,FALSE)))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IF(D211="X",0,IF(E211="X",0,VLOOKUP(E211,'44'!$K$3:$L$16,2,FALSE)))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IF(D212="X",0,IF(E212="X",0,VLOOKUP(E212,'44'!$K$3:$L$16,2,FALSE)))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IF(D213="X",0,IF(E213="X",0,VLOOKUP(E213,'44'!$K$3:$L$16,2,FALSE)))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IF(D214="X",0,IF(E214="X",0,VLOOKUP(E214,'44'!$K$3:$L$16,2,FALSE)))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IF(D215="X",0,IF(E215="X",0,VLOOKUP(E215,'44'!$K$3:$L$16,2,FALSE)))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IF(D216="X",0,IF(E216="X",0,VLOOKUP(E216,'44'!$K$3:$L$16,2,FALSE)))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IF(D217="X",0,IF(E217="X",0,VLOOKUP(E217,'44'!$K$3:$L$16,2,FALSE)))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IF(D218="X",0,IF(E218="X",0,VLOOKUP(E218,'44'!$K$3:$L$16,2,FALSE)))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IF(D219="X",0,IF(E219="X",0,VLOOKUP(E219,'44'!$K$3:$L$16,2,FALSE)))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IF(D220="X",0,IF(E220="X",0,VLOOKUP(E220,'44'!$K$3:$L$16,2,FALSE)))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IF(D221="X",0,IF(E221="X",0,VLOOKUP(E221,'44'!$K$3:$L$16,2,FALSE)))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IF(D222="X",0,IF(E222="X",0,VLOOKUP(E222,'44'!$K$3:$L$16,2,FALSE)))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IF(D223="X",0,IF(E223="X",0,VLOOKUP(E223,'44'!$K$3:$L$16,2,FALSE)))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IF(D224="X",0,IF(E224="X",0,VLOOKUP(E224,'44'!$K$3:$L$16,2,FALSE)))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IF(D225="X",0,IF(E225="X",0,VLOOKUP(E225,'44'!$K$3:$L$16,2,FALSE)))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IF(D226="X",0,IF(E226="X",0,VLOOKUP(E226,'44'!$K$3:$L$16,2,FALSE)))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IF(D227="X",0,IF(E227="X",0,VLOOKUP(E227,'44'!$K$3:$L$16,2,FALSE)))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IF(D228="X",0,IF(E228="X",0,VLOOKUP(E228,'44'!$K$3:$L$16,2,FALSE)))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IF(D229="X",0,IF(E229="X",0,VLOOKUP(E229,'44'!$K$3:$L$16,2,FALSE)))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IF(D230="X",0,IF(E230="X",0,VLOOKUP(E230,'44'!$K$3:$L$16,2,FALSE)))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IF(D231="X",0,IF(E231="X",0,VLOOKUP(E231,'44'!$K$3:$L$16,2,FALSE)))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IF(D232="X",0,IF(E232="X",0,VLOOKUP(E232,'44'!$K$3:$L$16,2,FALSE)))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IF(D233="X",0,IF(E233="X",0,VLOOKUP(E233,'44'!$K$3:$L$16,2,FALSE)))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IF(D234="X",0,IF(E234="X",0,VLOOKUP(E234,'44'!$K$3:$L$16,2,FALSE)))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IF(D235="X",0,IF(E235="X",0,VLOOKUP(E235,'44'!$K$3:$L$16,2,FALSE)))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IF(D236="X",0,IF(E236="X",0,VLOOKUP(E236,'44'!$K$3:$L$16,2,FALSE)))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IF(D237="X",0,IF(E237="X",0,VLOOKUP(E237,'44'!$K$3:$L$16,2,FALSE)))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IF(D238="X",0,IF(E238="X",0,VLOOKUP(E238,'44'!$K$3:$L$16,2,FALSE)))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IF(D239="X",0,IF(E239="X",0,VLOOKUP(E239,'44'!$K$3:$L$16,2,FALSE)))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IF(D240="X",0,IF(E240="X",0,VLOOKUP(E240,'44'!$K$3:$L$16,2,FALSE)))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IF(D241="X",0,IF(E241="X",0,VLOOKUP(E241,'44'!$K$3:$L$16,2,FALSE)))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IF(D242="X",0,IF(E242="X",0,VLOOKUP(E242,'44'!$K$3:$L$16,2,FALSE)))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IF(D243="X",0,IF(E243="X",0,VLOOKUP(E243,'44'!$K$3:$L$16,2,FALSE)))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IF(D244="X",0,IF(E244="X",0,VLOOKUP(E244,'44'!$K$3:$L$16,2,FALSE)))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IF(D245="X",0,IF(E245="X",0,VLOOKUP(E245,'44'!$K$3:$L$16,2,FALSE)))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IF(D246="X",0,IF(E246="X",0,VLOOKUP(E246,'44'!$K$3:$L$16,2,FALSE)))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IF(D247="X",0,IF(E247="X",0,VLOOKUP(E247,'44'!$K$3:$L$16,2,FALSE)))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IF(D248="X",0,IF(E248="X",0,VLOOKUP(E248,'44'!$K$3:$L$16,2,FALSE)))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IF(D249="X",0,IF(E249="X",0,VLOOKUP(E249,'44'!$K$3:$L$16,2,FALSE)))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IF(D250="X",0,IF(E250="X",0,VLOOKUP(E250,'44'!$K$3:$L$16,2,FALSE)))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IF(D251="X",0,IF(E251="X",0,VLOOKUP(E251,'44'!$K$3:$L$16,2,FALSE)))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IF(D252="X",0,IF(E252="X",0,VLOOKUP(E252,'44'!$K$3:$L$16,2,FALSE)))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IF(D253="X",0,IF(E253="X",0,VLOOKUP(E253,'44'!$K$3:$L$16,2,FALSE)))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IF(D254="X",0,IF(E254="X",0,VLOOKUP(E254,'44'!$K$3:$L$16,2,FALSE)))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IF(D255="X",0,IF(E255="X",0,VLOOKUP(E255,'44'!$K$3:$L$16,2,FALSE)))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IF(D256="X",0,IF(E256="X",0,VLOOKUP(E256,'44'!$K$3:$L$16,2,FALSE)))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IF(D257="X",0,IF(E257="X",0,VLOOKUP(E257,'44'!$K$3:$L$16,2,FALSE)))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IF(D258="X",0,IF(E258="X",0,VLOOKUP(E258,'44'!$K$3:$L$16,2,FALSE)))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IF(D259="X",0,IF(E259="X",0,VLOOKUP(E259,'44'!$K$3:$L$16,2,FALSE)))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IF(D260="X",0,IF(E260="X",0,VLOOKUP(E260,'44'!$K$3:$L$16,2,FALSE)))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IF(D261="X",0,IF(E261="X",0,VLOOKUP(E261,'44'!$K$3:$L$16,2,FALSE)))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IF(D262="X",0,IF(E262="X",0,VLOOKUP(E262,'44'!$K$3:$L$16,2,FALSE)))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IF(D263="X",0,IF(E263="X",0,VLOOKUP(E263,'44'!$K$3:$L$16,2,FALSE)))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IF(D264="X",0,IF(E264="X",0,VLOOKUP(E264,'44'!$K$3:$L$16,2,FALSE)))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IF(D265="X",0,IF(E265="X",0,VLOOKUP(E265,'44'!$K$3:$L$16,2,FALSE)))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IF(D266="X",0,IF(E266="X",0,VLOOKUP(E266,'44'!$K$3:$L$16,2,FALSE)))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IF(D267="X",0,IF(E267="X",0,VLOOKUP(E267,'44'!$K$3:$L$16,2,FALSE)))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IF(D268="X",0,IF(E268="X",0,VLOOKUP(E268,'44'!$K$3:$L$16,2,FALSE)))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IF(D269="X",0,IF(E269="X",0,VLOOKUP(E269,'44'!$K$3:$L$16,2,FALSE)))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IF(D270="X",0,IF(E270="X",0,VLOOKUP(E270,'44'!$K$3:$L$16,2,FALSE)))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IF(D271="X",0,IF(E271="X",0,VLOOKUP(E271,'44'!$K$3:$L$16,2,FALSE)))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IF(D272="X",0,IF(E272="X",0,VLOOKUP(E272,'44'!$K$3:$L$16,2,FALSE)))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IF(D273="X",0,IF(E273="X",0,VLOOKUP(E273,'44'!$K$3:$L$16,2,FALSE)))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IF(D274="X",0,IF(E274="X",0,VLOOKUP(E274,'44'!$K$3:$L$16,2,FALSE)))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IF(D275="X",0,IF(E275="X",0,VLOOKUP(E275,'44'!$K$3:$L$16,2,FALSE)))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IF(D276="X",0,IF(E276="X",0,VLOOKUP(E276,'44'!$K$3:$L$16,2,FALSE)))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IF(D277="X",0,IF(E277="X",0,VLOOKUP(E277,'44'!$K$3:$L$16,2,FALSE)))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IF(D278="X",0,IF(E278="X",0,VLOOKUP(E278,'44'!$K$3:$L$16,2,FALSE)))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IF(D279="X",0,IF(E279="X",0,VLOOKUP(E279,'44'!$K$3:$L$16,2,FALSE)))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IF(D280="X",0,IF(E280="X",0,VLOOKUP(E280,'44'!$K$3:$L$16,2,FALSE)))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IF(D281="X",0,IF(E281="X",0,VLOOKUP(E281,'44'!$K$3:$L$16,2,FALSE)))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IF(D282="X",0,IF(E282="X",0,VLOOKUP(E282,'44'!$K$3:$L$16,2,FALSE)))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IF(D283="X",0,IF(E283="X",0,VLOOKUP(E283,'44'!$K$3:$L$16,2,FALSE)))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IF(D284="X",0,IF(E284="X",0,VLOOKUP(E284,'44'!$K$3:$L$16,2,FALSE)))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IF(D285="X",0,IF(E285="X",0,VLOOKUP(E285,'44'!$K$3:$L$16,2,FALSE)))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IF(D286="X",0,IF(E286="X",0,VLOOKUP(E286,'44'!$K$3:$L$16,2,FALSE)))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IF(D287="X",0,IF(E287="X",0,VLOOKUP(E287,'44'!$K$3:$L$16,2,FALSE)))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IF(D288="X",0,IF(E288="X",0,VLOOKUP(E288,'44'!$K$3:$L$16,2,FALSE)))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IF(D289="X",0,IF(E289="X",0,VLOOKUP(E289,'44'!$K$3:$L$16,2,FALSE)))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IF(D290="X",0,IF(E290="X",0,VLOOKUP(E290,'44'!$K$3:$L$16,2,FALSE)))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IF(D291="X",0,IF(E291="X",0,VLOOKUP(E291,'44'!$K$3:$L$16,2,FALSE)))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IF(D292="X",0,IF(E292="X",0,VLOOKUP(E292,'44'!$K$3:$L$16,2,FALSE)))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IF(D293="X",0,IF(E293="X",0,VLOOKUP(E293,'44'!$K$3:$L$16,2,FALSE)))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IF(D294="X",0,IF(E294="X",0,VLOOKUP(E294,'44'!$K$3:$L$16,2,FALSE)))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IF(D295="X",0,IF(E295="X",0,VLOOKUP(E295,'44'!$K$3:$L$16,2,FALSE)))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IF(D296="X",0,IF(E296="X",0,VLOOKUP(E296,'44'!$K$3:$L$16,2,FALSE)))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IF(D297="X",0,IF(E297="X",0,VLOOKUP(E297,'44'!$K$3:$L$16,2,FALSE)))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IF(D298="X",0,IF(E298="X",0,VLOOKUP(E298,'44'!$K$3:$L$16,2,FALSE)))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IF(D299="X",0,IF(E299="X",0,VLOOKUP(E299,'44'!$K$3:$L$16,2,FALSE)))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IF(D300="X",0,IF(E300="X",0,VLOOKUP(E300,'44'!$K$3:$L$16,2,FALSE)))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IF(D301="X",0,IF(E301="X",0,VLOOKUP(E301,'44'!$K$3:$L$16,2,FALSE)))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IF(D302="X",0,IF(E302="X",0,VLOOKUP(E302,'44'!$K$3:$L$16,2,FALSE)))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IF(D303="X",0,IF(E303="X",0,VLOOKUP(E303,'44'!$K$3:$L$16,2,FALSE)))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IF(D304="X",0,IF(E304="X",0,VLOOKUP(E304,'44'!$K$3:$L$16,2,FALSE)))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IF(D305="X",0,IF(E305="X",0,VLOOKUP(E305,'44'!$K$3:$L$16,2,FALSE)))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IF(D306="X",0,IF(E306="X",0,VLOOKUP(E306,'44'!$K$3:$L$16,2,FALSE)))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IF(D307="X",0,IF(E307="X",0,VLOOKUP(E307,'44'!$K$3:$L$16,2,FALSE)))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IF(D308="X",0,IF(E308="X",0,VLOOKUP(E308,'44'!$K$3:$L$16,2,FALSE)))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IF(D309="X",0,IF(E309="X",0,VLOOKUP(E309,'44'!$K$3:$L$16,2,FALSE)))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IF(D310="X",0,IF(E310="X",0,VLOOKUP(E310,'44'!$K$3:$L$16,2,FALSE)))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IF(D311="X",0,IF(E311="X",0,VLOOKUP(E311,'44'!$K$3:$L$16,2,FALSE)))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IF(D312="X",0,IF(E312="X",0,VLOOKUP(E312,'44'!$K$3:$L$16,2,FALSE)))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IF(D313="X",0,IF(E313="X",0,VLOOKUP(E313,'44'!$K$3:$L$16,2,FALSE)))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IF(D314="X",0,IF(E314="X",0,VLOOKUP(E314,'44'!$K$3:$L$16,2,FALSE)))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IF(D315="X",0,IF(E315="X",0,VLOOKUP(E315,'44'!$K$3:$L$16,2,FALSE)))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IF(D316="X",0,IF(E316="X",0,VLOOKUP(E316,'44'!$K$3:$L$16,2,FALSE)))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IF(D317="X",0,IF(E317="X",0,VLOOKUP(E317,'44'!$K$3:$L$16,2,FALSE)))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IF(D318="X",0,IF(E318="X",0,VLOOKUP(E318,'44'!$K$3:$L$16,2,FALSE)))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IF(D319="X",0,IF(E319="X",0,VLOOKUP(E319,'44'!$K$3:$L$16,2,FALSE)))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IF(D320="X",0,IF(E320="X",0,VLOOKUP(E320,'44'!$K$3:$L$16,2,FALSE)))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IF(D321="X",0,IF(E321="X",0,VLOOKUP(E321,'44'!$K$3:$L$16,2,FALSE)))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IF(D322="X",0,IF(E322="X",0,VLOOKUP(E322,'44'!$K$3:$L$16,2,FALSE)))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IF(D323="X",0,IF(E323="X",0,VLOOKUP(E323,'44'!$K$3:$L$16,2,FALSE)))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IF(D324="X",0,IF(E324="X",0,VLOOKUP(E324,'44'!$K$3:$L$16,2,FALSE)))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IF(D325="X",0,IF(E325="X",0,VLOOKUP(E325,'44'!$K$3:$L$16,2,FALSE)))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IF(D326="X",0,IF(E326="X",0,VLOOKUP(E326,'44'!$K$3:$L$16,2,FALSE)))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IF(D327="X",0,IF(E327="X",0,VLOOKUP(E327,'44'!$K$3:$L$16,2,FALSE)))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IF(D328="X",0,IF(E328="X",0,VLOOKUP(E328,'44'!$K$3:$L$16,2,FALSE)))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IF(D329="X",0,IF(E329="X",0,VLOOKUP(E329,'44'!$K$3:$L$16,2,FALSE)))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IF(D330="X",0,IF(E330="X",0,VLOOKUP(E330,'44'!$K$3:$L$16,2,FALSE)))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IF(D331="X",0,IF(E331="X",0,VLOOKUP(E331,'44'!$K$3:$L$16,2,FALSE)))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IF(D332="X",0,IF(E332="X",0,VLOOKUP(E332,'44'!$K$3:$L$16,2,FALSE)))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IF(D333="X",0,IF(E333="X",0,VLOOKUP(E333,'44'!$K$3:$L$16,2,FALSE)))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IF(D334="X",0,IF(E334="X",0,VLOOKUP(E334,'44'!$K$3:$L$16,2,FALSE)))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IF(D335="X",0,IF(E335="X",0,VLOOKUP(E335,'44'!$K$3:$L$16,2,FALSE)))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IF(D336="X",0,IF(E336="X",0,VLOOKUP(E336,'44'!$K$3:$L$16,2,FALSE)))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IF(D337="X",0,IF(E337="X",0,VLOOKUP(E337,'44'!$K$3:$L$16,2,FALSE)))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IF(D338="X",0,IF(E338="X",0,VLOOKUP(E338,'44'!$K$3:$L$16,2,FALSE)))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IF(D339="X",0,IF(E339="X",0,VLOOKUP(E339,'44'!$K$3:$L$16,2,FALSE)))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IF(D340="X",0,IF(E340="X",0,VLOOKUP(E340,'44'!$K$3:$L$16,2,FALSE)))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IF(D341="X",0,IF(E341="X",0,VLOOKUP(E341,'44'!$K$3:$L$16,2,FALSE)))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IF(D342="X",0,IF(E342="X",0,VLOOKUP(E342,'44'!$K$3:$L$16,2,FALSE)))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IF(D343="X",0,IF(E343="X",0,VLOOKUP(E343,'44'!$K$3:$L$16,2,FALSE)))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IF(D344="X",0,IF(E344="X",0,VLOOKUP(E344,'44'!$K$3:$L$16,2,FALSE)))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IF(D345="X",0,IF(E345="X",0,VLOOKUP(E345,'44'!$K$3:$L$16,2,FALSE)))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IF(D346="X",0,IF(E346="X",0,VLOOKUP(E346,'44'!$K$3:$L$16,2,FALSE)))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IF(D347="X",0,IF(E347="X",0,VLOOKUP(E347,'44'!$K$3:$L$16,2,FALSE)))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IF(D348="X",0,IF(E348="X",0,VLOOKUP(E348,'44'!$K$3:$L$16,2,FALSE)))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IF(D349="X",0,IF(E349="X",0,VLOOKUP(E349,'44'!$K$3:$L$16,2,FALSE)))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IF(D350="X",0,IF(E350="X",0,VLOOKUP(E350,'44'!$K$3:$L$16,2,FALSE)))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IF(D351="X",0,IF(E351="X",0,VLOOKUP(E351,'44'!$K$3:$L$16,2,FALSE)))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IF(D352="X",0,IF(E352="X",0,VLOOKUP(E352,'44'!$K$3:$L$16,2,FALSE)))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IF(D353="X",0,IF(E353="X",0,VLOOKUP(E353,'44'!$K$3:$L$16,2,FALSE)))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IF(D354="X",0,IF(E354="X",0,VLOOKUP(E354,'44'!$K$3:$L$16,2,FALSE)))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IF(D355="X",0,IF(E355="X",0,VLOOKUP(E355,'44'!$K$3:$L$16,2,FALSE)))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IF(D356="X",0,IF(E356="X",0,VLOOKUP(E356,'44'!$K$3:$L$16,2,FALSE)))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IF(D357="X",0,IF(E357="X",0,VLOOKUP(E357,'44'!$K$3:$L$16,2,FALSE)))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IF(D358="X",0,IF(E358="X",0,VLOOKUP(E358,'44'!$K$3:$L$16,2,FALSE)))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IF(D359="X",0,IF(E359="X",0,VLOOKUP(E359,'44'!$K$3:$L$16,2,FALSE)))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IF(D360="X",0,IF(E360="X",0,VLOOKUP(E360,'44'!$K$3:$L$16,2,FALSE)))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IF(D361="X",0,IF(E361="X",0,VLOOKUP(E361,'44'!$K$3:$L$16,2,FALSE)))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IF(D362="X",0,IF(E362="X",0,VLOOKUP(E362,'44'!$K$3:$L$16,2,FALSE)))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IF(D363="X",0,IF(E363="X",0,VLOOKUP(E363,'44'!$K$3:$L$16,2,FALSE)))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IF(D364="X",0,IF(E364="X",0,VLOOKUP(E364,'44'!$K$3:$L$16,2,FALSE)))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IF(D365="X",0,IF(E365="X",0,VLOOKUP(E365,'44'!$K$3:$L$16,2,FALSE)))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IF(D366="X",0,IF(E366="X",0,VLOOKUP(E366,'44'!$K$3:$L$16,2,FALSE)))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IF(D367="X",0,IF(E367="X",0,VLOOKUP(E367,'44'!$K$3:$L$16,2,FALSE)))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IF(D368="X",0,IF(E368="X",0,VLOOKUP(E368,'44'!$K$3:$L$16,2,FALSE)))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IF(D369="X",0,IF(E369="X",0,VLOOKUP(E369,'44'!$K$3:$L$16,2,FALSE)))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IF(D370="X",0,IF(E370="X",0,VLOOKUP(E370,'44'!$K$3:$L$16,2,FALSE)))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IF(D371="X",0,IF(E371="X",0,VLOOKUP(E371,'44'!$K$3:$L$16,2,FALSE)))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IF(D372="X",0,IF(E372="X",0,VLOOKUP(E372,'44'!$K$3:$L$16,2,FALSE)))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IF(D373="X",0,IF(E373="X",0,VLOOKUP(E373,'44'!$K$3:$L$16,2,FALSE)))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IF(D374="X",0,IF(E374="X",0,VLOOKUP(E374,'44'!$K$3:$L$16,2,FALSE)))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IF(D375="X",0,IF(E375="X",0,VLOOKUP(E375,'44'!$K$3:$L$16,2,FALSE)))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IF(D376="X",0,IF(E376="X",0,VLOOKUP(E376,'44'!$K$3:$L$16,2,FALSE)))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IF(D377="X",0,IF(E377="X",0,VLOOKUP(E377,'44'!$K$3:$L$16,2,FALSE)))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IF(D378="X",0,IF(E378="X",0,VLOOKUP(E378,'44'!$K$3:$L$16,2,FALSE)))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IF(D379="X",0,IF(E379="X",0,VLOOKUP(E379,'44'!$K$3:$L$16,2,FALSE)))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IF(D380="X",0,IF(E380="X",0,VLOOKUP(E380,'44'!$K$3:$L$16,2,FALSE)))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IF(D381="X",0,IF(E381="X",0,VLOOKUP(E381,'44'!$K$3:$L$16,2,FALSE)))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IF(D382="X",0,IF(E382="X",0,VLOOKUP(E382,'44'!$K$3:$L$16,2,FALSE)))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IF(D383="X",0,IF(E383="X",0,VLOOKUP(E383,'44'!$K$3:$L$16,2,FALSE)))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IF(D384="X",0,IF(E384="X",0,VLOOKUP(E384,'44'!$K$3:$L$16,2,FALSE)))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IF(D385="X",0,IF(E385="X",0,VLOOKUP(E385,'44'!$K$3:$L$16,2,FALSE)))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IF(D386="X",0,IF(E386="X",0,VLOOKUP(E386,'44'!$K$3:$L$16,2,FALSE)))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IF(D387="X",0,IF(E387="X",0,VLOOKUP(E387,'44'!$K$3:$L$16,2,FALSE)))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IF(D388="X",0,IF(E388="X",0,VLOOKUP(E388,'44'!$K$3:$L$16,2,FALSE)))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IF(D389="X",0,IF(E389="X",0,VLOOKUP(E389,'44'!$K$3:$L$16,2,FALSE)))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IF(D390="X",0,IF(E390="X",0,VLOOKUP(E390,'44'!$K$3:$L$16,2,FALSE)))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IF(D391="X",0,IF(E391="X",0,VLOOKUP(E391,'44'!$K$3:$L$16,2,FALSE)))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IF(D392="X",0,IF(E392="X",0,VLOOKUP(E392,'44'!$K$3:$L$16,2,FALSE)))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IF(D393="X",0,IF(E393="X",0,VLOOKUP(E393,'44'!$K$3:$L$16,2,FALSE)))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IF(D394="X",0,IF(E394="X",0,VLOOKUP(E394,'44'!$K$3:$L$16,2,FALSE)))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IF(D395="X",0,IF(E395="X",0,VLOOKUP(E395,'44'!$K$3:$L$16,2,FALSE)))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IF(D396="X",0,IF(E396="X",0,VLOOKUP(E396,'44'!$K$3:$L$16,2,FALSE)))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IF(D397="X",0,IF(E397="X",0,VLOOKUP(E397,'44'!$K$3:$L$16,2,FALSE)))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IF(D398="X",0,IF(E398="X",0,VLOOKUP(E398,'44'!$K$3:$L$16,2,FALSE)))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IF(D399="X",0,IF(E399="X",0,VLOOKUP(E399,'44'!$K$3:$L$16,2,FALSE)))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IF(D400="X",0,IF(E400="X",0,VLOOKUP(E400,'44'!$K$3:$L$16,2,FALSE)))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IF(D401="X",0,IF(E401="X",0,VLOOKUP(E401,'44'!$K$3:$L$16,2,FALSE)))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IF(D402="X",0,IF(E402="X",0,VLOOKUP(E402,'44'!$K$3:$L$16,2,FALSE)))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IF(D403="X",0,IF(E403="X",0,VLOOKUP(E403,'44'!$K$3:$L$16,2,FALSE)))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IF(D404="X",0,IF(E404="X",0,VLOOKUP(E404,'44'!$K$3:$L$16,2,FALSE)))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IF(D405="X",0,IF(E405="X",0,VLOOKUP(E405,'44'!$K$3:$L$16,2,FALSE)))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IF(D406="X",0,IF(E406="X",0,VLOOKUP(E406,'44'!$K$3:$L$16,2,FALSE)))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IF(D407="X",0,IF(E407="X",0,VLOOKUP(E407,'44'!$K$3:$L$16,2,FALSE)))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IF(D408="X",0,IF(E408="X",0,VLOOKUP(E408,'44'!$K$3:$L$16,2,FALSE)))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IF(D409="X",0,IF(E409="X",0,VLOOKUP(E409,'44'!$K$3:$L$16,2,FALSE)))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IF(D410="X",0,IF(E410="X",0,VLOOKUP(E410,'44'!$K$3:$L$16,2,FALSE)))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IF(D411="X",0,IF(E411="X",0,VLOOKUP(E411,'44'!$K$3:$L$16,2,FALSE)))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IF(D412="X",0,IF(E412="X",0,VLOOKUP(E412,'44'!$K$3:$L$16,2,FALSE)))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IF(D413="X",0,IF(E413="X",0,VLOOKUP(E413,'44'!$K$3:$L$16,2,FALSE)))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IF(D414="X",0,IF(E414="X",0,VLOOKUP(E414,'44'!$K$3:$L$16,2,FALSE)))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IF(D415="X",0,IF(E415="X",0,VLOOKUP(E415,'44'!$K$3:$L$16,2,FALSE)))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IF(D416="X",0,IF(E416="X",0,VLOOKUP(E416,'44'!$K$3:$L$16,2,FALSE)))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IF(D417="X",0,IF(E417="X",0,VLOOKUP(E417,'44'!$K$3:$L$16,2,FALSE)))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IF(D418="X",0,IF(E418="X",0,VLOOKUP(E418,'44'!$K$3:$L$16,2,FALSE)))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IF(D419="X",0,IF(E419="X",0,VLOOKUP(E419,'44'!$K$3:$L$16,2,FALSE)))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IF(D420="X",0,IF(E420="X",0,VLOOKUP(E420,'44'!$K$3:$L$16,2,FALSE)))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IF(D421="X",0,IF(E421="X",0,VLOOKUP(E421,'44'!$K$3:$L$16,2,FALSE)))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IF(D422="X",0,IF(E422="X",0,VLOOKUP(E422,'44'!$K$3:$L$16,2,FALSE)))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IF(D423="X",0,IF(E423="X",0,VLOOKUP(E423,'44'!$K$3:$L$16,2,FALSE)))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IF(D424="X",0,IF(E424="X",0,VLOOKUP(E424,'44'!$K$3:$L$16,2,FALSE)))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IF(D425="X",0,IF(E425="X",0,VLOOKUP(E425,'44'!$K$3:$L$16,2,FALSE)))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IF(D426="X",0,IF(E426="X",0,VLOOKUP(E426,'44'!$K$3:$L$16,2,FALSE)))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IF(D427="X",0,IF(E427="X",0,VLOOKUP(E427,'44'!$K$3:$L$16,2,FALSE)))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IF(D428="X",0,IF(E428="X",0,VLOOKUP(E428,'44'!$K$3:$L$16,2,FALSE)))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IF(D429="X",0,IF(E429="X",0,VLOOKUP(E429,'44'!$K$3:$L$16,2,FALSE)))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IF(D430="X",0,IF(E430="X",0,VLOOKUP(E430,'44'!$K$3:$L$16,2,FALSE)))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IF(D431="X",0,IF(E431="X",0,VLOOKUP(E431,'44'!$K$3:$L$16,2,FALSE)))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IF(D432="X",0,IF(E432="X",0,VLOOKUP(E432,'44'!$K$3:$L$16,2,FALSE)))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IF(D433="X",0,IF(E433="X",0,VLOOKUP(E433,'44'!$K$3:$L$16,2,FALSE)))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IF(D434="X",0,IF(E434="X",0,VLOOKUP(E434,'44'!$K$3:$L$16,2,FALSE)))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IF(D435="X",0,IF(E435="X",0,VLOOKUP(E435,'44'!$K$3:$L$16,2,FALSE)))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IF(D436="X",0,IF(E436="X",0,VLOOKUP(E436,'44'!$K$3:$L$16,2,FALSE)))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IF(D437="X",0,IF(E437="X",0,VLOOKUP(E437,'44'!$K$3:$L$16,2,FALSE)))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IF(D438="X",0,IF(E438="X",0,VLOOKUP(E438,'44'!$K$3:$L$16,2,FALSE)))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IF(D439="X",0,IF(E439="X",0,VLOOKUP(E439,'44'!$K$3:$L$16,2,FALSE)))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IF(D440="X",0,IF(E440="X",0,VLOOKUP(E440,'44'!$K$3:$L$16,2,FALSE)))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IF(D441="X",0,IF(E441="X",0,VLOOKUP(E441,'44'!$K$3:$L$16,2,FALSE)))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IF(D442="X",0,IF(E442="X",0,VLOOKUP(E442,'44'!$K$3:$L$16,2,FALSE)))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IF(D443="X",0,IF(E443="X",0,VLOOKUP(E443,'44'!$K$3:$L$16,2,FALSE)))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IF(D444="X",0,IF(E444="X",0,VLOOKUP(E444,'44'!$K$3:$L$16,2,FALSE)))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IF(D445="X",0,IF(E445="X",0,VLOOKUP(E445,'44'!$K$3:$L$16,2,FALSE)))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IF(D446="X",0,IF(E446="X",0,VLOOKUP(E446,'44'!$K$3:$L$16,2,FALSE)))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IF(D447="X",0,IF(E447="X",0,VLOOKUP(E447,'44'!$K$3:$L$16,2,FALSE)))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IF(D448="X",0,IF(E448="X",0,VLOOKUP(E448,'44'!$K$3:$L$16,2,FALSE)))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IF(D449="X",0,IF(E449="X",0,VLOOKUP(E449,'44'!$K$3:$L$16,2,FALSE)))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IF(D450="X",0,IF(E450="X",0,VLOOKUP(E450,'44'!$K$3:$L$16,2,FALSE)))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IF(D451="X",0,IF(E451="X",0,VLOOKUP(E451,'44'!$K$3:$L$16,2,FALSE)))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IF(D452="X",0,IF(E452="X",0,VLOOKUP(E452,'44'!$K$3:$L$16,2,FALSE)))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IF(D453="X",0,IF(E453="X",0,VLOOKUP(E453,'44'!$K$3:$L$16,2,FALSE)))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IF(D454="X",0,IF(E454="X",0,VLOOKUP(E454,'44'!$K$3:$L$16,2,FALSE)))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IF(D455="X",0,IF(E455="X",0,VLOOKUP(E455,'44'!$K$3:$L$16,2,FALSE)))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IF(D456="X",0,IF(E456="X",0,VLOOKUP(E456,'44'!$K$3:$L$16,2,FALSE)))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IF(D457="X",0,IF(E457="X",0,VLOOKUP(E457,'44'!$K$3:$L$16,2,FALSE)))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IF(D458="X",0,IF(E458="X",0,VLOOKUP(E458,'44'!$K$3:$L$16,2,FALSE)))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IF(D459="X",0,IF(E459="X",0,VLOOKUP(E459,'44'!$K$3:$L$16,2,FALSE)))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IF(D460="X",0,IF(E460="X",0,VLOOKUP(E460,'44'!$K$3:$L$16,2,FALSE)))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IF(D461="X",0,IF(E461="X",0,VLOOKUP(E461,'44'!$K$3:$L$16,2,FALSE)))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IF(D462="X",0,IF(E462="X",0,VLOOKUP(E462,'44'!$K$3:$L$16,2,FALSE)))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IF(D463="X",0,IF(E463="X",0,VLOOKUP(E463,'44'!$K$3:$L$16,2,FALSE)))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IF(D464="X",0,IF(E464="X",0,VLOOKUP(E464,'44'!$K$3:$L$16,2,FALSE)))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IF(D465="X",0,IF(E465="X",0,VLOOKUP(E465,'44'!$K$3:$L$16,2,FALSE)))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IF(D466="X",0,IF(E466="X",0,VLOOKUP(E466,'44'!$K$3:$L$16,2,FALSE)))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IF(D467="X",0,IF(E467="X",0,VLOOKUP(E467,'44'!$K$3:$L$16,2,FALSE)))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IF(D468="X",0,IF(E468="X",0,VLOOKUP(E468,'44'!$K$3:$L$16,2,FALSE)))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IF(D469="X",0,IF(E469="X",0,VLOOKUP(E469,'44'!$K$3:$L$16,2,FALSE)))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IF(D470="X",0,IF(E470="X",0,VLOOKUP(E470,'44'!$K$3:$L$16,2,FALSE)))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IF(D471="X",0,IF(E471="X",0,VLOOKUP(E471,'44'!$K$3:$L$16,2,FALSE)))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IF(D472="X",0,IF(E472="X",0,VLOOKUP(E472,'44'!$K$3:$L$16,2,FALSE)))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IF(D473="X",0,IF(E473="X",0,VLOOKUP(E473,'44'!$K$3:$L$16,2,FALSE)))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IF(D474="X",0,IF(E474="X",0,VLOOKUP(E474,'44'!$K$3:$L$16,2,FALSE)))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IF(D475="X",0,IF(E475="X",0,VLOOKUP(E475,'44'!$K$3:$L$16,2,FALSE)))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IF(D476="X",0,IF(E476="X",0,VLOOKUP(E476,'44'!$K$3:$L$16,2,FALSE)))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IF(D477="X",0,IF(E477="X",0,VLOOKUP(E477,'44'!$K$3:$L$16,2,FALSE)))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IF(D478="X",0,IF(E478="X",0,VLOOKUP(E478,'44'!$K$3:$L$16,2,FALSE)))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IF(D479="X",0,IF(E479="X",0,VLOOKUP(E479,'44'!$K$3:$L$16,2,FALSE)))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IF(D480="X",0,IF(E480="X",0,VLOOKUP(E480,'44'!$K$3:$L$16,2,FALSE)))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IF(D481="X",0,IF(E481="X",0,VLOOKUP(E481,'44'!$K$3:$L$16,2,FALSE)))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IF(D482="X",0,IF(E482="X",0,VLOOKUP(E482,'44'!$K$3:$L$16,2,FALSE)))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IF(D483="X",0,IF(E483="X",0,VLOOKUP(E483,'44'!$K$3:$L$16,2,FALSE)))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IF(D484="X",0,IF(E484="X",0,VLOOKUP(E484,'44'!$K$3:$L$16,2,FALSE)))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IF(D485="X",0,IF(E485="X",0,VLOOKUP(E485,'44'!$K$3:$L$16,2,FALSE)))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IF(D486="X",0,IF(E486="X",0,VLOOKUP(E486,'44'!$K$3:$L$16,2,FALSE)))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IF(D487="X",0,IF(E487="X",0,VLOOKUP(E487,'44'!$K$3:$L$16,2,FALSE)))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IF(D488="X",0,IF(E488="X",0,VLOOKUP(E488,'44'!$K$3:$L$16,2,FALSE)))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IF(D489="X",0,IF(E489="X",0,VLOOKUP(E489,'44'!$K$3:$L$16,2,FALSE)))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IF(D490="X",0,IF(E490="X",0,VLOOKUP(E490,'44'!$K$3:$L$16,2,FALSE)))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IF(D491="X",0,IF(E491="X",0,VLOOKUP(E491,'44'!$K$3:$L$16,2,FALSE)))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IF(D492="X",0,IF(E492="X",0,VLOOKUP(E492,'44'!$K$3:$L$16,2,FALSE)))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IF(D493="X",0,IF(E493="X",0,VLOOKUP(E493,'44'!$K$3:$L$16,2,FALSE)))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IF(D494="X",0,IF(E494="X",0,VLOOKUP(E494,'44'!$K$3:$L$16,2,FALSE)))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IF('44'!K3="", "Vrije categorie",'44'!K3)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IF('44'!K4="", "Vrije categorie",'44'!K4)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IF('44'!K5="", "Vrije categorie",'44'!K5)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IF('44'!K6="", "Vrije categorie",'44'!K6)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IF('44'!K7="", "Vrije categorie",'44'!K7)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IF('44'!K8="", "Vrije categorie",'44'!K8)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IF('44'!K9="", "Vrije categorie",'44'!K9)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IF('44'!K10="", "Vrije categorie",'44'!K10)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IF('44'!K11="", "Vrije categorie",'44'!K11)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IF('44'!K12="", "Vrije categorie",'44'!K12)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IF('44'!K13="", "Vrije categorie",'44'!K13)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IF('44'!K14="", "Vrije categorie",'44'!K14)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IF('44'!K15="", "Vrije categorie",'44'!K15)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Ey17XBBfreYJVtGhBUtLs9Un6iwrmwchG8WW2O3AlpZjn/ZV/3GBnOvihJI0gU1vlYFewtLSdEghPoIQ/CcJpw==" saltValue="xUJoCEPZR5q0CqldVxIQd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45,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'45a'!P499/M3</f>
        <v>#N/A</v>
      </c>
    </row>
    <row r="4" spans="1:14">
      <c r="A4" s="26" t="s">
        <v>80</v>
      </c>
      <c r="B4" s="217" t="str">
        <f>VLOOKUP(H5,Kwaliteitsinspecties!A5:E54,3)</f>
        <v>Complex 45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'45a'!P500/M4</f>
        <v>#N/A</v>
      </c>
    </row>
    <row r="5" spans="1:14">
      <c r="A5" s="27" t="s">
        <v>81</v>
      </c>
      <c r="B5" s="218" t="str">
        <f>VLOOKUP(H5,Kwaliteitsinspecties!A5:E54,4)</f>
        <v>Complex 45</v>
      </c>
      <c r="C5" s="218"/>
      <c r="D5" s="218"/>
      <c r="E5" s="218"/>
      <c r="F5" s="214" t="s">
        <v>83</v>
      </c>
      <c r="G5" s="214"/>
      <c r="H5" s="23">
        <f>Kwaliteitsinspecties!A49</f>
        <v>45</v>
      </c>
      <c r="K5" s="44" t="s">
        <v>56</v>
      </c>
      <c r="L5" s="56"/>
      <c r="M5" s="115"/>
      <c r="N5" s="97" t="e">
        <f>'45a'!P501/M5</f>
        <v>#N/A</v>
      </c>
    </row>
    <row r="6" spans="1:14">
      <c r="A6" s="28" t="s">
        <v>82</v>
      </c>
      <c r="B6" s="219" t="str">
        <f>VLOOKUP(H5,Kwaliteitsinspecties!A5:E54,5)</f>
        <v>Complex 45</v>
      </c>
      <c r="C6" s="219"/>
      <c r="D6" s="219"/>
      <c r="E6" s="219"/>
      <c r="F6" s="215" t="s">
        <v>84</v>
      </c>
      <c r="G6" s="215"/>
      <c r="H6" s="24" t="str">
        <f>CONCATENATE(H5,"a")</f>
        <v>45a</v>
      </c>
      <c r="K6" s="44" t="s">
        <v>57</v>
      </c>
      <c r="L6" s="56"/>
      <c r="M6" s="115"/>
      <c r="N6" s="97" t="e">
        <f>'45a'!P502/M6</f>
        <v>#N/A</v>
      </c>
    </row>
    <row r="7" spans="1:14">
      <c r="K7" s="44" t="s">
        <v>53</v>
      </c>
      <c r="L7" s="56"/>
      <c r="M7" s="115"/>
      <c r="N7" s="97" t="e">
        <f>'45a'!P503/M7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'45a'!P504/M8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'45a'!P505/M9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'45a'!P506/M10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'45a'!P507/M11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'45a'!P508/M12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'45a'!N512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'45a'!P509/M13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'45a'!P512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'45a'!G512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'45a'!F512-E27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'45a'!S495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'45a'!R495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'45a'!T495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'45a'!U495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'45a'!V495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'45a'!W495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'45a'!N505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Pyv4YRK3BumT1Hwtq2lvbI7yx+rBYjk84omPnyh1xb6gTCjJFmJuRQe2TcPGNOQp9NQqzLh0MdH1ThlUrK+rcQ==" saltValue="D12RtT1rcTr/YjGCm6KbJ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'45'!H5</f>
        <v>45</v>
      </c>
      <c r="B1" s="240" t="s">
        <v>80</v>
      </c>
      <c r="C1" s="241"/>
      <c r="D1" s="242" t="str">
        <f>VLOOKUP(A1,Kwaliteitsinspecties!A5:J54,3)</f>
        <v>Complex 45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45 te Complex 45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IF(D4="X",0,IF(E4="X",0,VLOOKUP(E4,'45'!$K$3:$L$16,2,FALSE)))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IF(D5="X",0,IF(E5="X",0,VLOOKUP(E5,'45'!$K$3:$L$16,2,FALSE)))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IF(D6="X",0,IF(E6="X",0,VLOOKUP(E6,'45'!$K$3:$L$16,2,FALSE)))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IF(D7="X",0,IF(E7="X",0,VLOOKUP(E7,'45'!$K$3:$L$16,2,FALSE)))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IF(D8="X",0,IF(E8="X",0,VLOOKUP(E8,'45'!$K$3:$L$16,2,FALSE)))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IF(D9="X",0,IF(E9="X",0,VLOOKUP(E9,'45'!$K$3:$L$16,2,FALSE)))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IF(D10="X",0,IF(E10="X",0,VLOOKUP(E10,'45'!$K$3:$L$16,2,FALSE)))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IF(D11="X",0,IF(E11="X",0,VLOOKUP(E11,'45'!$K$3:$L$16,2,FALSE)))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IF(D12="X",0,IF(E12="X",0,VLOOKUP(E12,'45'!$K$3:$L$16,2,FALSE)))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IF(D13="X",0,IF(E13="X",0,VLOOKUP(E13,'45'!$K$3:$L$16,2,FALSE)))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IF(D14="X",0,IF(E14="X",0,VLOOKUP(E14,'45'!$K$3:$L$16,2,FALSE)))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IF(D15="X",0,IF(E15="X",0,VLOOKUP(E15,'45'!$K$3:$L$16,2,FALSE)))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IF(D16="X",0,IF(E16="X",0,VLOOKUP(E16,'45'!$K$3:$L$16,2,FALSE)))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IF(D17="X",0,IF(E17="X",0,VLOOKUP(E17,'45'!$K$3:$L$16,2,FALSE)))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IF(D18="X",0,IF(E18="X",0,VLOOKUP(E18,'45'!$K$3:$L$16,2,FALSE)))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IF(D19="X",0,IF(E19="X",0,VLOOKUP(E19,'45'!$K$3:$L$16,2,FALSE)))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IF(D20="X",0,IF(E20="X",0,VLOOKUP(E20,'45'!$K$3:$L$16,2,FALSE)))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IF(D21="X",0,IF(E21="X",0,VLOOKUP(E21,'45'!$K$3:$L$16,2,FALSE)))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IF(D22="X",0,IF(E22="X",0,VLOOKUP(E22,'45'!$K$3:$L$16,2,FALSE)))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IF(D23="X",0,IF(E23="X",0,VLOOKUP(E23,'45'!$K$3:$L$16,2,FALSE)))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IF(D24="X",0,IF(E24="X",0,VLOOKUP(E24,'45'!$K$3:$L$16,2,FALSE)))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IF(D25="X",0,IF(E25="X",0,VLOOKUP(E25,'45'!$K$3:$L$16,2,FALSE)))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IF(D26="X",0,IF(E26="X",0,VLOOKUP(E26,'45'!$K$3:$L$16,2,FALSE)))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IF(D27="X",0,IF(E27="X",0,VLOOKUP(E27,'45'!$K$3:$L$16,2,FALSE)))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IF(D28="X",0,IF(E28="X",0,VLOOKUP(E28,'45'!$K$3:$L$16,2,FALSE)))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IF(D29="X",0,IF(E29="X",0,VLOOKUP(E29,'45'!$K$3:$L$16,2,FALSE)))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IF(D30="X",0,IF(E30="X",0,VLOOKUP(E30,'45'!$K$3:$L$16,2,FALSE)))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IF(D31="X",0,IF(E31="X",0,VLOOKUP(E31,'45'!$K$3:$L$16,2,FALSE)))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IF(D32="X",0,IF(E32="X",0,VLOOKUP(E32,'45'!$K$3:$L$16,2,FALSE)))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IF(D33="X",0,IF(E33="X",0,VLOOKUP(E33,'45'!$K$3:$L$16,2,FALSE)))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IF(D34="X",0,IF(E34="X",0,VLOOKUP(E34,'45'!$K$3:$L$16,2,FALSE)))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IF(D35="X",0,IF(E35="X",0,VLOOKUP(E35,'45'!$K$3:$L$16,2,FALSE)))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IF(D36="X",0,IF(E36="X",0,VLOOKUP(E36,'45'!$K$3:$L$16,2,FALSE)))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IF(D37="X",0,IF(E37="X",0,VLOOKUP(E37,'45'!$K$3:$L$16,2,FALSE)))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IF(D38="X",0,IF(E38="X",0,VLOOKUP(E38,'45'!$K$3:$L$16,2,FALSE)))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IF(D39="X",0,IF(E39="X",0,VLOOKUP(E39,'45'!$K$3:$L$16,2,FALSE)))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IF(D40="X",0,IF(E40="X",0,VLOOKUP(E40,'45'!$K$3:$L$16,2,FALSE)))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IF(D41="X",0,IF(E41="X",0,VLOOKUP(E41,'45'!$K$3:$L$16,2,FALSE)))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IF(D42="X",0,IF(E42="X",0,VLOOKUP(E42,'45'!$K$3:$L$16,2,FALSE)))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IF(D43="X",0,IF(E43="X",0,VLOOKUP(E43,'45'!$K$3:$L$16,2,FALSE)))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IF(D44="X",0,IF(E44="X",0,VLOOKUP(E44,'45'!$K$3:$L$16,2,FALSE)))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IF(D45="X",0,IF(E45="X",0,VLOOKUP(E45,'45'!$K$3:$L$16,2,FALSE)))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IF(D46="X",0,IF(E46="X",0,VLOOKUP(E46,'45'!$K$3:$L$16,2,FALSE)))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IF(D47="X",0,IF(E47="X",0,VLOOKUP(E47,'45'!$K$3:$L$16,2,FALSE)))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IF(D48="X",0,IF(E48="X",0,VLOOKUP(E48,'45'!$K$3:$L$16,2,FALSE)))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IF(D49="X",0,IF(E49="X",0,VLOOKUP(E49,'45'!$K$3:$L$16,2,FALSE)))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IF(D50="X",0,IF(E50="X",0,VLOOKUP(E50,'45'!$K$3:$L$16,2,FALSE)))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IF(D51="X",0,IF(E51="X",0,VLOOKUP(E51,'45'!$K$3:$L$16,2,FALSE)))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IF(D52="X",0,IF(E52="X",0,VLOOKUP(E52,'45'!$K$3:$L$16,2,FALSE)))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IF(D53="X",0,IF(E53="X",0,VLOOKUP(E53,'45'!$K$3:$L$16,2,FALSE)))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IF(D54="X",0,IF(E54="X",0,VLOOKUP(E54,'45'!$K$3:$L$16,2,FALSE)))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IF(D55="X",0,IF(E55="X",0,VLOOKUP(E55,'45'!$K$3:$L$16,2,FALSE)))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IF(D56="X",0,IF(E56="X",0,VLOOKUP(E56,'45'!$K$3:$L$16,2,FALSE)))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IF(D57="X",0,IF(E57="X",0,VLOOKUP(E57,'45'!$K$3:$L$16,2,FALSE)))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IF(D58="X",0,IF(E58="X",0,VLOOKUP(E58,'45'!$K$3:$L$16,2,FALSE)))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IF(D59="X",0,IF(E59="X",0,VLOOKUP(E59,'45'!$K$3:$L$16,2,FALSE)))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IF(D60="X",0,IF(E60="X",0,VLOOKUP(E60,'45'!$K$3:$L$16,2,FALSE)))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IF(D61="X",0,IF(E61="X",0,VLOOKUP(E61,'45'!$K$3:$L$16,2,FALSE)))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IF(D62="X",0,IF(E62="X",0,VLOOKUP(E62,'45'!$K$3:$L$16,2,FALSE)))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IF(D63="X",0,IF(E63="X",0,VLOOKUP(E63,'45'!$K$3:$L$16,2,FALSE)))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IF(D64="X",0,IF(E64="X",0,VLOOKUP(E64,'45'!$K$3:$L$16,2,FALSE)))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IF(D65="X",0,IF(E65="X",0,VLOOKUP(E65,'45'!$K$3:$L$16,2,FALSE)))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IF(D66="X",0,IF(E66="X",0,VLOOKUP(E66,'45'!$K$3:$L$16,2,FALSE)))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IF(D67="X",0,IF(E67="X",0,VLOOKUP(E67,'45'!$K$3:$L$16,2,FALSE)))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IF(D68="X",0,IF(E68="X",0,VLOOKUP(E68,'45'!$K$3:$L$16,2,FALSE)))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IF(D69="X",0,IF(E69="X",0,VLOOKUP(E69,'45'!$K$3:$L$16,2,FALSE)))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IF(D70="X",0,IF(E70="X",0,VLOOKUP(E70,'45'!$K$3:$L$16,2,FALSE)))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IF(D71="X",0,IF(E71="X",0,VLOOKUP(E71,'45'!$K$3:$L$16,2,FALSE)))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IF(D72="X",0,IF(E72="X",0,VLOOKUP(E72,'45'!$K$3:$L$16,2,FALSE)))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IF(D73="X",0,IF(E73="X",0,VLOOKUP(E73,'45'!$K$3:$L$16,2,FALSE)))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IF(D74="X",0,IF(E74="X",0,VLOOKUP(E74,'45'!$K$3:$L$16,2,FALSE)))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IF(D75="X",0,IF(E75="X",0,VLOOKUP(E75,'45'!$K$3:$L$16,2,FALSE)))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IF(D76="X",0,IF(E76="X",0,VLOOKUP(E76,'45'!$K$3:$L$16,2,FALSE)))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IF(D77="X",0,IF(E77="X",0,VLOOKUP(E77,'45'!$K$3:$L$16,2,FALSE)))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IF(D78="X",0,IF(E78="X",0,VLOOKUP(E78,'45'!$K$3:$L$16,2,FALSE)))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IF(D79="X",0,IF(E79="X",0,VLOOKUP(E79,'45'!$K$3:$L$16,2,FALSE)))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IF(D80="X",0,IF(E80="X",0,VLOOKUP(E80,'45'!$K$3:$L$16,2,FALSE)))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IF(D81="X",0,IF(E81="X",0,VLOOKUP(E81,'45'!$K$3:$L$16,2,FALSE)))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IF(D82="X",0,IF(E82="X",0,VLOOKUP(E82,'45'!$K$3:$L$16,2,FALSE)))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IF(D83="X",0,IF(E83="X",0,VLOOKUP(E83,'45'!$K$3:$L$16,2,FALSE)))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IF(D84="X",0,IF(E84="X",0,VLOOKUP(E84,'45'!$K$3:$L$16,2,FALSE)))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IF(D85="X",0,IF(E85="X",0,VLOOKUP(E85,'45'!$K$3:$L$16,2,FALSE)))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IF(D86="X",0,IF(E86="X",0,VLOOKUP(E86,'45'!$K$3:$L$16,2,FALSE)))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IF(D87="X",0,IF(E87="X",0,VLOOKUP(E87,'45'!$K$3:$L$16,2,FALSE)))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IF(D88="X",0,IF(E88="X",0,VLOOKUP(E88,'45'!$K$3:$L$16,2,FALSE)))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IF(D89="X",0,IF(E89="X",0,VLOOKUP(E89,'45'!$K$3:$L$16,2,FALSE)))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IF(D90="X",0,IF(E90="X",0,VLOOKUP(E90,'45'!$K$3:$L$16,2,FALSE)))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IF(D91="X",0,IF(E91="X",0,VLOOKUP(E91,'45'!$K$3:$L$16,2,FALSE)))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IF(D92="X",0,IF(E92="X",0,VLOOKUP(E92,'45'!$K$3:$L$16,2,FALSE)))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IF(D93="X",0,IF(E93="X",0,VLOOKUP(E93,'45'!$K$3:$L$16,2,FALSE)))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IF(D94="X",0,IF(E94="X",0,VLOOKUP(E94,'45'!$K$3:$L$16,2,FALSE)))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IF(D95="X",0,IF(E95="X",0,VLOOKUP(E95,'45'!$K$3:$L$16,2,FALSE)))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IF(D96="X",0,IF(E96="X",0,VLOOKUP(E96,'45'!$K$3:$L$16,2,FALSE)))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IF(D97="X",0,IF(E97="X",0,VLOOKUP(E97,'45'!$K$3:$L$16,2,FALSE)))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IF(D98="X",0,IF(E98="X",0,VLOOKUP(E98,'45'!$K$3:$L$16,2,FALSE)))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IF(D99="X",0,IF(E99="X",0,VLOOKUP(E99,'45'!$K$3:$L$16,2,FALSE)))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IF(D100="X",0,IF(E100="X",0,VLOOKUP(E100,'45'!$K$3:$L$16,2,FALSE)))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IF(D101="X",0,IF(E101="X",0,VLOOKUP(E101,'45'!$K$3:$L$16,2,FALSE)))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IF(D102="X",0,IF(E102="X",0,VLOOKUP(E102,'45'!$K$3:$L$16,2,FALSE)))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IF(D103="X",0,IF(E103="X",0,VLOOKUP(E103,'45'!$K$3:$L$16,2,FALSE)))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IF(D104="X",0,IF(E104="X",0,VLOOKUP(E104,'45'!$K$3:$L$16,2,FALSE)))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IF(D105="X",0,IF(E105="X",0,VLOOKUP(E105,'45'!$K$3:$L$16,2,FALSE)))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IF(D106="X",0,IF(E106="X",0,VLOOKUP(E106,'45'!$K$3:$L$16,2,FALSE)))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IF(D107="X",0,IF(E107="X",0,VLOOKUP(E107,'45'!$K$3:$L$16,2,FALSE)))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IF(D108="X",0,IF(E108="X",0,VLOOKUP(E108,'45'!$K$3:$L$16,2,FALSE)))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IF(D109="X",0,IF(E109="X",0,VLOOKUP(E109,'45'!$K$3:$L$16,2,FALSE)))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IF(D110="X",0,IF(E110="X",0,VLOOKUP(E110,'45'!$K$3:$L$16,2,FALSE)))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IF(D111="X",0,IF(E111="X",0,VLOOKUP(E111,'45'!$K$3:$L$16,2,FALSE)))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IF(D112="X",0,IF(E112="X",0,VLOOKUP(E112,'45'!$K$3:$L$16,2,FALSE)))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IF(D113="X",0,IF(E113="X",0,VLOOKUP(E113,'45'!$K$3:$L$16,2,FALSE)))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IF(D114="X",0,IF(E114="X",0,VLOOKUP(E114,'45'!$K$3:$L$16,2,FALSE)))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IF(D115="X",0,IF(E115="X",0,VLOOKUP(E115,'45'!$K$3:$L$16,2,FALSE)))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IF(D116="X",0,IF(E116="X",0,VLOOKUP(E116,'45'!$K$3:$L$16,2,FALSE)))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IF(D117="X",0,IF(E117="X",0,VLOOKUP(E117,'45'!$K$3:$L$16,2,FALSE)))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IF(D118="X",0,IF(E118="X",0,VLOOKUP(E118,'45'!$K$3:$L$16,2,FALSE)))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IF(D119="X",0,IF(E119="X",0,VLOOKUP(E119,'45'!$K$3:$L$16,2,FALSE)))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IF(D120="X",0,IF(E120="X",0,VLOOKUP(E120,'45'!$K$3:$L$16,2,FALSE)))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IF(D121="X",0,IF(E121="X",0,VLOOKUP(E121,'45'!$K$3:$L$16,2,FALSE)))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IF(D122="X",0,IF(E122="X",0,VLOOKUP(E122,'45'!$K$3:$L$16,2,FALSE)))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IF(D123="X",0,IF(E123="X",0,VLOOKUP(E123,'45'!$K$3:$L$16,2,FALSE)))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IF(D124="X",0,IF(E124="X",0,VLOOKUP(E124,'45'!$K$3:$L$16,2,FALSE)))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IF(D125="X",0,IF(E125="X",0,VLOOKUP(E125,'45'!$K$3:$L$16,2,FALSE)))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IF(D126="X",0,IF(E126="X",0,VLOOKUP(E126,'45'!$K$3:$L$16,2,FALSE)))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IF(D127="X",0,IF(E127="X",0,VLOOKUP(E127,'45'!$K$3:$L$16,2,FALSE)))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IF(D128="X",0,IF(E128="X",0,VLOOKUP(E128,'45'!$K$3:$L$16,2,FALSE)))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IF(D129="X",0,IF(E129="X",0,VLOOKUP(E129,'45'!$K$3:$L$16,2,FALSE)))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IF(D130="X",0,IF(E130="X",0,VLOOKUP(E130,'45'!$K$3:$L$16,2,FALSE)))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IF(D131="X",0,IF(E131="X",0,VLOOKUP(E131,'45'!$K$3:$L$16,2,FALSE)))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IF(D132="X",0,IF(E132="X",0,VLOOKUP(E132,'45'!$K$3:$L$16,2,FALSE)))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IF(D133="X",0,IF(E133="X",0,VLOOKUP(E133,'45'!$K$3:$L$16,2,FALSE)))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IF(D134="X",0,IF(E134="X",0,VLOOKUP(E134,'45'!$K$3:$L$16,2,FALSE)))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IF(D135="X",0,IF(E135="X",0,VLOOKUP(E135,'45'!$K$3:$L$16,2,FALSE)))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IF(D136="X",0,IF(E136="X",0,VLOOKUP(E136,'45'!$K$3:$L$16,2,FALSE)))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IF(D137="X",0,IF(E137="X",0,VLOOKUP(E137,'45'!$K$3:$L$16,2,FALSE)))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IF(D138="X",0,IF(E138="X",0,VLOOKUP(E138,'45'!$K$3:$L$16,2,FALSE)))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IF(D139="X",0,IF(E139="X",0,VLOOKUP(E139,'45'!$K$3:$L$16,2,FALSE)))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IF(D140="X",0,IF(E140="X",0,VLOOKUP(E140,'45'!$K$3:$L$16,2,FALSE)))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IF(D141="X",0,IF(E141="X",0,VLOOKUP(E141,'45'!$K$3:$L$16,2,FALSE)))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IF(D142="X",0,IF(E142="X",0,VLOOKUP(E142,'45'!$K$3:$L$16,2,FALSE)))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IF(D143="X",0,IF(E143="X",0,VLOOKUP(E143,'45'!$K$3:$L$16,2,FALSE)))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IF(D144="X",0,IF(E144="X",0,VLOOKUP(E144,'45'!$K$3:$L$16,2,FALSE)))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IF(D145="X",0,IF(E145="X",0,VLOOKUP(E145,'45'!$K$3:$L$16,2,FALSE)))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IF(D146="X",0,IF(E146="X",0,VLOOKUP(E146,'45'!$K$3:$L$16,2,FALSE)))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IF(D147="X",0,IF(E147="X",0,VLOOKUP(E147,'45'!$K$3:$L$16,2,FALSE)))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IF(D148="X",0,IF(E148="X",0,VLOOKUP(E148,'45'!$K$3:$L$16,2,FALSE)))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IF(D149="X",0,IF(E149="X",0,VLOOKUP(E149,'45'!$K$3:$L$16,2,FALSE)))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IF(D150="X",0,IF(E150="X",0,VLOOKUP(E150,'45'!$K$3:$L$16,2,FALSE)))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IF(D151="X",0,IF(E151="X",0,VLOOKUP(E151,'45'!$K$3:$L$16,2,FALSE)))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IF(D152="X",0,IF(E152="X",0,VLOOKUP(E152,'45'!$K$3:$L$16,2,FALSE)))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IF(D153="X",0,IF(E153="X",0,VLOOKUP(E153,'45'!$K$3:$L$16,2,FALSE)))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IF(D154="X",0,IF(E154="X",0,VLOOKUP(E154,'45'!$K$3:$L$16,2,FALSE)))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IF(D155="X",0,IF(E155="X",0,VLOOKUP(E155,'45'!$K$3:$L$16,2,FALSE)))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IF(D156="X",0,IF(E156="X",0,VLOOKUP(E156,'45'!$K$3:$L$16,2,FALSE)))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IF(D157="X",0,IF(E157="X",0,VLOOKUP(E157,'45'!$K$3:$L$16,2,FALSE)))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IF(D158="X",0,IF(E158="X",0,VLOOKUP(E158,'45'!$K$3:$L$16,2,FALSE)))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IF(D159="X",0,IF(E159="X",0,VLOOKUP(E159,'45'!$K$3:$L$16,2,FALSE)))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IF(D160="X",0,IF(E160="X",0,VLOOKUP(E160,'45'!$K$3:$L$16,2,FALSE)))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IF(D161="X",0,IF(E161="X",0,VLOOKUP(E161,'45'!$K$3:$L$16,2,FALSE)))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IF(D162="X",0,IF(E162="X",0,VLOOKUP(E162,'45'!$K$3:$L$16,2,FALSE)))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IF(D163="X",0,IF(E163="X",0,VLOOKUP(E163,'45'!$K$3:$L$16,2,FALSE)))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IF(D164="X",0,IF(E164="X",0,VLOOKUP(E164,'45'!$K$3:$L$16,2,FALSE)))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IF(D165="X",0,IF(E165="X",0,VLOOKUP(E165,'45'!$K$3:$L$16,2,FALSE)))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IF(D166="X",0,IF(E166="X",0,VLOOKUP(E166,'45'!$K$3:$L$16,2,FALSE)))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IF(D167="X",0,IF(E167="X",0,VLOOKUP(E167,'45'!$K$3:$L$16,2,FALSE)))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IF(D168="X",0,IF(E168="X",0,VLOOKUP(E168,'45'!$K$3:$L$16,2,FALSE)))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IF(D169="X",0,IF(E169="X",0,VLOOKUP(E169,'45'!$K$3:$L$16,2,FALSE)))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IF(D170="X",0,IF(E170="X",0,VLOOKUP(E170,'45'!$K$3:$L$16,2,FALSE)))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IF(D171="X",0,IF(E171="X",0,VLOOKUP(E171,'45'!$K$3:$L$16,2,FALSE)))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IF(D172="X",0,IF(E172="X",0,VLOOKUP(E172,'45'!$K$3:$L$16,2,FALSE)))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IF(D173="X",0,IF(E173="X",0,VLOOKUP(E173,'45'!$K$3:$L$16,2,FALSE)))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IF(D174="X",0,IF(E174="X",0,VLOOKUP(E174,'45'!$K$3:$L$16,2,FALSE)))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IF(D175="X",0,IF(E175="X",0,VLOOKUP(E175,'45'!$K$3:$L$16,2,FALSE)))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IF(D176="X",0,IF(E176="X",0,VLOOKUP(E176,'45'!$K$3:$L$16,2,FALSE)))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IF(D177="X",0,IF(E177="X",0,VLOOKUP(E177,'45'!$K$3:$L$16,2,FALSE)))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IF(D178="X",0,IF(E178="X",0,VLOOKUP(E178,'45'!$K$3:$L$16,2,FALSE)))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IF(D179="X",0,IF(E179="X",0,VLOOKUP(E179,'45'!$K$3:$L$16,2,FALSE)))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IF(D180="X",0,IF(E180="X",0,VLOOKUP(E180,'45'!$K$3:$L$16,2,FALSE)))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IF(D181="X",0,IF(E181="X",0,VLOOKUP(E181,'45'!$K$3:$L$16,2,FALSE)))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IF(D182="X",0,IF(E182="X",0,VLOOKUP(E182,'45'!$K$3:$L$16,2,FALSE)))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IF(D183="X",0,IF(E183="X",0,VLOOKUP(E183,'45'!$K$3:$L$16,2,FALSE)))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IF(D184="X",0,IF(E184="X",0,VLOOKUP(E184,'45'!$K$3:$L$16,2,FALSE)))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IF(D185="X",0,IF(E185="X",0,VLOOKUP(E185,'45'!$K$3:$L$16,2,FALSE)))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IF(D186="X",0,IF(E186="X",0,VLOOKUP(E186,'45'!$K$3:$L$16,2,FALSE)))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IF(D187="X",0,IF(E187="X",0,VLOOKUP(E187,'45'!$K$3:$L$16,2,FALSE)))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IF(D188="X",0,IF(E188="X",0,VLOOKUP(E188,'45'!$K$3:$L$16,2,FALSE)))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IF(D189="X",0,IF(E189="X",0,VLOOKUP(E189,'45'!$K$3:$L$16,2,FALSE)))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IF(D190="X",0,IF(E190="X",0,VLOOKUP(E190,'45'!$K$3:$L$16,2,FALSE)))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IF(D191="X",0,IF(E191="X",0,VLOOKUP(E191,'45'!$K$3:$L$16,2,FALSE)))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IF(D192="X",0,IF(E192="X",0,VLOOKUP(E192,'45'!$K$3:$L$16,2,FALSE)))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IF(D193="X",0,IF(E193="X",0,VLOOKUP(E193,'45'!$K$3:$L$16,2,FALSE)))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IF(D194="X",0,IF(E194="X",0,VLOOKUP(E194,'45'!$K$3:$L$16,2,FALSE)))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IF(D195="X",0,IF(E195="X",0,VLOOKUP(E195,'45'!$K$3:$L$16,2,FALSE)))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IF(D196="X",0,IF(E196="X",0,VLOOKUP(E196,'45'!$K$3:$L$16,2,FALSE)))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IF(D197="X",0,IF(E197="X",0,VLOOKUP(E197,'45'!$K$3:$L$16,2,FALSE)))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IF(D198="X",0,IF(E198="X",0,VLOOKUP(E198,'45'!$K$3:$L$16,2,FALSE)))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IF(D199="X",0,IF(E199="X",0,VLOOKUP(E199,'45'!$K$3:$L$16,2,FALSE)))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IF(D200="X",0,IF(E200="X",0,VLOOKUP(E200,'45'!$K$3:$L$16,2,FALSE)))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IF(D201="X",0,IF(E201="X",0,VLOOKUP(E201,'45'!$K$3:$L$16,2,FALSE)))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IF(D202="X",0,IF(E202="X",0,VLOOKUP(E202,'45'!$K$3:$L$16,2,FALSE)))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IF(D203="X",0,IF(E203="X",0,VLOOKUP(E203,'45'!$K$3:$L$16,2,FALSE)))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IF(D204="X",0,IF(E204="X",0,VLOOKUP(E204,'45'!$K$3:$L$16,2,FALSE)))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IF(D205="X",0,IF(E205="X",0,VLOOKUP(E205,'45'!$K$3:$L$16,2,FALSE)))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IF(D206="X",0,IF(E206="X",0,VLOOKUP(E206,'45'!$K$3:$L$16,2,FALSE)))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IF(D207="X",0,IF(E207="X",0,VLOOKUP(E207,'45'!$K$3:$L$16,2,FALSE)))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IF(D208="X",0,IF(E208="X",0,VLOOKUP(E208,'45'!$K$3:$L$16,2,FALSE)))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IF(D209="X",0,IF(E209="X",0,VLOOKUP(E209,'45'!$K$3:$L$16,2,FALSE)))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IF(D210="X",0,IF(E210="X",0,VLOOKUP(E210,'45'!$K$3:$L$16,2,FALSE)))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IF(D211="X",0,IF(E211="X",0,VLOOKUP(E211,'45'!$K$3:$L$16,2,FALSE)))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IF(D212="X",0,IF(E212="X",0,VLOOKUP(E212,'45'!$K$3:$L$16,2,FALSE)))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IF(D213="X",0,IF(E213="X",0,VLOOKUP(E213,'45'!$K$3:$L$16,2,FALSE)))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IF(D214="X",0,IF(E214="X",0,VLOOKUP(E214,'45'!$K$3:$L$16,2,FALSE)))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IF(D215="X",0,IF(E215="X",0,VLOOKUP(E215,'45'!$K$3:$L$16,2,FALSE)))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IF(D216="X",0,IF(E216="X",0,VLOOKUP(E216,'45'!$K$3:$L$16,2,FALSE)))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IF(D217="X",0,IF(E217="X",0,VLOOKUP(E217,'45'!$K$3:$L$16,2,FALSE)))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IF(D218="X",0,IF(E218="X",0,VLOOKUP(E218,'45'!$K$3:$L$16,2,FALSE)))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IF(D219="X",0,IF(E219="X",0,VLOOKUP(E219,'45'!$K$3:$L$16,2,FALSE)))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IF(D220="X",0,IF(E220="X",0,VLOOKUP(E220,'45'!$K$3:$L$16,2,FALSE)))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IF(D221="X",0,IF(E221="X",0,VLOOKUP(E221,'45'!$K$3:$L$16,2,FALSE)))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IF(D222="X",0,IF(E222="X",0,VLOOKUP(E222,'45'!$K$3:$L$16,2,FALSE)))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IF(D223="X",0,IF(E223="X",0,VLOOKUP(E223,'45'!$K$3:$L$16,2,FALSE)))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IF(D224="X",0,IF(E224="X",0,VLOOKUP(E224,'45'!$K$3:$L$16,2,FALSE)))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IF(D225="X",0,IF(E225="X",0,VLOOKUP(E225,'45'!$K$3:$L$16,2,FALSE)))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IF(D226="X",0,IF(E226="X",0,VLOOKUP(E226,'45'!$K$3:$L$16,2,FALSE)))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IF(D227="X",0,IF(E227="X",0,VLOOKUP(E227,'45'!$K$3:$L$16,2,FALSE)))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IF(D228="X",0,IF(E228="X",0,VLOOKUP(E228,'45'!$K$3:$L$16,2,FALSE)))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IF(D229="X",0,IF(E229="X",0,VLOOKUP(E229,'45'!$K$3:$L$16,2,FALSE)))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IF(D230="X",0,IF(E230="X",0,VLOOKUP(E230,'45'!$K$3:$L$16,2,FALSE)))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IF(D231="X",0,IF(E231="X",0,VLOOKUP(E231,'45'!$K$3:$L$16,2,FALSE)))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IF(D232="X",0,IF(E232="X",0,VLOOKUP(E232,'45'!$K$3:$L$16,2,FALSE)))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IF(D233="X",0,IF(E233="X",0,VLOOKUP(E233,'45'!$K$3:$L$16,2,FALSE)))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IF(D234="X",0,IF(E234="X",0,VLOOKUP(E234,'45'!$K$3:$L$16,2,FALSE)))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IF(D235="X",0,IF(E235="X",0,VLOOKUP(E235,'45'!$K$3:$L$16,2,FALSE)))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IF(D236="X",0,IF(E236="X",0,VLOOKUP(E236,'45'!$K$3:$L$16,2,FALSE)))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IF(D237="X",0,IF(E237="X",0,VLOOKUP(E237,'45'!$K$3:$L$16,2,FALSE)))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IF(D238="X",0,IF(E238="X",0,VLOOKUP(E238,'45'!$K$3:$L$16,2,FALSE)))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IF(D239="X",0,IF(E239="X",0,VLOOKUP(E239,'45'!$K$3:$L$16,2,FALSE)))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IF(D240="X",0,IF(E240="X",0,VLOOKUP(E240,'45'!$K$3:$L$16,2,FALSE)))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IF(D241="X",0,IF(E241="X",0,VLOOKUP(E241,'45'!$K$3:$L$16,2,FALSE)))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IF(D242="X",0,IF(E242="X",0,VLOOKUP(E242,'45'!$K$3:$L$16,2,FALSE)))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IF(D243="X",0,IF(E243="X",0,VLOOKUP(E243,'45'!$K$3:$L$16,2,FALSE)))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IF(D244="X",0,IF(E244="X",0,VLOOKUP(E244,'45'!$K$3:$L$16,2,FALSE)))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IF(D245="X",0,IF(E245="X",0,VLOOKUP(E245,'45'!$K$3:$L$16,2,FALSE)))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IF(D246="X",0,IF(E246="X",0,VLOOKUP(E246,'45'!$K$3:$L$16,2,FALSE)))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IF(D247="X",0,IF(E247="X",0,VLOOKUP(E247,'45'!$K$3:$L$16,2,FALSE)))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IF(D248="X",0,IF(E248="X",0,VLOOKUP(E248,'45'!$K$3:$L$16,2,FALSE)))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IF(D249="X",0,IF(E249="X",0,VLOOKUP(E249,'45'!$K$3:$L$16,2,FALSE)))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IF(D250="X",0,IF(E250="X",0,VLOOKUP(E250,'45'!$K$3:$L$16,2,FALSE)))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IF(D251="X",0,IF(E251="X",0,VLOOKUP(E251,'45'!$K$3:$L$16,2,FALSE)))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IF(D252="X",0,IF(E252="X",0,VLOOKUP(E252,'45'!$K$3:$L$16,2,FALSE)))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IF(D253="X",0,IF(E253="X",0,VLOOKUP(E253,'45'!$K$3:$L$16,2,FALSE)))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IF(D254="X",0,IF(E254="X",0,VLOOKUP(E254,'45'!$K$3:$L$16,2,FALSE)))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IF(D255="X",0,IF(E255="X",0,VLOOKUP(E255,'45'!$K$3:$L$16,2,FALSE)))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IF(D256="X",0,IF(E256="X",0,VLOOKUP(E256,'45'!$K$3:$L$16,2,FALSE)))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IF(D257="X",0,IF(E257="X",0,VLOOKUP(E257,'45'!$K$3:$L$16,2,FALSE)))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IF(D258="X",0,IF(E258="X",0,VLOOKUP(E258,'45'!$K$3:$L$16,2,FALSE)))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IF(D259="X",0,IF(E259="X",0,VLOOKUP(E259,'45'!$K$3:$L$16,2,FALSE)))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IF(D260="X",0,IF(E260="X",0,VLOOKUP(E260,'45'!$K$3:$L$16,2,FALSE)))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IF(D261="X",0,IF(E261="X",0,VLOOKUP(E261,'45'!$K$3:$L$16,2,FALSE)))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IF(D262="X",0,IF(E262="X",0,VLOOKUP(E262,'45'!$K$3:$L$16,2,FALSE)))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IF(D263="X",0,IF(E263="X",0,VLOOKUP(E263,'45'!$K$3:$L$16,2,FALSE)))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IF(D264="X",0,IF(E264="X",0,VLOOKUP(E264,'45'!$K$3:$L$16,2,FALSE)))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IF(D265="X",0,IF(E265="X",0,VLOOKUP(E265,'45'!$K$3:$L$16,2,FALSE)))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IF(D266="X",0,IF(E266="X",0,VLOOKUP(E266,'45'!$K$3:$L$16,2,FALSE)))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IF(D267="X",0,IF(E267="X",0,VLOOKUP(E267,'45'!$K$3:$L$16,2,FALSE)))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IF(D268="X",0,IF(E268="X",0,VLOOKUP(E268,'45'!$K$3:$L$16,2,FALSE)))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IF(D269="X",0,IF(E269="X",0,VLOOKUP(E269,'45'!$K$3:$L$16,2,FALSE)))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IF(D270="X",0,IF(E270="X",0,VLOOKUP(E270,'45'!$K$3:$L$16,2,FALSE)))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IF(D271="X",0,IF(E271="X",0,VLOOKUP(E271,'45'!$K$3:$L$16,2,FALSE)))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IF(D272="X",0,IF(E272="X",0,VLOOKUP(E272,'45'!$K$3:$L$16,2,FALSE)))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IF(D273="X",0,IF(E273="X",0,VLOOKUP(E273,'45'!$K$3:$L$16,2,FALSE)))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IF(D274="X",0,IF(E274="X",0,VLOOKUP(E274,'45'!$K$3:$L$16,2,FALSE)))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IF(D275="X",0,IF(E275="X",0,VLOOKUP(E275,'45'!$K$3:$L$16,2,FALSE)))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IF(D276="X",0,IF(E276="X",0,VLOOKUP(E276,'45'!$K$3:$L$16,2,FALSE)))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IF(D277="X",0,IF(E277="X",0,VLOOKUP(E277,'45'!$K$3:$L$16,2,FALSE)))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IF(D278="X",0,IF(E278="X",0,VLOOKUP(E278,'45'!$K$3:$L$16,2,FALSE)))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IF(D279="X",0,IF(E279="X",0,VLOOKUP(E279,'45'!$K$3:$L$16,2,FALSE)))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IF(D280="X",0,IF(E280="X",0,VLOOKUP(E280,'45'!$K$3:$L$16,2,FALSE)))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IF(D281="X",0,IF(E281="X",0,VLOOKUP(E281,'45'!$K$3:$L$16,2,FALSE)))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IF(D282="X",0,IF(E282="X",0,VLOOKUP(E282,'45'!$K$3:$L$16,2,FALSE)))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IF(D283="X",0,IF(E283="X",0,VLOOKUP(E283,'45'!$K$3:$L$16,2,FALSE)))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IF(D284="X",0,IF(E284="X",0,VLOOKUP(E284,'45'!$K$3:$L$16,2,FALSE)))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IF(D285="X",0,IF(E285="X",0,VLOOKUP(E285,'45'!$K$3:$L$16,2,FALSE)))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IF(D286="X",0,IF(E286="X",0,VLOOKUP(E286,'45'!$K$3:$L$16,2,FALSE)))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IF(D287="X",0,IF(E287="X",0,VLOOKUP(E287,'45'!$K$3:$L$16,2,FALSE)))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IF(D288="X",0,IF(E288="X",0,VLOOKUP(E288,'45'!$K$3:$L$16,2,FALSE)))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IF(D289="X",0,IF(E289="X",0,VLOOKUP(E289,'45'!$K$3:$L$16,2,FALSE)))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IF(D290="X",0,IF(E290="X",0,VLOOKUP(E290,'45'!$K$3:$L$16,2,FALSE)))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IF(D291="X",0,IF(E291="X",0,VLOOKUP(E291,'45'!$K$3:$L$16,2,FALSE)))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IF(D292="X",0,IF(E292="X",0,VLOOKUP(E292,'45'!$K$3:$L$16,2,FALSE)))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IF(D293="X",0,IF(E293="X",0,VLOOKUP(E293,'45'!$K$3:$L$16,2,FALSE)))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IF(D294="X",0,IF(E294="X",0,VLOOKUP(E294,'45'!$K$3:$L$16,2,FALSE)))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IF(D295="X",0,IF(E295="X",0,VLOOKUP(E295,'45'!$K$3:$L$16,2,FALSE)))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IF(D296="X",0,IF(E296="X",0,VLOOKUP(E296,'45'!$K$3:$L$16,2,FALSE)))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IF(D297="X",0,IF(E297="X",0,VLOOKUP(E297,'45'!$K$3:$L$16,2,FALSE)))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IF(D298="X",0,IF(E298="X",0,VLOOKUP(E298,'45'!$K$3:$L$16,2,FALSE)))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IF(D299="X",0,IF(E299="X",0,VLOOKUP(E299,'45'!$K$3:$L$16,2,FALSE)))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IF(D300="X",0,IF(E300="X",0,VLOOKUP(E300,'45'!$K$3:$L$16,2,FALSE)))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IF(D301="X",0,IF(E301="X",0,VLOOKUP(E301,'45'!$K$3:$L$16,2,FALSE)))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IF(D302="X",0,IF(E302="X",0,VLOOKUP(E302,'45'!$K$3:$L$16,2,FALSE)))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IF(D303="X",0,IF(E303="X",0,VLOOKUP(E303,'45'!$K$3:$L$16,2,FALSE)))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IF(D304="X",0,IF(E304="X",0,VLOOKUP(E304,'45'!$K$3:$L$16,2,FALSE)))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IF(D305="X",0,IF(E305="X",0,VLOOKUP(E305,'45'!$K$3:$L$16,2,FALSE)))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IF(D306="X",0,IF(E306="X",0,VLOOKUP(E306,'45'!$K$3:$L$16,2,FALSE)))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IF(D307="X",0,IF(E307="X",0,VLOOKUP(E307,'45'!$K$3:$L$16,2,FALSE)))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IF(D308="X",0,IF(E308="X",0,VLOOKUP(E308,'45'!$K$3:$L$16,2,FALSE)))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IF(D309="X",0,IF(E309="X",0,VLOOKUP(E309,'45'!$K$3:$L$16,2,FALSE)))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IF(D310="X",0,IF(E310="X",0,VLOOKUP(E310,'45'!$K$3:$L$16,2,FALSE)))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IF(D311="X",0,IF(E311="X",0,VLOOKUP(E311,'45'!$K$3:$L$16,2,FALSE)))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IF(D312="X",0,IF(E312="X",0,VLOOKUP(E312,'45'!$K$3:$L$16,2,FALSE)))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IF(D313="X",0,IF(E313="X",0,VLOOKUP(E313,'45'!$K$3:$L$16,2,FALSE)))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IF(D314="X",0,IF(E314="X",0,VLOOKUP(E314,'45'!$K$3:$L$16,2,FALSE)))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IF(D315="X",0,IF(E315="X",0,VLOOKUP(E315,'45'!$K$3:$L$16,2,FALSE)))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IF(D316="X",0,IF(E316="X",0,VLOOKUP(E316,'45'!$K$3:$L$16,2,FALSE)))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IF(D317="X",0,IF(E317="X",0,VLOOKUP(E317,'45'!$K$3:$L$16,2,FALSE)))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IF(D318="X",0,IF(E318="X",0,VLOOKUP(E318,'45'!$K$3:$L$16,2,FALSE)))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IF(D319="X",0,IF(E319="X",0,VLOOKUP(E319,'45'!$K$3:$L$16,2,FALSE)))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IF(D320="X",0,IF(E320="X",0,VLOOKUP(E320,'45'!$K$3:$L$16,2,FALSE)))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IF(D321="X",0,IF(E321="X",0,VLOOKUP(E321,'45'!$K$3:$L$16,2,FALSE)))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IF(D322="X",0,IF(E322="X",0,VLOOKUP(E322,'45'!$K$3:$L$16,2,FALSE)))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IF(D323="X",0,IF(E323="X",0,VLOOKUP(E323,'45'!$K$3:$L$16,2,FALSE)))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IF(D324="X",0,IF(E324="X",0,VLOOKUP(E324,'45'!$K$3:$L$16,2,FALSE)))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IF(D325="X",0,IF(E325="X",0,VLOOKUP(E325,'45'!$K$3:$L$16,2,FALSE)))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IF(D326="X",0,IF(E326="X",0,VLOOKUP(E326,'45'!$K$3:$L$16,2,FALSE)))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IF(D327="X",0,IF(E327="X",0,VLOOKUP(E327,'45'!$K$3:$L$16,2,FALSE)))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IF(D328="X",0,IF(E328="X",0,VLOOKUP(E328,'45'!$K$3:$L$16,2,FALSE)))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IF(D329="X",0,IF(E329="X",0,VLOOKUP(E329,'45'!$K$3:$L$16,2,FALSE)))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IF(D330="X",0,IF(E330="X",0,VLOOKUP(E330,'45'!$K$3:$L$16,2,FALSE)))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IF(D331="X",0,IF(E331="X",0,VLOOKUP(E331,'45'!$K$3:$L$16,2,FALSE)))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IF(D332="X",0,IF(E332="X",0,VLOOKUP(E332,'45'!$K$3:$L$16,2,FALSE)))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IF(D333="X",0,IF(E333="X",0,VLOOKUP(E333,'45'!$K$3:$L$16,2,FALSE)))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IF(D334="X",0,IF(E334="X",0,VLOOKUP(E334,'45'!$K$3:$L$16,2,FALSE)))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IF(D335="X",0,IF(E335="X",0,VLOOKUP(E335,'45'!$K$3:$L$16,2,FALSE)))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IF(D336="X",0,IF(E336="X",0,VLOOKUP(E336,'45'!$K$3:$L$16,2,FALSE)))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IF(D337="X",0,IF(E337="X",0,VLOOKUP(E337,'45'!$K$3:$L$16,2,FALSE)))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IF(D338="X",0,IF(E338="X",0,VLOOKUP(E338,'45'!$K$3:$L$16,2,FALSE)))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IF(D339="X",0,IF(E339="X",0,VLOOKUP(E339,'45'!$K$3:$L$16,2,FALSE)))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IF(D340="X",0,IF(E340="X",0,VLOOKUP(E340,'45'!$K$3:$L$16,2,FALSE)))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IF(D341="X",0,IF(E341="X",0,VLOOKUP(E341,'45'!$K$3:$L$16,2,FALSE)))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IF(D342="X",0,IF(E342="X",0,VLOOKUP(E342,'45'!$K$3:$L$16,2,FALSE)))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IF(D343="X",0,IF(E343="X",0,VLOOKUP(E343,'45'!$K$3:$L$16,2,FALSE)))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IF(D344="X",0,IF(E344="X",0,VLOOKUP(E344,'45'!$K$3:$L$16,2,FALSE)))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IF(D345="X",0,IF(E345="X",0,VLOOKUP(E345,'45'!$K$3:$L$16,2,FALSE)))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IF(D346="X",0,IF(E346="X",0,VLOOKUP(E346,'45'!$K$3:$L$16,2,FALSE)))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IF(D347="X",0,IF(E347="X",0,VLOOKUP(E347,'45'!$K$3:$L$16,2,FALSE)))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IF(D348="X",0,IF(E348="X",0,VLOOKUP(E348,'45'!$K$3:$L$16,2,FALSE)))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IF(D349="X",0,IF(E349="X",0,VLOOKUP(E349,'45'!$K$3:$L$16,2,FALSE)))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IF(D350="X",0,IF(E350="X",0,VLOOKUP(E350,'45'!$K$3:$L$16,2,FALSE)))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IF(D351="X",0,IF(E351="X",0,VLOOKUP(E351,'45'!$K$3:$L$16,2,FALSE)))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IF(D352="X",0,IF(E352="X",0,VLOOKUP(E352,'45'!$K$3:$L$16,2,FALSE)))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IF(D353="X",0,IF(E353="X",0,VLOOKUP(E353,'45'!$K$3:$L$16,2,FALSE)))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IF(D354="X",0,IF(E354="X",0,VLOOKUP(E354,'45'!$K$3:$L$16,2,FALSE)))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IF(D355="X",0,IF(E355="X",0,VLOOKUP(E355,'45'!$K$3:$L$16,2,FALSE)))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IF(D356="X",0,IF(E356="X",0,VLOOKUP(E356,'45'!$K$3:$L$16,2,FALSE)))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IF(D357="X",0,IF(E357="X",0,VLOOKUP(E357,'45'!$K$3:$L$16,2,FALSE)))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IF(D358="X",0,IF(E358="X",0,VLOOKUP(E358,'45'!$K$3:$L$16,2,FALSE)))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IF(D359="X",0,IF(E359="X",0,VLOOKUP(E359,'45'!$K$3:$L$16,2,FALSE)))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IF(D360="X",0,IF(E360="X",0,VLOOKUP(E360,'45'!$K$3:$L$16,2,FALSE)))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IF(D361="X",0,IF(E361="X",0,VLOOKUP(E361,'45'!$K$3:$L$16,2,FALSE)))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IF(D362="X",0,IF(E362="X",0,VLOOKUP(E362,'45'!$K$3:$L$16,2,FALSE)))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IF(D363="X",0,IF(E363="X",0,VLOOKUP(E363,'45'!$K$3:$L$16,2,FALSE)))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IF(D364="X",0,IF(E364="X",0,VLOOKUP(E364,'45'!$K$3:$L$16,2,FALSE)))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IF(D365="X",0,IF(E365="X",0,VLOOKUP(E365,'45'!$K$3:$L$16,2,FALSE)))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IF(D366="X",0,IF(E366="X",0,VLOOKUP(E366,'45'!$K$3:$L$16,2,FALSE)))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IF(D367="X",0,IF(E367="X",0,VLOOKUP(E367,'45'!$K$3:$L$16,2,FALSE)))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IF(D368="X",0,IF(E368="X",0,VLOOKUP(E368,'45'!$K$3:$L$16,2,FALSE)))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IF(D369="X",0,IF(E369="X",0,VLOOKUP(E369,'45'!$K$3:$L$16,2,FALSE)))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IF(D370="X",0,IF(E370="X",0,VLOOKUP(E370,'45'!$K$3:$L$16,2,FALSE)))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IF(D371="X",0,IF(E371="X",0,VLOOKUP(E371,'45'!$K$3:$L$16,2,FALSE)))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IF(D372="X",0,IF(E372="X",0,VLOOKUP(E372,'45'!$K$3:$L$16,2,FALSE)))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IF(D373="X",0,IF(E373="X",0,VLOOKUP(E373,'45'!$K$3:$L$16,2,FALSE)))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IF(D374="X",0,IF(E374="X",0,VLOOKUP(E374,'45'!$K$3:$L$16,2,FALSE)))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IF(D375="X",0,IF(E375="X",0,VLOOKUP(E375,'45'!$K$3:$L$16,2,FALSE)))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IF(D376="X",0,IF(E376="X",0,VLOOKUP(E376,'45'!$K$3:$L$16,2,FALSE)))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IF(D377="X",0,IF(E377="X",0,VLOOKUP(E377,'45'!$K$3:$L$16,2,FALSE)))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IF(D378="X",0,IF(E378="X",0,VLOOKUP(E378,'45'!$K$3:$L$16,2,FALSE)))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IF(D379="X",0,IF(E379="X",0,VLOOKUP(E379,'45'!$K$3:$L$16,2,FALSE)))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IF(D380="X",0,IF(E380="X",0,VLOOKUP(E380,'45'!$K$3:$L$16,2,FALSE)))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IF(D381="X",0,IF(E381="X",0,VLOOKUP(E381,'45'!$K$3:$L$16,2,FALSE)))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IF(D382="X",0,IF(E382="X",0,VLOOKUP(E382,'45'!$K$3:$L$16,2,FALSE)))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IF(D383="X",0,IF(E383="X",0,VLOOKUP(E383,'45'!$K$3:$L$16,2,FALSE)))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IF(D384="X",0,IF(E384="X",0,VLOOKUP(E384,'45'!$K$3:$L$16,2,FALSE)))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IF(D385="X",0,IF(E385="X",0,VLOOKUP(E385,'45'!$K$3:$L$16,2,FALSE)))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IF(D386="X",0,IF(E386="X",0,VLOOKUP(E386,'45'!$K$3:$L$16,2,FALSE)))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IF(D387="X",0,IF(E387="X",0,VLOOKUP(E387,'45'!$K$3:$L$16,2,FALSE)))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IF(D388="X",0,IF(E388="X",0,VLOOKUP(E388,'45'!$K$3:$L$16,2,FALSE)))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IF(D389="X",0,IF(E389="X",0,VLOOKUP(E389,'45'!$K$3:$L$16,2,FALSE)))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IF(D390="X",0,IF(E390="X",0,VLOOKUP(E390,'45'!$K$3:$L$16,2,FALSE)))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IF(D391="X",0,IF(E391="X",0,VLOOKUP(E391,'45'!$K$3:$L$16,2,FALSE)))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IF(D392="X",0,IF(E392="X",0,VLOOKUP(E392,'45'!$K$3:$L$16,2,FALSE)))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IF(D393="X",0,IF(E393="X",0,VLOOKUP(E393,'45'!$K$3:$L$16,2,FALSE)))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IF(D394="X",0,IF(E394="X",0,VLOOKUP(E394,'45'!$K$3:$L$16,2,FALSE)))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IF(D395="X",0,IF(E395="X",0,VLOOKUP(E395,'45'!$K$3:$L$16,2,FALSE)))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IF(D396="X",0,IF(E396="X",0,VLOOKUP(E396,'45'!$K$3:$L$16,2,FALSE)))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IF(D397="X",0,IF(E397="X",0,VLOOKUP(E397,'45'!$K$3:$L$16,2,FALSE)))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IF(D398="X",0,IF(E398="X",0,VLOOKUP(E398,'45'!$K$3:$L$16,2,FALSE)))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IF(D399="X",0,IF(E399="X",0,VLOOKUP(E399,'45'!$K$3:$L$16,2,FALSE)))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IF(D400="X",0,IF(E400="X",0,VLOOKUP(E400,'45'!$K$3:$L$16,2,FALSE)))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IF(D401="X",0,IF(E401="X",0,VLOOKUP(E401,'45'!$K$3:$L$16,2,FALSE)))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IF(D402="X",0,IF(E402="X",0,VLOOKUP(E402,'45'!$K$3:$L$16,2,FALSE)))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IF(D403="X",0,IF(E403="X",0,VLOOKUP(E403,'45'!$K$3:$L$16,2,FALSE)))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IF(D404="X",0,IF(E404="X",0,VLOOKUP(E404,'45'!$K$3:$L$16,2,FALSE)))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IF(D405="X",0,IF(E405="X",0,VLOOKUP(E405,'45'!$K$3:$L$16,2,FALSE)))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IF(D406="X",0,IF(E406="X",0,VLOOKUP(E406,'45'!$K$3:$L$16,2,FALSE)))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IF(D407="X",0,IF(E407="X",0,VLOOKUP(E407,'45'!$K$3:$L$16,2,FALSE)))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IF(D408="X",0,IF(E408="X",0,VLOOKUP(E408,'45'!$K$3:$L$16,2,FALSE)))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IF(D409="X",0,IF(E409="X",0,VLOOKUP(E409,'45'!$K$3:$L$16,2,FALSE)))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IF(D410="X",0,IF(E410="X",0,VLOOKUP(E410,'45'!$K$3:$L$16,2,FALSE)))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IF(D411="X",0,IF(E411="X",0,VLOOKUP(E411,'45'!$K$3:$L$16,2,FALSE)))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IF(D412="X",0,IF(E412="X",0,VLOOKUP(E412,'45'!$K$3:$L$16,2,FALSE)))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IF(D413="X",0,IF(E413="X",0,VLOOKUP(E413,'45'!$K$3:$L$16,2,FALSE)))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IF(D414="X",0,IF(E414="X",0,VLOOKUP(E414,'45'!$K$3:$L$16,2,FALSE)))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IF(D415="X",0,IF(E415="X",0,VLOOKUP(E415,'45'!$K$3:$L$16,2,FALSE)))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IF(D416="X",0,IF(E416="X",0,VLOOKUP(E416,'45'!$K$3:$L$16,2,FALSE)))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IF(D417="X",0,IF(E417="X",0,VLOOKUP(E417,'45'!$K$3:$L$16,2,FALSE)))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IF(D418="X",0,IF(E418="X",0,VLOOKUP(E418,'45'!$K$3:$L$16,2,FALSE)))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IF(D419="X",0,IF(E419="X",0,VLOOKUP(E419,'45'!$K$3:$L$16,2,FALSE)))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IF(D420="X",0,IF(E420="X",0,VLOOKUP(E420,'45'!$K$3:$L$16,2,FALSE)))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IF(D421="X",0,IF(E421="X",0,VLOOKUP(E421,'45'!$K$3:$L$16,2,FALSE)))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IF(D422="X",0,IF(E422="X",0,VLOOKUP(E422,'45'!$K$3:$L$16,2,FALSE)))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IF(D423="X",0,IF(E423="X",0,VLOOKUP(E423,'45'!$K$3:$L$16,2,FALSE)))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IF(D424="X",0,IF(E424="X",0,VLOOKUP(E424,'45'!$K$3:$L$16,2,FALSE)))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IF(D425="X",0,IF(E425="X",0,VLOOKUP(E425,'45'!$K$3:$L$16,2,FALSE)))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IF(D426="X",0,IF(E426="X",0,VLOOKUP(E426,'45'!$K$3:$L$16,2,FALSE)))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IF(D427="X",0,IF(E427="X",0,VLOOKUP(E427,'45'!$K$3:$L$16,2,FALSE)))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IF(D428="X",0,IF(E428="X",0,VLOOKUP(E428,'45'!$K$3:$L$16,2,FALSE)))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IF(D429="X",0,IF(E429="X",0,VLOOKUP(E429,'45'!$K$3:$L$16,2,FALSE)))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IF(D430="X",0,IF(E430="X",0,VLOOKUP(E430,'45'!$K$3:$L$16,2,FALSE)))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IF(D431="X",0,IF(E431="X",0,VLOOKUP(E431,'45'!$K$3:$L$16,2,FALSE)))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IF(D432="X",0,IF(E432="X",0,VLOOKUP(E432,'45'!$K$3:$L$16,2,FALSE)))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IF(D433="X",0,IF(E433="X",0,VLOOKUP(E433,'45'!$K$3:$L$16,2,FALSE)))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IF(D434="X",0,IF(E434="X",0,VLOOKUP(E434,'45'!$K$3:$L$16,2,FALSE)))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IF(D435="X",0,IF(E435="X",0,VLOOKUP(E435,'45'!$K$3:$L$16,2,FALSE)))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IF(D436="X",0,IF(E436="X",0,VLOOKUP(E436,'45'!$K$3:$L$16,2,FALSE)))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IF(D437="X",0,IF(E437="X",0,VLOOKUP(E437,'45'!$K$3:$L$16,2,FALSE)))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IF(D438="X",0,IF(E438="X",0,VLOOKUP(E438,'45'!$K$3:$L$16,2,FALSE)))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IF(D439="X",0,IF(E439="X",0,VLOOKUP(E439,'45'!$K$3:$L$16,2,FALSE)))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IF(D440="X",0,IF(E440="X",0,VLOOKUP(E440,'45'!$K$3:$L$16,2,FALSE)))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IF(D441="X",0,IF(E441="X",0,VLOOKUP(E441,'45'!$K$3:$L$16,2,FALSE)))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IF(D442="X",0,IF(E442="X",0,VLOOKUP(E442,'45'!$K$3:$L$16,2,FALSE)))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IF(D443="X",0,IF(E443="X",0,VLOOKUP(E443,'45'!$K$3:$L$16,2,FALSE)))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IF(D444="X",0,IF(E444="X",0,VLOOKUP(E444,'45'!$K$3:$L$16,2,FALSE)))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IF(D445="X",0,IF(E445="X",0,VLOOKUP(E445,'45'!$K$3:$L$16,2,FALSE)))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IF(D446="X",0,IF(E446="X",0,VLOOKUP(E446,'45'!$K$3:$L$16,2,FALSE)))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IF(D447="X",0,IF(E447="X",0,VLOOKUP(E447,'45'!$K$3:$L$16,2,FALSE)))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IF(D448="X",0,IF(E448="X",0,VLOOKUP(E448,'45'!$K$3:$L$16,2,FALSE)))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IF(D449="X",0,IF(E449="X",0,VLOOKUP(E449,'45'!$K$3:$L$16,2,FALSE)))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IF(D450="X",0,IF(E450="X",0,VLOOKUP(E450,'45'!$K$3:$L$16,2,FALSE)))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IF(D451="X",0,IF(E451="X",0,VLOOKUP(E451,'45'!$K$3:$L$16,2,FALSE)))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IF(D452="X",0,IF(E452="X",0,VLOOKUP(E452,'45'!$K$3:$L$16,2,FALSE)))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IF(D453="X",0,IF(E453="X",0,VLOOKUP(E453,'45'!$K$3:$L$16,2,FALSE)))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IF(D454="X",0,IF(E454="X",0,VLOOKUP(E454,'45'!$K$3:$L$16,2,FALSE)))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IF(D455="X",0,IF(E455="X",0,VLOOKUP(E455,'45'!$K$3:$L$16,2,FALSE)))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IF(D456="X",0,IF(E456="X",0,VLOOKUP(E456,'45'!$K$3:$L$16,2,FALSE)))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IF(D457="X",0,IF(E457="X",0,VLOOKUP(E457,'45'!$K$3:$L$16,2,FALSE)))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IF(D458="X",0,IF(E458="X",0,VLOOKUP(E458,'45'!$K$3:$L$16,2,FALSE)))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IF(D459="X",0,IF(E459="X",0,VLOOKUP(E459,'45'!$K$3:$L$16,2,FALSE)))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IF(D460="X",0,IF(E460="X",0,VLOOKUP(E460,'45'!$K$3:$L$16,2,FALSE)))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IF(D461="X",0,IF(E461="X",0,VLOOKUP(E461,'45'!$K$3:$L$16,2,FALSE)))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IF(D462="X",0,IF(E462="X",0,VLOOKUP(E462,'45'!$K$3:$L$16,2,FALSE)))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IF(D463="X",0,IF(E463="X",0,VLOOKUP(E463,'45'!$K$3:$L$16,2,FALSE)))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IF(D464="X",0,IF(E464="X",0,VLOOKUP(E464,'45'!$K$3:$L$16,2,FALSE)))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IF(D465="X",0,IF(E465="X",0,VLOOKUP(E465,'45'!$K$3:$L$16,2,FALSE)))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IF(D466="X",0,IF(E466="X",0,VLOOKUP(E466,'45'!$K$3:$L$16,2,FALSE)))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IF(D467="X",0,IF(E467="X",0,VLOOKUP(E467,'45'!$K$3:$L$16,2,FALSE)))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IF(D468="X",0,IF(E468="X",0,VLOOKUP(E468,'45'!$K$3:$L$16,2,FALSE)))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IF(D469="X",0,IF(E469="X",0,VLOOKUP(E469,'45'!$K$3:$L$16,2,FALSE)))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IF(D470="X",0,IF(E470="X",0,VLOOKUP(E470,'45'!$K$3:$L$16,2,FALSE)))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IF(D471="X",0,IF(E471="X",0,VLOOKUP(E471,'45'!$K$3:$L$16,2,FALSE)))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IF(D472="X",0,IF(E472="X",0,VLOOKUP(E472,'45'!$K$3:$L$16,2,FALSE)))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IF(D473="X",0,IF(E473="X",0,VLOOKUP(E473,'45'!$K$3:$L$16,2,FALSE)))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IF(D474="X",0,IF(E474="X",0,VLOOKUP(E474,'45'!$K$3:$L$16,2,FALSE)))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IF(D475="X",0,IF(E475="X",0,VLOOKUP(E475,'45'!$K$3:$L$16,2,FALSE)))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IF(D476="X",0,IF(E476="X",0,VLOOKUP(E476,'45'!$K$3:$L$16,2,FALSE)))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IF(D477="X",0,IF(E477="X",0,VLOOKUP(E477,'45'!$K$3:$L$16,2,FALSE)))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IF(D478="X",0,IF(E478="X",0,VLOOKUP(E478,'45'!$K$3:$L$16,2,FALSE)))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IF(D479="X",0,IF(E479="X",0,VLOOKUP(E479,'45'!$K$3:$L$16,2,FALSE)))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IF(D480="X",0,IF(E480="X",0,VLOOKUP(E480,'45'!$K$3:$L$16,2,FALSE)))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IF(D481="X",0,IF(E481="X",0,VLOOKUP(E481,'45'!$K$3:$L$16,2,FALSE)))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IF(D482="X",0,IF(E482="X",0,VLOOKUP(E482,'45'!$K$3:$L$16,2,FALSE)))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IF(D483="X",0,IF(E483="X",0,VLOOKUP(E483,'45'!$K$3:$L$16,2,FALSE)))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IF(D484="X",0,IF(E484="X",0,VLOOKUP(E484,'45'!$K$3:$L$16,2,FALSE)))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IF(D485="X",0,IF(E485="X",0,VLOOKUP(E485,'45'!$K$3:$L$16,2,FALSE)))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IF(D486="X",0,IF(E486="X",0,VLOOKUP(E486,'45'!$K$3:$L$16,2,FALSE)))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IF(D487="X",0,IF(E487="X",0,VLOOKUP(E487,'45'!$K$3:$L$16,2,FALSE)))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IF(D488="X",0,IF(E488="X",0,VLOOKUP(E488,'45'!$K$3:$L$16,2,FALSE)))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IF(D489="X",0,IF(E489="X",0,VLOOKUP(E489,'45'!$K$3:$L$16,2,FALSE)))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IF(D490="X",0,IF(E490="X",0,VLOOKUP(E490,'45'!$K$3:$L$16,2,FALSE)))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IF(D491="X",0,IF(E491="X",0,VLOOKUP(E491,'45'!$K$3:$L$16,2,FALSE)))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IF(D492="X",0,IF(E492="X",0,VLOOKUP(E492,'45'!$K$3:$L$16,2,FALSE)))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IF(D493="X",0,IF(E493="X",0,VLOOKUP(E493,'45'!$K$3:$L$16,2,FALSE)))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IF(D494="X",0,IF(E494="X",0,VLOOKUP(E494,'45'!$K$3:$L$16,2,FALSE)))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IF('45'!K3="", "Vrije categorie",'45'!K3)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IF('45'!K4="", "Vrije categorie",'45'!K4)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IF('45'!K5="", "Vrije categorie",'45'!K5)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IF('45'!K6="", "Vrije categorie",'45'!K6)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IF('45'!K7="", "Vrije categorie",'45'!K7)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IF('45'!K8="", "Vrije categorie",'45'!K8)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IF('45'!K9="", "Vrije categorie",'45'!K9)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IF('45'!K10="", "Vrije categorie",'45'!K10)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IF('45'!K11="", "Vrije categorie",'45'!K11)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IF('45'!K12="", "Vrije categorie",'45'!K12)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IF('45'!K13="", "Vrije categorie",'45'!K13)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IF('45'!K14="", "Vrije categorie",'45'!K14)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IF('45'!K15="", "Vrije categorie",'45'!K15)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v7+SP/qBs1wm2zE7kLlnVYfUROOe0NCOc6CRQA1o8OZRbKlFp2DTxu03PSN5dm5AT5lWKlH497gmb03ILwXOjA==" saltValue="0R4EE13i1JnJ1n+LGA68z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46,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'46a'!P499/M3</f>
        <v>#N/A</v>
      </c>
    </row>
    <row r="4" spans="1:14">
      <c r="A4" s="26" t="s">
        <v>80</v>
      </c>
      <c r="B4" s="217" t="str">
        <f>VLOOKUP(H5,Kwaliteitsinspecties!A5:E54,3)</f>
        <v>Complex 46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'46a'!P500/M4</f>
        <v>#N/A</v>
      </c>
    </row>
    <row r="5" spans="1:14">
      <c r="A5" s="27" t="s">
        <v>81</v>
      </c>
      <c r="B5" s="218" t="str">
        <f>VLOOKUP(H5,Kwaliteitsinspecties!A5:E54,4)</f>
        <v>Complex 46</v>
      </c>
      <c r="C5" s="218"/>
      <c r="D5" s="218"/>
      <c r="E5" s="218"/>
      <c r="F5" s="214" t="s">
        <v>83</v>
      </c>
      <c r="G5" s="214"/>
      <c r="H5" s="23">
        <f>Kwaliteitsinspecties!A50</f>
        <v>46</v>
      </c>
      <c r="K5" s="44" t="s">
        <v>56</v>
      </c>
      <c r="L5" s="56"/>
      <c r="M5" s="115"/>
      <c r="N5" s="97" t="e">
        <f>'46a'!P501/M5</f>
        <v>#N/A</v>
      </c>
    </row>
    <row r="6" spans="1:14">
      <c r="A6" s="28" t="s">
        <v>82</v>
      </c>
      <c r="B6" s="219" t="str">
        <f>VLOOKUP(H5,Kwaliteitsinspecties!A5:E54,5)</f>
        <v>Complex 46</v>
      </c>
      <c r="C6" s="219"/>
      <c r="D6" s="219"/>
      <c r="E6" s="219"/>
      <c r="F6" s="215" t="s">
        <v>84</v>
      </c>
      <c r="G6" s="215"/>
      <c r="H6" s="24" t="str">
        <f>CONCATENATE(H5,"a")</f>
        <v>46a</v>
      </c>
      <c r="K6" s="44" t="s">
        <v>57</v>
      </c>
      <c r="L6" s="56"/>
      <c r="M6" s="115"/>
      <c r="N6" s="97" t="e">
        <f>'46a'!P502/M6</f>
        <v>#N/A</v>
      </c>
    </row>
    <row r="7" spans="1:14">
      <c r="K7" s="44" t="s">
        <v>53</v>
      </c>
      <c r="L7" s="56"/>
      <c r="M7" s="115"/>
      <c r="N7" s="97" t="e">
        <f>'46a'!P503/M7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'46a'!P504/M8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'46a'!P505/M9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'46a'!P506/M10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'46a'!P507/M11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'46a'!P508/M12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'46a'!N512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'46a'!P509/M13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'46a'!P512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'46a'!G512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'46a'!F512-E27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'46a'!S495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'46a'!R495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'46a'!T495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'46a'!U495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'46a'!V495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'46a'!W495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'46a'!N505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FFHYluNvh1i1GT2w6EBNAQGObJyDG6nfWvBaNGOm0Dl52nP/buCovRhZTgYleq+eSx8u0jc3bta9N88rXn1Kmg==" saltValue="20PQ+7MD2eTg4dtkbCDL5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'46'!H5</f>
        <v>46</v>
      </c>
      <c r="B1" s="240" t="s">
        <v>80</v>
      </c>
      <c r="C1" s="241"/>
      <c r="D1" s="242" t="str">
        <f>VLOOKUP(A1,Kwaliteitsinspecties!A5:J54,3)</f>
        <v>Complex 46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46 te Complex 46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IF(D4="X",0,IF(E4="X",0,VLOOKUP(E4,'46'!$K$3:$L$16,2,FALSE)))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IF(D5="X",0,IF(E5="X",0,VLOOKUP(E5,'46'!$K$3:$L$16,2,FALSE)))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IF(D6="X",0,IF(E6="X",0,VLOOKUP(E6,'46'!$K$3:$L$16,2,FALSE)))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IF(D7="X",0,IF(E7="X",0,VLOOKUP(E7,'46'!$K$3:$L$16,2,FALSE)))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IF(D8="X",0,IF(E8="X",0,VLOOKUP(E8,'46'!$K$3:$L$16,2,FALSE)))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IF(D9="X",0,IF(E9="X",0,VLOOKUP(E9,'46'!$K$3:$L$16,2,FALSE)))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IF(D10="X",0,IF(E10="X",0,VLOOKUP(E10,'46'!$K$3:$L$16,2,FALSE)))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IF(D11="X",0,IF(E11="X",0,VLOOKUP(E11,'46'!$K$3:$L$16,2,FALSE)))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IF(D12="X",0,IF(E12="X",0,VLOOKUP(E12,'46'!$K$3:$L$16,2,FALSE)))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IF(D13="X",0,IF(E13="X",0,VLOOKUP(E13,'46'!$K$3:$L$16,2,FALSE)))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IF(D14="X",0,IF(E14="X",0,VLOOKUP(E14,'46'!$K$3:$L$16,2,FALSE)))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IF(D15="X",0,IF(E15="X",0,VLOOKUP(E15,'46'!$K$3:$L$16,2,FALSE)))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IF(D16="X",0,IF(E16="X",0,VLOOKUP(E16,'46'!$K$3:$L$16,2,FALSE)))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IF(D17="X",0,IF(E17="X",0,VLOOKUP(E17,'46'!$K$3:$L$16,2,FALSE)))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IF(D18="X",0,IF(E18="X",0,VLOOKUP(E18,'46'!$K$3:$L$16,2,FALSE)))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IF(D19="X",0,IF(E19="X",0,VLOOKUP(E19,'46'!$K$3:$L$16,2,FALSE)))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IF(D20="X",0,IF(E20="X",0,VLOOKUP(E20,'46'!$K$3:$L$16,2,FALSE)))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IF(D21="X",0,IF(E21="X",0,VLOOKUP(E21,'46'!$K$3:$L$16,2,FALSE)))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IF(D22="X",0,IF(E22="X",0,VLOOKUP(E22,'46'!$K$3:$L$16,2,FALSE)))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IF(D23="X",0,IF(E23="X",0,VLOOKUP(E23,'46'!$K$3:$L$16,2,FALSE)))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IF(D24="X",0,IF(E24="X",0,VLOOKUP(E24,'46'!$K$3:$L$16,2,FALSE)))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IF(D25="X",0,IF(E25="X",0,VLOOKUP(E25,'46'!$K$3:$L$16,2,FALSE)))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IF(D26="X",0,IF(E26="X",0,VLOOKUP(E26,'46'!$K$3:$L$16,2,FALSE)))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IF(D27="X",0,IF(E27="X",0,VLOOKUP(E27,'46'!$K$3:$L$16,2,FALSE)))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IF(D28="X",0,IF(E28="X",0,VLOOKUP(E28,'46'!$K$3:$L$16,2,FALSE)))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IF(D29="X",0,IF(E29="X",0,VLOOKUP(E29,'46'!$K$3:$L$16,2,FALSE)))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IF(D30="X",0,IF(E30="X",0,VLOOKUP(E30,'46'!$K$3:$L$16,2,FALSE)))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IF(D31="X",0,IF(E31="X",0,VLOOKUP(E31,'46'!$K$3:$L$16,2,FALSE)))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IF(D32="X",0,IF(E32="X",0,VLOOKUP(E32,'46'!$K$3:$L$16,2,FALSE)))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IF(D33="X",0,IF(E33="X",0,VLOOKUP(E33,'46'!$K$3:$L$16,2,FALSE)))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IF(D34="X",0,IF(E34="X",0,VLOOKUP(E34,'46'!$K$3:$L$16,2,FALSE)))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IF(D35="X",0,IF(E35="X",0,VLOOKUP(E35,'46'!$K$3:$L$16,2,FALSE)))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IF(D36="X",0,IF(E36="X",0,VLOOKUP(E36,'46'!$K$3:$L$16,2,FALSE)))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IF(D37="X",0,IF(E37="X",0,VLOOKUP(E37,'46'!$K$3:$L$16,2,FALSE)))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IF(D38="X",0,IF(E38="X",0,VLOOKUP(E38,'46'!$K$3:$L$16,2,FALSE)))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IF(D39="X",0,IF(E39="X",0,VLOOKUP(E39,'46'!$K$3:$L$16,2,FALSE)))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IF(D40="X",0,IF(E40="X",0,VLOOKUP(E40,'46'!$K$3:$L$16,2,FALSE)))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IF(D41="X",0,IF(E41="X",0,VLOOKUP(E41,'46'!$K$3:$L$16,2,FALSE)))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IF(D42="X",0,IF(E42="X",0,VLOOKUP(E42,'46'!$K$3:$L$16,2,FALSE)))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IF(D43="X",0,IF(E43="X",0,VLOOKUP(E43,'46'!$K$3:$L$16,2,FALSE)))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IF(D44="X",0,IF(E44="X",0,VLOOKUP(E44,'46'!$K$3:$L$16,2,FALSE)))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IF(D45="X",0,IF(E45="X",0,VLOOKUP(E45,'46'!$K$3:$L$16,2,FALSE)))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IF(D46="X",0,IF(E46="X",0,VLOOKUP(E46,'46'!$K$3:$L$16,2,FALSE)))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IF(D47="X",0,IF(E47="X",0,VLOOKUP(E47,'46'!$K$3:$L$16,2,FALSE)))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IF(D48="X",0,IF(E48="X",0,VLOOKUP(E48,'46'!$K$3:$L$16,2,FALSE)))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IF(D49="X",0,IF(E49="X",0,VLOOKUP(E49,'46'!$K$3:$L$16,2,FALSE)))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IF(D50="X",0,IF(E50="X",0,VLOOKUP(E50,'46'!$K$3:$L$16,2,FALSE)))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IF(D51="X",0,IF(E51="X",0,VLOOKUP(E51,'46'!$K$3:$L$16,2,FALSE)))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IF(D52="X",0,IF(E52="X",0,VLOOKUP(E52,'46'!$K$3:$L$16,2,FALSE)))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IF(D53="X",0,IF(E53="X",0,VLOOKUP(E53,'46'!$K$3:$L$16,2,FALSE)))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IF(D54="X",0,IF(E54="X",0,VLOOKUP(E54,'46'!$K$3:$L$16,2,FALSE)))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IF(D55="X",0,IF(E55="X",0,VLOOKUP(E55,'46'!$K$3:$L$16,2,FALSE)))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IF(D56="X",0,IF(E56="X",0,VLOOKUP(E56,'46'!$K$3:$L$16,2,FALSE)))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IF(D57="X",0,IF(E57="X",0,VLOOKUP(E57,'46'!$K$3:$L$16,2,FALSE)))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IF(D58="X",0,IF(E58="X",0,VLOOKUP(E58,'46'!$K$3:$L$16,2,FALSE)))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IF(D59="X",0,IF(E59="X",0,VLOOKUP(E59,'46'!$K$3:$L$16,2,FALSE)))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IF(D60="X",0,IF(E60="X",0,VLOOKUP(E60,'46'!$K$3:$L$16,2,FALSE)))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IF(D61="X",0,IF(E61="X",0,VLOOKUP(E61,'46'!$K$3:$L$16,2,FALSE)))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IF(D62="X",0,IF(E62="X",0,VLOOKUP(E62,'46'!$K$3:$L$16,2,FALSE)))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IF(D63="X",0,IF(E63="X",0,VLOOKUP(E63,'46'!$K$3:$L$16,2,FALSE)))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IF(D64="X",0,IF(E64="X",0,VLOOKUP(E64,'46'!$K$3:$L$16,2,FALSE)))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IF(D65="X",0,IF(E65="X",0,VLOOKUP(E65,'46'!$K$3:$L$16,2,FALSE)))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IF(D66="X",0,IF(E66="X",0,VLOOKUP(E66,'46'!$K$3:$L$16,2,FALSE)))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IF(D67="X",0,IF(E67="X",0,VLOOKUP(E67,'46'!$K$3:$L$16,2,FALSE)))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IF(D68="X",0,IF(E68="X",0,VLOOKUP(E68,'46'!$K$3:$L$16,2,FALSE)))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IF(D69="X",0,IF(E69="X",0,VLOOKUP(E69,'46'!$K$3:$L$16,2,FALSE)))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IF(D70="X",0,IF(E70="X",0,VLOOKUP(E70,'46'!$K$3:$L$16,2,FALSE)))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IF(D71="X",0,IF(E71="X",0,VLOOKUP(E71,'46'!$K$3:$L$16,2,FALSE)))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IF(D72="X",0,IF(E72="X",0,VLOOKUP(E72,'46'!$K$3:$L$16,2,FALSE)))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IF(D73="X",0,IF(E73="X",0,VLOOKUP(E73,'46'!$K$3:$L$16,2,FALSE)))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IF(D74="X",0,IF(E74="X",0,VLOOKUP(E74,'46'!$K$3:$L$16,2,FALSE)))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IF(D75="X",0,IF(E75="X",0,VLOOKUP(E75,'46'!$K$3:$L$16,2,FALSE)))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IF(D76="X",0,IF(E76="X",0,VLOOKUP(E76,'46'!$K$3:$L$16,2,FALSE)))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IF(D77="X",0,IF(E77="X",0,VLOOKUP(E77,'46'!$K$3:$L$16,2,FALSE)))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IF(D78="X",0,IF(E78="X",0,VLOOKUP(E78,'46'!$K$3:$L$16,2,FALSE)))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IF(D79="X",0,IF(E79="X",0,VLOOKUP(E79,'46'!$K$3:$L$16,2,FALSE)))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IF(D80="X",0,IF(E80="X",0,VLOOKUP(E80,'46'!$K$3:$L$16,2,FALSE)))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IF(D81="X",0,IF(E81="X",0,VLOOKUP(E81,'46'!$K$3:$L$16,2,FALSE)))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IF(D82="X",0,IF(E82="X",0,VLOOKUP(E82,'46'!$K$3:$L$16,2,FALSE)))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IF(D83="X",0,IF(E83="X",0,VLOOKUP(E83,'46'!$K$3:$L$16,2,FALSE)))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IF(D84="X",0,IF(E84="X",0,VLOOKUP(E84,'46'!$K$3:$L$16,2,FALSE)))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IF(D85="X",0,IF(E85="X",0,VLOOKUP(E85,'46'!$K$3:$L$16,2,FALSE)))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IF(D86="X",0,IF(E86="X",0,VLOOKUP(E86,'46'!$K$3:$L$16,2,FALSE)))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IF(D87="X",0,IF(E87="X",0,VLOOKUP(E87,'46'!$K$3:$L$16,2,FALSE)))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IF(D88="X",0,IF(E88="X",0,VLOOKUP(E88,'46'!$K$3:$L$16,2,FALSE)))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IF(D89="X",0,IF(E89="X",0,VLOOKUP(E89,'46'!$K$3:$L$16,2,FALSE)))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IF(D90="X",0,IF(E90="X",0,VLOOKUP(E90,'46'!$K$3:$L$16,2,FALSE)))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IF(D91="X",0,IF(E91="X",0,VLOOKUP(E91,'46'!$K$3:$L$16,2,FALSE)))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IF(D92="X",0,IF(E92="X",0,VLOOKUP(E92,'46'!$K$3:$L$16,2,FALSE)))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IF(D93="X",0,IF(E93="X",0,VLOOKUP(E93,'46'!$K$3:$L$16,2,FALSE)))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IF(D94="X",0,IF(E94="X",0,VLOOKUP(E94,'46'!$K$3:$L$16,2,FALSE)))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IF(D95="X",0,IF(E95="X",0,VLOOKUP(E95,'46'!$K$3:$L$16,2,FALSE)))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IF(D96="X",0,IF(E96="X",0,VLOOKUP(E96,'46'!$K$3:$L$16,2,FALSE)))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IF(D97="X",0,IF(E97="X",0,VLOOKUP(E97,'46'!$K$3:$L$16,2,FALSE)))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IF(D98="X",0,IF(E98="X",0,VLOOKUP(E98,'46'!$K$3:$L$16,2,FALSE)))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IF(D99="X",0,IF(E99="X",0,VLOOKUP(E99,'46'!$K$3:$L$16,2,FALSE)))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IF(D100="X",0,IF(E100="X",0,VLOOKUP(E100,'46'!$K$3:$L$16,2,FALSE)))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IF(D101="X",0,IF(E101="X",0,VLOOKUP(E101,'46'!$K$3:$L$16,2,FALSE)))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IF(D102="X",0,IF(E102="X",0,VLOOKUP(E102,'46'!$K$3:$L$16,2,FALSE)))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IF(D103="X",0,IF(E103="X",0,VLOOKUP(E103,'46'!$K$3:$L$16,2,FALSE)))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IF(D104="X",0,IF(E104="X",0,VLOOKUP(E104,'46'!$K$3:$L$16,2,FALSE)))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IF(D105="X",0,IF(E105="X",0,VLOOKUP(E105,'46'!$K$3:$L$16,2,FALSE)))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IF(D106="X",0,IF(E106="X",0,VLOOKUP(E106,'46'!$K$3:$L$16,2,FALSE)))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IF(D107="X",0,IF(E107="X",0,VLOOKUP(E107,'46'!$K$3:$L$16,2,FALSE)))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IF(D108="X",0,IF(E108="X",0,VLOOKUP(E108,'46'!$K$3:$L$16,2,FALSE)))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IF(D109="X",0,IF(E109="X",0,VLOOKUP(E109,'46'!$K$3:$L$16,2,FALSE)))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IF(D110="X",0,IF(E110="X",0,VLOOKUP(E110,'46'!$K$3:$L$16,2,FALSE)))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IF(D111="X",0,IF(E111="X",0,VLOOKUP(E111,'46'!$K$3:$L$16,2,FALSE)))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IF(D112="X",0,IF(E112="X",0,VLOOKUP(E112,'46'!$K$3:$L$16,2,FALSE)))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IF(D113="X",0,IF(E113="X",0,VLOOKUP(E113,'46'!$K$3:$L$16,2,FALSE)))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IF(D114="X",0,IF(E114="X",0,VLOOKUP(E114,'46'!$K$3:$L$16,2,FALSE)))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IF(D115="X",0,IF(E115="X",0,VLOOKUP(E115,'46'!$K$3:$L$16,2,FALSE)))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IF(D116="X",0,IF(E116="X",0,VLOOKUP(E116,'46'!$K$3:$L$16,2,FALSE)))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IF(D117="X",0,IF(E117="X",0,VLOOKUP(E117,'46'!$K$3:$L$16,2,FALSE)))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IF(D118="X",0,IF(E118="X",0,VLOOKUP(E118,'46'!$K$3:$L$16,2,FALSE)))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IF(D119="X",0,IF(E119="X",0,VLOOKUP(E119,'46'!$K$3:$L$16,2,FALSE)))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IF(D120="X",0,IF(E120="X",0,VLOOKUP(E120,'46'!$K$3:$L$16,2,FALSE)))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IF(D121="X",0,IF(E121="X",0,VLOOKUP(E121,'46'!$K$3:$L$16,2,FALSE)))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IF(D122="X",0,IF(E122="X",0,VLOOKUP(E122,'46'!$K$3:$L$16,2,FALSE)))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IF(D123="X",0,IF(E123="X",0,VLOOKUP(E123,'46'!$K$3:$L$16,2,FALSE)))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IF(D124="X",0,IF(E124="X",0,VLOOKUP(E124,'46'!$K$3:$L$16,2,FALSE)))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IF(D125="X",0,IF(E125="X",0,VLOOKUP(E125,'46'!$K$3:$L$16,2,FALSE)))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IF(D126="X",0,IF(E126="X",0,VLOOKUP(E126,'46'!$K$3:$L$16,2,FALSE)))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IF(D127="X",0,IF(E127="X",0,VLOOKUP(E127,'46'!$K$3:$L$16,2,FALSE)))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IF(D128="X",0,IF(E128="X",0,VLOOKUP(E128,'46'!$K$3:$L$16,2,FALSE)))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IF(D129="X",0,IF(E129="X",0,VLOOKUP(E129,'46'!$K$3:$L$16,2,FALSE)))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IF(D130="X",0,IF(E130="X",0,VLOOKUP(E130,'46'!$K$3:$L$16,2,FALSE)))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IF(D131="X",0,IF(E131="X",0,VLOOKUP(E131,'46'!$K$3:$L$16,2,FALSE)))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IF(D132="X",0,IF(E132="X",0,VLOOKUP(E132,'46'!$K$3:$L$16,2,FALSE)))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IF(D133="X",0,IF(E133="X",0,VLOOKUP(E133,'46'!$K$3:$L$16,2,FALSE)))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IF(D134="X",0,IF(E134="X",0,VLOOKUP(E134,'46'!$K$3:$L$16,2,FALSE)))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IF(D135="X",0,IF(E135="X",0,VLOOKUP(E135,'46'!$K$3:$L$16,2,FALSE)))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IF(D136="X",0,IF(E136="X",0,VLOOKUP(E136,'46'!$K$3:$L$16,2,FALSE)))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IF(D137="X",0,IF(E137="X",0,VLOOKUP(E137,'46'!$K$3:$L$16,2,FALSE)))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IF(D138="X",0,IF(E138="X",0,VLOOKUP(E138,'46'!$K$3:$L$16,2,FALSE)))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IF(D139="X",0,IF(E139="X",0,VLOOKUP(E139,'46'!$K$3:$L$16,2,FALSE)))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IF(D140="X",0,IF(E140="X",0,VLOOKUP(E140,'46'!$K$3:$L$16,2,FALSE)))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IF(D141="X",0,IF(E141="X",0,VLOOKUP(E141,'46'!$K$3:$L$16,2,FALSE)))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IF(D142="X",0,IF(E142="X",0,VLOOKUP(E142,'46'!$K$3:$L$16,2,FALSE)))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IF(D143="X",0,IF(E143="X",0,VLOOKUP(E143,'46'!$K$3:$L$16,2,FALSE)))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IF(D144="X",0,IF(E144="X",0,VLOOKUP(E144,'46'!$K$3:$L$16,2,FALSE)))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IF(D145="X",0,IF(E145="X",0,VLOOKUP(E145,'46'!$K$3:$L$16,2,FALSE)))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IF(D146="X",0,IF(E146="X",0,VLOOKUP(E146,'46'!$K$3:$L$16,2,FALSE)))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IF(D147="X",0,IF(E147="X",0,VLOOKUP(E147,'46'!$K$3:$L$16,2,FALSE)))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IF(D148="X",0,IF(E148="X",0,VLOOKUP(E148,'46'!$K$3:$L$16,2,FALSE)))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IF(D149="X",0,IF(E149="X",0,VLOOKUP(E149,'46'!$K$3:$L$16,2,FALSE)))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IF(D150="X",0,IF(E150="X",0,VLOOKUP(E150,'46'!$K$3:$L$16,2,FALSE)))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IF(D151="X",0,IF(E151="X",0,VLOOKUP(E151,'46'!$K$3:$L$16,2,FALSE)))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IF(D152="X",0,IF(E152="X",0,VLOOKUP(E152,'46'!$K$3:$L$16,2,FALSE)))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IF(D153="X",0,IF(E153="X",0,VLOOKUP(E153,'46'!$K$3:$L$16,2,FALSE)))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IF(D154="X",0,IF(E154="X",0,VLOOKUP(E154,'46'!$K$3:$L$16,2,FALSE)))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IF(D155="X",0,IF(E155="X",0,VLOOKUP(E155,'46'!$K$3:$L$16,2,FALSE)))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IF(D156="X",0,IF(E156="X",0,VLOOKUP(E156,'46'!$K$3:$L$16,2,FALSE)))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IF(D157="X",0,IF(E157="X",0,VLOOKUP(E157,'46'!$K$3:$L$16,2,FALSE)))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IF(D158="X",0,IF(E158="X",0,VLOOKUP(E158,'46'!$K$3:$L$16,2,FALSE)))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IF(D159="X",0,IF(E159="X",0,VLOOKUP(E159,'46'!$K$3:$L$16,2,FALSE)))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IF(D160="X",0,IF(E160="X",0,VLOOKUP(E160,'46'!$K$3:$L$16,2,FALSE)))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IF(D161="X",0,IF(E161="X",0,VLOOKUP(E161,'46'!$K$3:$L$16,2,FALSE)))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IF(D162="X",0,IF(E162="X",0,VLOOKUP(E162,'46'!$K$3:$L$16,2,FALSE)))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IF(D163="X",0,IF(E163="X",0,VLOOKUP(E163,'46'!$K$3:$L$16,2,FALSE)))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IF(D164="X",0,IF(E164="X",0,VLOOKUP(E164,'46'!$K$3:$L$16,2,FALSE)))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IF(D165="X",0,IF(E165="X",0,VLOOKUP(E165,'46'!$K$3:$L$16,2,FALSE)))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IF(D166="X",0,IF(E166="X",0,VLOOKUP(E166,'46'!$K$3:$L$16,2,FALSE)))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IF(D167="X",0,IF(E167="X",0,VLOOKUP(E167,'46'!$K$3:$L$16,2,FALSE)))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IF(D168="X",0,IF(E168="X",0,VLOOKUP(E168,'46'!$K$3:$L$16,2,FALSE)))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IF(D169="X",0,IF(E169="X",0,VLOOKUP(E169,'46'!$K$3:$L$16,2,FALSE)))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IF(D170="X",0,IF(E170="X",0,VLOOKUP(E170,'46'!$K$3:$L$16,2,FALSE)))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IF(D171="X",0,IF(E171="X",0,VLOOKUP(E171,'46'!$K$3:$L$16,2,FALSE)))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IF(D172="X",0,IF(E172="X",0,VLOOKUP(E172,'46'!$K$3:$L$16,2,FALSE)))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IF(D173="X",0,IF(E173="X",0,VLOOKUP(E173,'46'!$K$3:$L$16,2,FALSE)))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IF(D174="X",0,IF(E174="X",0,VLOOKUP(E174,'46'!$K$3:$L$16,2,FALSE)))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IF(D175="X",0,IF(E175="X",0,VLOOKUP(E175,'46'!$K$3:$L$16,2,FALSE)))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IF(D176="X",0,IF(E176="X",0,VLOOKUP(E176,'46'!$K$3:$L$16,2,FALSE)))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IF(D177="X",0,IF(E177="X",0,VLOOKUP(E177,'46'!$K$3:$L$16,2,FALSE)))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IF(D178="X",0,IF(E178="X",0,VLOOKUP(E178,'46'!$K$3:$L$16,2,FALSE)))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IF(D179="X",0,IF(E179="X",0,VLOOKUP(E179,'46'!$K$3:$L$16,2,FALSE)))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IF(D180="X",0,IF(E180="X",0,VLOOKUP(E180,'46'!$K$3:$L$16,2,FALSE)))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IF(D181="X",0,IF(E181="X",0,VLOOKUP(E181,'46'!$K$3:$L$16,2,FALSE)))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IF(D182="X",0,IF(E182="X",0,VLOOKUP(E182,'46'!$K$3:$L$16,2,FALSE)))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IF(D183="X",0,IF(E183="X",0,VLOOKUP(E183,'46'!$K$3:$L$16,2,FALSE)))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IF(D184="X",0,IF(E184="X",0,VLOOKUP(E184,'46'!$K$3:$L$16,2,FALSE)))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IF(D185="X",0,IF(E185="X",0,VLOOKUP(E185,'46'!$K$3:$L$16,2,FALSE)))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IF(D186="X",0,IF(E186="X",0,VLOOKUP(E186,'46'!$K$3:$L$16,2,FALSE)))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IF(D187="X",0,IF(E187="X",0,VLOOKUP(E187,'46'!$K$3:$L$16,2,FALSE)))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IF(D188="X",0,IF(E188="X",0,VLOOKUP(E188,'46'!$K$3:$L$16,2,FALSE)))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IF(D189="X",0,IF(E189="X",0,VLOOKUP(E189,'46'!$K$3:$L$16,2,FALSE)))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IF(D190="X",0,IF(E190="X",0,VLOOKUP(E190,'46'!$K$3:$L$16,2,FALSE)))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IF(D191="X",0,IF(E191="X",0,VLOOKUP(E191,'46'!$K$3:$L$16,2,FALSE)))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IF(D192="X",0,IF(E192="X",0,VLOOKUP(E192,'46'!$K$3:$L$16,2,FALSE)))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IF(D193="X",0,IF(E193="X",0,VLOOKUP(E193,'46'!$K$3:$L$16,2,FALSE)))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IF(D194="X",0,IF(E194="X",0,VLOOKUP(E194,'46'!$K$3:$L$16,2,FALSE)))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IF(D195="X",0,IF(E195="X",0,VLOOKUP(E195,'46'!$K$3:$L$16,2,FALSE)))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IF(D196="X",0,IF(E196="X",0,VLOOKUP(E196,'46'!$K$3:$L$16,2,FALSE)))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IF(D197="X",0,IF(E197="X",0,VLOOKUP(E197,'46'!$K$3:$L$16,2,FALSE)))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IF(D198="X",0,IF(E198="X",0,VLOOKUP(E198,'46'!$K$3:$L$16,2,FALSE)))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IF(D199="X",0,IF(E199="X",0,VLOOKUP(E199,'46'!$K$3:$L$16,2,FALSE)))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IF(D200="X",0,IF(E200="X",0,VLOOKUP(E200,'46'!$K$3:$L$16,2,FALSE)))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IF(D201="X",0,IF(E201="X",0,VLOOKUP(E201,'46'!$K$3:$L$16,2,FALSE)))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IF(D202="X",0,IF(E202="X",0,VLOOKUP(E202,'46'!$K$3:$L$16,2,FALSE)))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IF(D203="X",0,IF(E203="X",0,VLOOKUP(E203,'46'!$K$3:$L$16,2,FALSE)))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IF(D204="X",0,IF(E204="X",0,VLOOKUP(E204,'46'!$K$3:$L$16,2,FALSE)))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IF(D205="X",0,IF(E205="X",0,VLOOKUP(E205,'46'!$K$3:$L$16,2,FALSE)))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IF(D206="X",0,IF(E206="X",0,VLOOKUP(E206,'46'!$K$3:$L$16,2,FALSE)))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IF(D207="X",0,IF(E207="X",0,VLOOKUP(E207,'46'!$K$3:$L$16,2,FALSE)))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IF(D208="X",0,IF(E208="X",0,VLOOKUP(E208,'46'!$K$3:$L$16,2,FALSE)))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IF(D209="X",0,IF(E209="X",0,VLOOKUP(E209,'46'!$K$3:$L$16,2,FALSE)))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IF(D210="X",0,IF(E210="X",0,VLOOKUP(E210,'46'!$K$3:$L$16,2,FALSE)))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IF(D211="X",0,IF(E211="X",0,VLOOKUP(E211,'46'!$K$3:$L$16,2,FALSE)))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IF(D212="X",0,IF(E212="X",0,VLOOKUP(E212,'46'!$K$3:$L$16,2,FALSE)))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IF(D213="X",0,IF(E213="X",0,VLOOKUP(E213,'46'!$K$3:$L$16,2,FALSE)))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IF(D214="X",0,IF(E214="X",0,VLOOKUP(E214,'46'!$K$3:$L$16,2,FALSE)))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IF(D215="X",0,IF(E215="X",0,VLOOKUP(E215,'46'!$K$3:$L$16,2,FALSE)))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IF(D216="X",0,IF(E216="X",0,VLOOKUP(E216,'46'!$K$3:$L$16,2,FALSE)))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IF(D217="X",0,IF(E217="X",0,VLOOKUP(E217,'46'!$K$3:$L$16,2,FALSE)))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IF(D218="X",0,IF(E218="X",0,VLOOKUP(E218,'46'!$K$3:$L$16,2,FALSE)))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IF(D219="X",0,IF(E219="X",0,VLOOKUP(E219,'46'!$K$3:$L$16,2,FALSE)))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IF(D220="X",0,IF(E220="X",0,VLOOKUP(E220,'46'!$K$3:$L$16,2,FALSE)))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IF(D221="X",0,IF(E221="X",0,VLOOKUP(E221,'46'!$K$3:$L$16,2,FALSE)))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IF(D222="X",0,IF(E222="X",0,VLOOKUP(E222,'46'!$K$3:$L$16,2,FALSE)))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IF(D223="X",0,IF(E223="X",0,VLOOKUP(E223,'46'!$K$3:$L$16,2,FALSE)))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IF(D224="X",0,IF(E224="X",0,VLOOKUP(E224,'46'!$K$3:$L$16,2,FALSE)))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IF(D225="X",0,IF(E225="X",0,VLOOKUP(E225,'46'!$K$3:$L$16,2,FALSE)))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IF(D226="X",0,IF(E226="X",0,VLOOKUP(E226,'46'!$K$3:$L$16,2,FALSE)))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IF(D227="X",0,IF(E227="X",0,VLOOKUP(E227,'46'!$K$3:$L$16,2,FALSE)))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IF(D228="X",0,IF(E228="X",0,VLOOKUP(E228,'46'!$K$3:$L$16,2,FALSE)))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IF(D229="X",0,IF(E229="X",0,VLOOKUP(E229,'46'!$K$3:$L$16,2,FALSE)))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IF(D230="X",0,IF(E230="X",0,VLOOKUP(E230,'46'!$K$3:$L$16,2,FALSE)))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IF(D231="X",0,IF(E231="X",0,VLOOKUP(E231,'46'!$K$3:$L$16,2,FALSE)))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IF(D232="X",0,IF(E232="X",0,VLOOKUP(E232,'46'!$K$3:$L$16,2,FALSE)))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IF(D233="X",0,IF(E233="X",0,VLOOKUP(E233,'46'!$K$3:$L$16,2,FALSE)))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IF(D234="X",0,IF(E234="X",0,VLOOKUP(E234,'46'!$K$3:$L$16,2,FALSE)))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IF(D235="X",0,IF(E235="X",0,VLOOKUP(E235,'46'!$K$3:$L$16,2,FALSE)))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IF(D236="X",0,IF(E236="X",0,VLOOKUP(E236,'46'!$K$3:$L$16,2,FALSE)))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IF(D237="X",0,IF(E237="X",0,VLOOKUP(E237,'46'!$K$3:$L$16,2,FALSE)))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IF(D238="X",0,IF(E238="X",0,VLOOKUP(E238,'46'!$K$3:$L$16,2,FALSE)))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IF(D239="X",0,IF(E239="X",0,VLOOKUP(E239,'46'!$K$3:$L$16,2,FALSE)))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IF(D240="X",0,IF(E240="X",0,VLOOKUP(E240,'46'!$K$3:$L$16,2,FALSE)))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IF(D241="X",0,IF(E241="X",0,VLOOKUP(E241,'46'!$K$3:$L$16,2,FALSE)))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IF(D242="X",0,IF(E242="X",0,VLOOKUP(E242,'46'!$K$3:$L$16,2,FALSE)))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IF(D243="X",0,IF(E243="X",0,VLOOKUP(E243,'46'!$K$3:$L$16,2,FALSE)))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IF(D244="X",0,IF(E244="X",0,VLOOKUP(E244,'46'!$K$3:$L$16,2,FALSE)))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IF(D245="X",0,IF(E245="X",0,VLOOKUP(E245,'46'!$K$3:$L$16,2,FALSE)))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IF(D246="X",0,IF(E246="X",0,VLOOKUP(E246,'46'!$K$3:$L$16,2,FALSE)))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IF(D247="X",0,IF(E247="X",0,VLOOKUP(E247,'46'!$K$3:$L$16,2,FALSE)))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IF(D248="X",0,IF(E248="X",0,VLOOKUP(E248,'46'!$K$3:$L$16,2,FALSE)))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IF(D249="X",0,IF(E249="X",0,VLOOKUP(E249,'46'!$K$3:$L$16,2,FALSE)))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IF(D250="X",0,IF(E250="X",0,VLOOKUP(E250,'46'!$K$3:$L$16,2,FALSE)))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IF(D251="X",0,IF(E251="X",0,VLOOKUP(E251,'46'!$K$3:$L$16,2,FALSE)))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IF(D252="X",0,IF(E252="X",0,VLOOKUP(E252,'46'!$K$3:$L$16,2,FALSE)))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IF(D253="X",0,IF(E253="X",0,VLOOKUP(E253,'46'!$K$3:$L$16,2,FALSE)))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IF(D254="X",0,IF(E254="X",0,VLOOKUP(E254,'46'!$K$3:$L$16,2,FALSE)))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IF(D255="X",0,IF(E255="X",0,VLOOKUP(E255,'46'!$K$3:$L$16,2,FALSE)))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IF(D256="X",0,IF(E256="X",0,VLOOKUP(E256,'46'!$K$3:$L$16,2,FALSE)))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IF(D257="X",0,IF(E257="X",0,VLOOKUP(E257,'46'!$K$3:$L$16,2,FALSE)))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IF(D258="X",0,IF(E258="X",0,VLOOKUP(E258,'46'!$K$3:$L$16,2,FALSE)))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IF(D259="X",0,IF(E259="X",0,VLOOKUP(E259,'46'!$K$3:$L$16,2,FALSE)))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IF(D260="X",0,IF(E260="X",0,VLOOKUP(E260,'46'!$K$3:$L$16,2,FALSE)))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IF(D261="X",0,IF(E261="X",0,VLOOKUP(E261,'46'!$K$3:$L$16,2,FALSE)))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IF(D262="X",0,IF(E262="X",0,VLOOKUP(E262,'46'!$K$3:$L$16,2,FALSE)))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IF(D263="X",0,IF(E263="X",0,VLOOKUP(E263,'46'!$K$3:$L$16,2,FALSE)))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IF(D264="X",0,IF(E264="X",0,VLOOKUP(E264,'46'!$K$3:$L$16,2,FALSE)))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IF(D265="X",0,IF(E265="X",0,VLOOKUP(E265,'46'!$K$3:$L$16,2,FALSE)))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IF(D266="X",0,IF(E266="X",0,VLOOKUP(E266,'46'!$K$3:$L$16,2,FALSE)))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IF(D267="X",0,IF(E267="X",0,VLOOKUP(E267,'46'!$K$3:$L$16,2,FALSE)))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IF(D268="X",0,IF(E268="X",0,VLOOKUP(E268,'46'!$K$3:$L$16,2,FALSE)))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IF(D269="X",0,IF(E269="X",0,VLOOKUP(E269,'46'!$K$3:$L$16,2,FALSE)))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IF(D270="X",0,IF(E270="X",0,VLOOKUP(E270,'46'!$K$3:$L$16,2,FALSE)))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IF(D271="X",0,IF(E271="X",0,VLOOKUP(E271,'46'!$K$3:$L$16,2,FALSE)))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IF(D272="X",0,IF(E272="X",0,VLOOKUP(E272,'46'!$K$3:$L$16,2,FALSE)))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IF(D273="X",0,IF(E273="X",0,VLOOKUP(E273,'46'!$K$3:$L$16,2,FALSE)))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IF(D274="X",0,IF(E274="X",0,VLOOKUP(E274,'46'!$K$3:$L$16,2,FALSE)))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IF(D275="X",0,IF(E275="X",0,VLOOKUP(E275,'46'!$K$3:$L$16,2,FALSE)))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IF(D276="X",0,IF(E276="X",0,VLOOKUP(E276,'46'!$K$3:$L$16,2,FALSE)))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IF(D277="X",0,IF(E277="X",0,VLOOKUP(E277,'46'!$K$3:$L$16,2,FALSE)))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IF(D278="X",0,IF(E278="X",0,VLOOKUP(E278,'46'!$K$3:$L$16,2,FALSE)))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IF(D279="X",0,IF(E279="X",0,VLOOKUP(E279,'46'!$K$3:$L$16,2,FALSE)))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IF(D280="X",0,IF(E280="X",0,VLOOKUP(E280,'46'!$K$3:$L$16,2,FALSE)))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IF(D281="X",0,IF(E281="X",0,VLOOKUP(E281,'46'!$K$3:$L$16,2,FALSE)))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IF(D282="X",0,IF(E282="X",0,VLOOKUP(E282,'46'!$K$3:$L$16,2,FALSE)))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IF(D283="X",0,IF(E283="X",0,VLOOKUP(E283,'46'!$K$3:$L$16,2,FALSE)))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IF(D284="X",0,IF(E284="X",0,VLOOKUP(E284,'46'!$K$3:$L$16,2,FALSE)))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IF(D285="X",0,IF(E285="X",0,VLOOKUP(E285,'46'!$K$3:$L$16,2,FALSE)))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IF(D286="X",0,IF(E286="X",0,VLOOKUP(E286,'46'!$K$3:$L$16,2,FALSE)))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IF(D287="X",0,IF(E287="X",0,VLOOKUP(E287,'46'!$K$3:$L$16,2,FALSE)))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IF(D288="X",0,IF(E288="X",0,VLOOKUP(E288,'46'!$K$3:$L$16,2,FALSE)))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IF(D289="X",0,IF(E289="X",0,VLOOKUP(E289,'46'!$K$3:$L$16,2,FALSE)))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IF(D290="X",0,IF(E290="X",0,VLOOKUP(E290,'46'!$K$3:$L$16,2,FALSE)))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IF(D291="X",0,IF(E291="X",0,VLOOKUP(E291,'46'!$K$3:$L$16,2,FALSE)))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IF(D292="X",0,IF(E292="X",0,VLOOKUP(E292,'46'!$K$3:$L$16,2,FALSE)))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IF(D293="X",0,IF(E293="X",0,VLOOKUP(E293,'46'!$K$3:$L$16,2,FALSE)))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IF(D294="X",0,IF(E294="X",0,VLOOKUP(E294,'46'!$K$3:$L$16,2,FALSE)))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IF(D295="X",0,IF(E295="X",0,VLOOKUP(E295,'46'!$K$3:$L$16,2,FALSE)))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IF(D296="X",0,IF(E296="X",0,VLOOKUP(E296,'46'!$K$3:$L$16,2,FALSE)))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IF(D297="X",0,IF(E297="X",0,VLOOKUP(E297,'46'!$K$3:$L$16,2,FALSE)))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IF(D298="X",0,IF(E298="X",0,VLOOKUP(E298,'46'!$K$3:$L$16,2,FALSE)))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IF(D299="X",0,IF(E299="X",0,VLOOKUP(E299,'46'!$K$3:$L$16,2,FALSE)))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IF(D300="X",0,IF(E300="X",0,VLOOKUP(E300,'46'!$K$3:$L$16,2,FALSE)))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IF(D301="X",0,IF(E301="X",0,VLOOKUP(E301,'46'!$K$3:$L$16,2,FALSE)))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IF(D302="X",0,IF(E302="X",0,VLOOKUP(E302,'46'!$K$3:$L$16,2,FALSE)))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IF(D303="X",0,IF(E303="X",0,VLOOKUP(E303,'46'!$K$3:$L$16,2,FALSE)))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IF(D304="X",0,IF(E304="X",0,VLOOKUP(E304,'46'!$K$3:$L$16,2,FALSE)))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IF(D305="X",0,IF(E305="X",0,VLOOKUP(E305,'46'!$K$3:$L$16,2,FALSE)))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IF(D306="X",0,IF(E306="X",0,VLOOKUP(E306,'46'!$K$3:$L$16,2,FALSE)))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IF(D307="X",0,IF(E307="X",0,VLOOKUP(E307,'46'!$K$3:$L$16,2,FALSE)))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IF(D308="X",0,IF(E308="X",0,VLOOKUP(E308,'46'!$K$3:$L$16,2,FALSE)))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IF(D309="X",0,IF(E309="X",0,VLOOKUP(E309,'46'!$K$3:$L$16,2,FALSE)))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IF(D310="X",0,IF(E310="X",0,VLOOKUP(E310,'46'!$K$3:$L$16,2,FALSE)))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IF(D311="X",0,IF(E311="X",0,VLOOKUP(E311,'46'!$K$3:$L$16,2,FALSE)))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IF(D312="X",0,IF(E312="X",0,VLOOKUP(E312,'46'!$K$3:$L$16,2,FALSE)))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IF(D313="X",0,IF(E313="X",0,VLOOKUP(E313,'46'!$K$3:$L$16,2,FALSE)))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IF(D314="X",0,IF(E314="X",0,VLOOKUP(E314,'46'!$K$3:$L$16,2,FALSE)))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IF(D315="X",0,IF(E315="X",0,VLOOKUP(E315,'46'!$K$3:$L$16,2,FALSE)))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IF(D316="X",0,IF(E316="X",0,VLOOKUP(E316,'46'!$K$3:$L$16,2,FALSE)))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IF(D317="X",0,IF(E317="X",0,VLOOKUP(E317,'46'!$K$3:$L$16,2,FALSE)))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IF(D318="X",0,IF(E318="X",0,VLOOKUP(E318,'46'!$K$3:$L$16,2,FALSE)))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IF(D319="X",0,IF(E319="X",0,VLOOKUP(E319,'46'!$K$3:$L$16,2,FALSE)))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IF(D320="X",0,IF(E320="X",0,VLOOKUP(E320,'46'!$K$3:$L$16,2,FALSE)))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IF(D321="X",0,IF(E321="X",0,VLOOKUP(E321,'46'!$K$3:$L$16,2,FALSE)))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IF(D322="X",0,IF(E322="X",0,VLOOKUP(E322,'46'!$K$3:$L$16,2,FALSE)))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IF(D323="X",0,IF(E323="X",0,VLOOKUP(E323,'46'!$K$3:$L$16,2,FALSE)))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IF(D324="X",0,IF(E324="X",0,VLOOKUP(E324,'46'!$K$3:$L$16,2,FALSE)))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IF(D325="X",0,IF(E325="X",0,VLOOKUP(E325,'46'!$K$3:$L$16,2,FALSE)))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IF(D326="X",0,IF(E326="X",0,VLOOKUP(E326,'46'!$K$3:$L$16,2,FALSE)))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IF(D327="X",0,IF(E327="X",0,VLOOKUP(E327,'46'!$K$3:$L$16,2,FALSE)))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IF(D328="X",0,IF(E328="X",0,VLOOKUP(E328,'46'!$K$3:$L$16,2,FALSE)))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IF(D329="X",0,IF(E329="X",0,VLOOKUP(E329,'46'!$K$3:$L$16,2,FALSE)))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IF(D330="X",0,IF(E330="X",0,VLOOKUP(E330,'46'!$K$3:$L$16,2,FALSE)))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IF(D331="X",0,IF(E331="X",0,VLOOKUP(E331,'46'!$K$3:$L$16,2,FALSE)))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IF(D332="X",0,IF(E332="X",0,VLOOKUP(E332,'46'!$K$3:$L$16,2,FALSE)))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IF(D333="X",0,IF(E333="X",0,VLOOKUP(E333,'46'!$K$3:$L$16,2,FALSE)))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IF(D334="X",0,IF(E334="X",0,VLOOKUP(E334,'46'!$K$3:$L$16,2,FALSE)))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IF(D335="X",0,IF(E335="X",0,VLOOKUP(E335,'46'!$K$3:$L$16,2,FALSE)))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IF(D336="X",0,IF(E336="X",0,VLOOKUP(E336,'46'!$K$3:$L$16,2,FALSE)))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IF(D337="X",0,IF(E337="X",0,VLOOKUP(E337,'46'!$K$3:$L$16,2,FALSE)))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IF(D338="X",0,IF(E338="X",0,VLOOKUP(E338,'46'!$K$3:$L$16,2,FALSE)))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IF(D339="X",0,IF(E339="X",0,VLOOKUP(E339,'46'!$K$3:$L$16,2,FALSE)))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IF(D340="X",0,IF(E340="X",0,VLOOKUP(E340,'46'!$K$3:$L$16,2,FALSE)))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IF(D341="X",0,IF(E341="X",0,VLOOKUP(E341,'46'!$K$3:$L$16,2,FALSE)))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IF(D342="X",0,IF(E342="X",0,VLOOKUP(E342,'46'!$K$3:$L$16,2,FALSE)))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IF(D343="X",0,IF(E343="X",0,VLOOKUP(E343,'46'!$K$3:$L$16,2,FALSE)))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IF(D344="X",0,IF(E344="X",0,VLOOKUP(E344,'46'!$K$3:$L$16,2,FALSE)))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IF(D345="X",0,IF(E345="X",0,VLOOKUP(E345,'46'!$K$3:$L$16,2,FALSE)))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IF(D346="X",0,IF(E346="X",0,VLOOKUP(E346,'46'!$K$3:$L$16,2,FALSE)))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IF(D347="X",0,IF(E347="X",0,VLOOKUP(E347,'46'!$K$3:$L$16,2,FALSE)))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IF(D348="X",0,IF(E348="X",0,VLOOKUP(E348,'46'!$K$3:$L$16,2,FALSE)))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IF(D349="X",0,IF(E349="X",0,VLOOKUP(E349,'46'!$K$3:$L$16,2,FALSE)))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IF(D350="X",0,IF(E350="X",0,VLOOKUP(E350,'46'!$K$3:$L$16,2,FALSE)))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IF(D351="X",0,IF(E351="X",0,VLOOKUP(E351,'46'!$K$3:$L$16,2,FALSE)))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IF(D352="X",0,IF(E352="X",0,VLOOKUP(E352,'46'!$K$3:$L$16,2,FALSE)))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IF(D353="X",0,IF(E353="X",0,VLOOKUP(E353,'46'!$K$3:$L$16,2,FALSE)))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IF(D354="X",0,IF(E354="X",0,VLOOKUP(E354,'46'!$K$3:$L$16,2,FALSE)))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IF(D355="X",0,IF(E355="X",0,VLOOKUP(E355,'46'!$K$3:$L$16,2,FALSE)))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IF(D356="X",0,IF(E356="X",0,VLOOKUP(E356,'46'!$K$3:$L$16,2,FALSE)))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IF(D357="X",0,IF(E357="X",0,VLOOKUP(E357,'46'!$K$3:$L$16,2,FALSE)))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IF(D358="X",0,IF(E358="X",0,VLOOKUP(E358,'46'!$K$3:$L$16,2,FALSE)))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IF(D359="X",0,IF(E359="X",0,VLOOKUP(E359,'46'!$K$3:$L$16,2,FALSE)))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IF(D360="X",0,IF(E360="X",0,VLOOKUP(E360,'46'!$K$3:$L$16,2,FALSE)))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IF(D361="X",0,IF(E361="X",0,VLOOKUP(E361,'46'!$K$3:$L$16,2,FALSE)))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IF(D362="X",0,IF(E362="X",0,VLOOKUP(E362,'46'!$K$3:$L$16,2,FALSE)))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IF(D363="X",0,IF(E363="X",0,VLOOKUP(E363,'46'!$K$3:$L$16,2,FALSE)))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IF(D364="X",0,IF(E364="X",0,VLOOKUP(E364,'46'!$K$3:$L$16,2,FALSE)))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IF(D365="X",0,IF(E365="X",0,VLOOKUP(E365,'46'!$K$3:$L$16,2,FALSE)))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IF(D366="X",0,IF(E366="X",0,VLOOKUP(E366,'46'!$K$3:$L$16,2,FALSE)))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IF(D367="X",0,IF(E367="X",0,VLOOKUP(E367,'46'!$K$3:$L$16,2,FALSE)))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IF(D368="X",0,IF(E368="X",0,VLOOKUP(E368,'46'!$K$3:$L$16,2,FALSE)))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IF(D369="X",0,IF(E369="X",0,VLOOKUP(E369,'46'!$K$3:$L$16,2,FALSE)))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IF(D370="X",0,IF(E370="X",0,VLOOKUP(E370,'46'!$K$3:$L$16,2,FALSE)))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IF(D371="X",0,IF(E371="X",0,VLOOKUP(E371,'46'!$K$3:$L$16,2,FALSE)))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IF(D372="X",0,IF(E372="X",0,VLOOKUP(E372,'46'!$K$3:$L$16,2,FALSE)))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IF(D373="X",0,IF(E373="X",0,VLOOKUP(E373,'46'!$K$3:$L$16,2,FALSE)))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IF(D374="X",0,IF(E374="X",0,VLOOKUP(E374,'46'!$K$3:$L$16,2,FALSE)))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IF(D375="X",0,IF(E375="X",0,VLOOKUP(E375,'46'!$K$3:$L$16,2,FALSE)))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IF(D376="X",0,IF(E376="X",0,VLOOKUP(E376,'46'!$K$3:$L$16,2,FALSE)))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IF(D377="X",0,IF(E377="X",0,VLOOKUP(E377,'46'!$K$3:$L$16,2,FALSE)))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IF(D378="X",0,IF(E378="X",0,VLOOKUP(E378,'46'!$K$3:$L$16,2,FALSE)))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IF(D379="X",0,IF(E379="X",0,VLOOKUP(E379,'46'!$K$3:$L$16,2,FALSE)))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IF(D380="X",0,IF(E380="X",0,VLOOKUP(E380,'46'!$K$3:$L$16,2,FALSE)))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IF(D381="X",0,IF(E381="X",0,VLOOKUP(E381,'46'!$K$3:$L$16,2,FALSE)))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IF(D382="X",0,IF(E382="X",0,VLOOKUP(E382,'46'!$K$3:$L$16,2,FALSE)))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IF(D383="X",0,IF(E383="X",0,VLOOKUP(E383,'46'!$K$3:$L$16,2,FALSE)))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IF(D384="X",0,IF(E384="X",0,VLOOKUP(E384,'46'!$K$3:$L$16,2,FALSE)))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IF(D385="X",0,IF(E385="X",0,VLOOKUP(E385,'46'!$K$3:$L$16,2,FALSE)))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IF(D386="X",0,IF(E386="X",0,VLOOKUP(E386,'46'!$K$3:$L$16,2,FALSE)))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IF(D387="X",0,IF(E387="X",0,VLOOKUP(E387,'46'!$K$3:$L$16,2,FALSE)))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IF(D388="X",0,IF(E388="X",0,VLOOKUP(E388,'46'!$K$3:$L$16,2,FALSE)))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IF(D389="X",0,IF(E389="X",0,VLOOKUP(E389,'46'!$K$3:$L$16,2,FALSE)))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IF(D390="X",0,IF(E390="X",0,VLOOKUP(E390,'46'!$K$3:$L$16,2,FALSE)))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IF(D391="X",0,IF(E391="X",0,VLOOKUP(E391,'46'!$K$3:$L$16,2,FALSE)))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IF(D392="X",0,IF(E392="X",0,VLOOKUP(E392,'46'!$K$3:$L$16,2,FALSE)))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IF(D393="X",0,IF(E393="X",0,VLOOKUP(E393,'46'!$K$3:$L$16,2,FALSE)))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IF(D394="X",0,IF(E394="X",0,VLOOKUP(E394,'46'!$K$3:$L$16,2,FALSE)))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IF(D395="X",0,IF(E395="X",0,VLOOKUP(E395,'46'!$K$3:$L$16,2,FALSE)))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IF(D396="X",0,IF(E396="X",0,VLOOKUP(E396,'46'!$K$3:$L$16,2,FALSE)))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IF(D397="X",0,IF(E397="X",0,VLOOKUP(E397,'46'!$K$3:$L$16,2,FALSE)))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IF(D398="X",0,IF(E398="X",0,VLOOKUP(E398,'46'!$K$3:$L$16,2,FALSE)))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IF(D399="X",0,IF(E399="X",0,VLOOKUP(E399,'46'!$K$3:$L$16,2,FALSE)))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IF(D400="X",0,IF(E400="X",0,VLOOKUP(E400,'46'!$K$3:$L$16,2,FALSE)))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IF(D401="X",0,IF(E401="X",0,VLOOKUP(E401,'46'!$K$3:$L$16,2,FALSE)))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IF(D402="X",0,IF(E402="X",0,VLOOKUP(E402,'46'!$K$3:$L$16,2,FALSE)))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IF(D403="X",0,IF(E403="X",0,VLOOKUP(E403,'46'!$K$3:$L$16,2,FALSE)))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IF(D404="X",0,IF(E404="X",0,VLOOKUP(E404,'46'!$K$3:$L$16,2,FALSE)))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IF(D405="X",0,IF(E405="X",0,VLOOKUP(E405,'46'!$K$3:$L$16,2,FALSE)))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IF(D406="X",0,IF(E406="X",0,VLOOKUP(E406,'46'!$K$3:$L$16,2,FALSE)))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IF(D407="X",0,IF(E407="X",0,VLOOKUP(E407,'46'!$K$3:$L$16,2,FALSE)))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IF(D408="X",0,IF(E408="X",0,VLOOKUP(E408,'46'!$K$3:$L$16,2,FALSE)))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IF(D409="X",0,IF(E409="X",0,VLOOKUP(E409,'46'!$K$3:$L$16,2,FALSE)))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IF(D410="X",0,IF(E410="X",0,VLOOKUP(E410,'46'!$K$3:$L$16,2,FALSE)))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IF(D411="X",0,IF(E411="X",0,VLOOKUP(E411,'46'!$K$3:$L$16,2,FALSE)))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IF(D412="X",0,IF(E412="X",0,VLOOKUP(E412,'46'!$K$3:$L$16,2,FALSE)))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IF(D413="X",0,IF(E413="X",0,VLOOKUP(E413,'46'!$K$3:$L$16,2,FALSE)))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IF(D414="X",0,IF(E414="X",0,VLOOKUP(E414,'46'!$K$3:$L$16,2,FALSE)))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IF(D415="X",0,IF(E415="X",0,VLOOKUP(E415,'46'!$K$3:$L$16,2,FALSE)))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IF(D416="X",0,IF(E416="X",0,VLOOKUP(E416,'46'!$K$3:$L$16,2,FALSE)))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IF(D417="X",0,IF(E417="X",0,VLOOKUP(E417,'46'!$K$3:$L$16,2,FALSE)))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IF(D418="X",0,IF(E418="X",0,VLOOKUP(E418,'46'!$K$3:$L$16,2,FALSE)))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IF(D419="X",0,IF(E419="X",0,VLOOKUP(E419,'46'!$K$3:$L$16,2,FALSE)))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IF(D420="X",0,IF(E420="X",0,VLOOKUP(E420,'46'!$K$3:$L$16,2,FALSE)))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IF(D421="X",0,IF(E421="X",0,VLOOKUP(E421,'46'!$K$3:$L$16,2,FALSE)))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IF(D422="X",0,IF(E422="X",0,VLOOKUP(E422,'46'!$K$3:$L$16,2,FALSE)))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IF(D423="X",0,IF(E423="X",0,VLOOKUP(E423,'46'!$K$3:$L$16,2,FALSE)))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IF(D424="X",0,IF(E424="X",0,VLOOKUP(E424,'46'!$K$3:$L$16,2,FALSE)))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IF(D425="X",0,IF(E425="X",0,VLOOKUP(E425,'46'!$K$3:$L$16,2,FALSE)))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IF(D426="X",0,IF(E426="X",0,VLOOKUP(E426,'46'!$K$3:$L$16,2,FALSE)))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IF(D427="X",0,IF(E427="X",0,VLOOKUP(E427,'46'!$K$3:$L$16,2,FALSE)))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IF(D428="X",0,IF(E428="X",0,VLOOKUP(E428,'46'!$K$3:$L$16,2,FALSE)))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IF(D429="X",0,IF(E429="X",0,VLOOKUP(E429,'46'!$K$3:$L$16,2,FALSE)))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IF(D430="X",0,IF(E430="X",0,VLOOKUP(E430,'46'!$K$3:$L$16,2,FALSE)))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IF(D431="X",0,IF(E431="X",0,VLOOKUP(E431,'46'!$K$3:$L$16,2,FALSE)))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IF(D432="X",0,IF(E432="X",0,VLOOKUP(E432,'46'!$K$3:$L$16,2,FALSE)))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IF(D433="X",0,IF(E433="X",0,VLOOKUP(E433,'46'!$K$3:$L$16,2,FALSE)))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IF(D434="X",0,IF(E434="X",0,VLOOKUP(E434,'46'!$K$3:$L$16,2,FALSE)))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IF(D435="X",0,IF(E435="X",0,VLOOKUP(E435,'46'!$K$3:$L$16,2,FALSE)))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IF(D436="X",0,IF(E436="X",0,VLOOKUP(E436,'46'!$K$3:$L$16,2,FALSE)))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IF(D437="X",0,IF(E437="X",0,VLOOKUP(E437,'46'!$K$3:$L$16,2,FALSE)))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IF(D438="X",0,IF(E438="X",0,VLOOKUP(E438,'46'!$K$3:$L$16,2,FALSE)))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IF(D439="X",0,IF(E439="X",0,VLOOKUP(E439,'46'!$K$3:$L$16,2,FALSE)))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IF(D440="X",0,IF(E440="X",0,VLOOKUP(E440,'46'!$K$3:$L$16,2,FALSE)))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IF(D441="X",0,IF(E441="X",0,VLOOKUP(E441,'46'!$K$3:$L$16,2,FALSE)))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IF(D442="X",0,IF(E442="X",0,VLOOKUP(E442,'46'!$K$3:$L$16,2,FALSE)))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IF(D443="X",0,IF(E443="X",0,VLOOKUP(E443,'46'!$K$3:$L$16,2,FALSE)))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IF(D444="X",0,IF(E444="X",0,VLOOKUP(E444,'46'!$K$3:$L$16,2,FALSE)))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IF(D445="X",0,IF(E445="X",0,VLOOKUP(E445,'46'!$K$3:$L$16,2,FALSE)))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IF(D446="X",0,IF(E446="X",0,VLOOKUP(E446,'46'!$K$3:$L$16,2,FALSE)))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IF(D447="X",0,IF(E447="X",0,VLOOKUP(E447,'46'!$K$3:$L$16,2,FALSE)))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IF(D448="X",0,IF(E448="X",0,VLOOKUP(E448,'46'!$K$3:$L$16,2,FALSE)))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IF(D449="X",0,IF(E449="X",0,VLOOKUP(E449,'46'!$K$3:$L$16,2,FALSE)))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IF(D450="X",0,IF(E450="X",0,VLOOKUP(E450,'46'!$K$3:$L$16,2,FALSE)))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IF(D451="X",0,IF(E451="X",0,VLOOKUP(E451,'46'!$K$3:$L$16,2,FALSE)))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IF(D452="X",0,IF(E452="X",0,VLOOKUP(E452,'46'!$K$3:$L$16,2,FALSE)))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IF(D453="X",0,IF(E453="X",0,VLOOKUP(E453,'46'!$K$3:$L$16,2,FALSE)))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IF(D454="X",0,IF(E454="X",0,VLOOKUP(E454,'46'!$K$3:$L$16,2,FALSE)))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IF(D455="X",0,IF(E455="X",0,VLOOKUP(E455,'46'!$K$3:$L$16,2,FALSE)))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IF(D456="X",0,IF(E456="X",0,VLOOKUP(E456,'46'!$K$3:$L$16,2,FALSE)))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IF(D457="X",0,IF(E457="X",0,VLOOKUP(E457,'46'!$K$3:$L$16,2,FALSE)))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IF(D458="X",0,IF(E458="X",0,VLOOKUP(E458,'46'!$K$3:$L$16,2,FALSE)))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IF(D459="X",0,IF(E459="X",0,VLOOKUP(E459,'46'!$K$3:$L$16,2,FALSE)))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IF(D460="X",0,IF(E460="X",0,VLOOKUP(E460,'46'!$K$3:$L$16,2,FALSE)))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IF(D461="X",0,IF(E461="X",0,VLOOKUP(E461,'46'!$K$3:$L$16,2,FALSE)))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IF(D462="X",0,IF(E462="X",0,VLOOKUP(E462,'46'!$K$3:$L$16,2,FALSE)))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IF(D463="X",0,IF(E463="X",0,VLOOKUP(E463,'46'!$K$3:$L$16,2,FALSE)))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IF(D464="X",0,IF(E464="X",0,VLOOKUP(E464,'46'!$K$3:$L$16,2,FALSE)))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IF(D465="X",0,IF(E465="X",0,VLOOKUP(E465,'46'!$K$3:$L$16,2,FALSE)))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IF(D466="X",0,IF(E466="X",0,VLOOKUP(E466,'46'!$K$3:$L$16,2,FALSE)))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IF(D467="X",0,IF(E467="X",0,VLOOKUP(E467,'46'!$K$3:$L$16,2,FALSE)))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IF(D468="X",0,IF(E468="X",0,VLOOKUP(E468,'46'!$K$3:$L$16,2,FALSE)))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IF(D469="X",0,IF(E469="X",0,VLOOKUP(E469,'46'!$K$3:$L$16,2,FALSE)))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IF(D470="X",0,IF(E470="X",0,VLOOKUP(E470,'46'!$K$3:$L$16,2,FALSE)))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IF(D471="X",0,IF(E471="X",0,VLOOKUP(E471,'46'!$K$3:$L$16,2,FALSE)))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IF(D472="X",0,IF(E472="X",0,VLOOKUP(E472,'46'!$K$3:$L$16,2,FALSE)))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IF(D473="X",0,IF(E473="X",0,VLOOKUP(E473,'46'!$K$3:$L$16,2,FALSE)))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IF(D474="X",0,IF(E474="X",0,VLOOKUP(E474,'46'!$K$3:$L$16,2,FALSE)))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IF(D475="X",0,IF(E475="X",0,VLOOKUP(E475,'46'!$K$3:$L$16,2,FALSE)))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IF(D476="X",0,IF(E476="X",0,VLOOKUP(E476,'46'!$K$3:$L$16,2,FALSE)))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IF(D477="X",0,IF(E477="X",0,VLOOKUP(E477,'46'!$K$3:$L$16,2,FALSE)))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IF(D478="X",0,IF(E478="X",0,VLOOKUP(E478,'46'!$K$3:$L$16,2,FALSE)))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IF(D479="X",0,IF(E479="X",0,VLOOKUP(E479,'46'!$K$3:$L$16,2,FALSE)))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IF(D480="X",0,IF(E480="X",0,VLOOKUP(E480,'46'!$K$3:$L$16,2,FALSE)))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IF(D481="X",0,IF(E481="X",0,VLOOKUP(E481,'46'!$K$3:$L$16,2,FALSE)))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IF(D482="X",0,IF(E482="X",0,VLOOKUP(E482,'46'!$K$3:$L$16,2,FALSE)))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IF(D483="X",0,IF(E483="X",0,VLOOKUP(E483,'46'!$K$3:$L$16,2,FALSE)))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IF(D484="X",0,IF(E484="X",0,VLOOKUP(E484,'46'!$K$3:$L$16,2,FALSE)))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IF(D485="X",0,IF(E485="X",0,VLOOKUP(E485,'46'!$K$3:$L$16,2,FALSE)))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IF(D486="X",0,IF(E486="X",0,VLOOKUP(E486,'46'!$K$3:$L$16,2,FALSE)))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IF(D487="X",0,IF(E487="X",0,VLOOKUP(E487,'46'!$K$3:$L$16,2,FALSE)))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IF(D488="X",0,IF(E488="X",0,VLOOKUP(E488,'46'!$K$3:$L$16,2,FALSE)))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IF(D489="X",0,IF(E489="X",0,VLOOKUP(E489,'46'!$K$3:$L$16,2,FALSE)))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IF(D490="X",0,IF(E490="X",0,VLOOKUP(E490,'46'!$K$3:$L$16,2,FALSE)))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IF(D491="X",0,IF(E491="X",0,VLOOKUP(E491,'46'!$K$3:$L$16,2,FALSE)))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IF(D492="X",0,IF(E492="X",0,VLOOKUP(E492,'46'!$K$3:$L$16,2,FALSE)))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IF(D493="X",0,IF(E493="X",0,VLOOKUP(E493,'46'!$K$3:$L$16,2,FALSE)))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IF(D494="X",0,IF(E494="X",0,VLOOKUP(E494,'46'!$K$3:$L$16,2,FALSE)))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IF('46'!K3="", "Vrije categorie",'46'!K3)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IF('46'!K4="", "Vrije categorie",'46'!K4)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IF('46'!K5="", "Vrije categorie",'46'!K5)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IF('46'!K6="", "Vrije categorie",'46'!K6)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IF('46'!K7="", "Vrije categorie",'46'!K7)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IF('46'!K8="", "Vrije categorie",'46'!K8)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IF('46'!K9="", "Vrije categorie",'46'!K9)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IF('46'!K10="", "Vrije categorie",'46'!K10)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IF('46'!K11="", "Vrije categorie",'46'!K11)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IF('46'!K12="", "Vrije categorie",'46'!K12)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IF('46'!K13="", "Vrije categorie",'46'!K13)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IF('46'!K14="", "Vrije categorie",'46'!K14)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IF('46'!K15="", "Vrije categorie",'46'!K15)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uK2eQ+GZxyaEWAsVbI6CTF7iqT6loN0vN5XyhzJ66u7CDb/R99kU/LPbilEqddFf8xIaBTeoPLeoc06sdRkUYw==" saltValue="njw2gWLG826thh0MlW+03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47,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'47a'!P499/M3</f>
        <v>#N/A</v>
      </c>
    </row>
    <row r="4" spans="1:14">
      <c r="A4" s="26" t="s">
        <v>80</v>
      </c>
      <c r="B4" s="217" t="str">
        <f>VLOOKUP(H5,Kwaliteitsinspecties!A5:E54,3)</f>
        <v>Complex 47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'47a'!P500/M4</f>
        <v>#N/A</v>
      </c>
    </row>
    <row r="5" spans="1:14">
      <c r="A5" s="27" t="s">
        <v>81</v>
      </c>
      <c r="B5" s="218" t="str">
        <f>VLOOKUP(H5,Kwaliteitsinspecties!A5:E54,4)</f>
        <v>Complex 47</v>
      </c>
      <c r="C5" s="218"/>
      <c r="D5" s="218"/>
      <c r="E5" s="218"/>
      <c r="F5" s="214" t="s">
        <v>83</v>
      </c>
      <c r="G5" s="214"/>
      <c r="H5" s="23">
        <f>Kwaliteitsinspecties!A51</f>
        <v>47</v>
      </c>
      <c r="K5" s="44" t="s">
        <v>56</v>
      </c>
      <c r="L5" s="56"/>
      <c r="M5" s="115"/>
      <c r="N5" s="97" t="e">
        <f>'47a'!P501/M5</f>
        <v>#N/A</v>
      </c>
    </row>
    <row r="6" spans="1:14">
      <c r="A6" s="28" t="s">
        <v>82</v>
      </c>
      <c r="B6" s="219" t="str">
        <f>VLOOKUP(H5,Kwaliteitsinspecties!A5:E54,5)</f>
        <v>Complex 47</v>
      </c>
      <c r="C6" s="219"/>
      <c r="D6" s="219"/>
      <c r="E6" s="219"/>
      <c r="F6" s="215" t="s">
        <v>84</v>
      </c>
      <c r="G6" s="215"/>
      <c r="H6" s="24" t="str">
        <f>CONCATENATE(H5,"a")</f>
        <v>47a</v>
      </c>
      <c r="K6" s="44" t="s">
        <v>57</v>
      </c>
      <c r="L6" s="56"/>
      <c r="M6" s="115"/>
      <c r="N6" s="97" t="e">
        <f>'47a'!P502/M6</f>
        <v>#N/A</v>
      </c>
    </row>
    <row r="7" spans="1:14">
      <c r="K7" s="44" t="s">
        <v>53</v>
      </c>
      <c r="L7" s="56"/>
      <c r="M7" s="115"/>
      <c r="N7" s="97" t="e">
        <f>'47a'!P503/M7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'47a'!P504/M8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'47a'!P505/M9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'47a'!P506/M10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'47a'!P507/M11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'47a'!P508/M12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'47a'!N512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'47a'!P509/M13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'47a'!P512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'47a'!G512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'47a'!F512-E27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'47a'!S495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'47a'!R495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'47a'!T495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'47a'!U495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'47a'!V495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'47a'!W495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'47a'!N505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cBM9WkguIzC+HK7YlwzZbDa6VcHS2dPiHS+V4x/DL97Bee22arxhvUAcHda4YG4lRtlUogQo2s+q6+71/1oUQw==" saltValue="gx1U0WiFHBP7bWOzp31RS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37"/>
  </cols>
  <sheetData>
    <row r="1" spans="1:24">
      <c r="A1">
        <f>'47'!H5</f>
        <v>47</v>
      </c>
      <c r="B1" s="240" t="s">
        <v>80</v>
      </c>
      <c r="C1" s="241"/>
      <c r="D1" s="242" t="str">
        <f>VLOOKUP(A1,Kwaliteitsinspecties!A5:J54,3)</f>
        <v>Complex 47</v>
      </c>
      <c r="E1" s="243"/>
      <c r="F1" s="243"/>
      <c r="G1" s="243"/>
      <c r="H1" s="243"/>
      <c r="I1" s="243"/>
      <c r="J1" s="244"/>
      <c r="K1" s="52"/>
      <c r="X1" s="137" t="s">
        <v>243</v>
      </c>
    </row>
    <row r="2" spans="1:24">
      <c r="B2" s="240" t="s">
        <v>96</v>
      </c>
      <c r="C2" s="241"/>
      <c r="D2" s="242" t="str">
        <f>CONCATENATE(VLOOKUP(A1,Kwaliteitsinspecties!A5:K54,4)," te ",VLOOKUP(A1,Kwaliteitsinspecties!A5:K54,5))</f>
        <v>Complex 47 te Complex 47</v>
      </c>
      <c r="E2" s="243"/>
      <c r="F2" s="243"/>
      <c r="G2" s="243"/>
      <c r="H2" s="243"/>
      <c r="I2" s="243"/>
      <c r="J2" s="244"/>
      <c r="K2" s="52"/>
    </row>
    <row r="3" spans="1:24" ht="28.8">
      <c r="A3" s="17" t="s">
        <v>155</v>
      </c>
      <c r="B3" s="17" t="s">
        <v>97</v>
      </c>
      <c r="C3" s="17" t="s">
        <v>70</v>
      </c>
      <c r="D3" s="17" t="s">
        <v>98</v>
      </c>
      <c r="E3" s="17" t="s">
        <v>99</v>
      </c>
      <c r="F3" s="17" t="s">
        <v>68</v>
      </c>
      <c r="G3" s="17" t="s">
        <v>66</v>
      </c>
      <c r="H3" s="17" t="s">
        <v>67</v>
      </c>
      <c r="I3" s="17" t="s">
        <v>65</v>
      </c>
      <c r="J3" s="50" t="s">
        <v>196</v>
      </c>
      <c r="K3" s="17" t="s">
        <v>197</v>
      </c>
      <c r="L3" s="17" t="s">
        <v>156</v>
      </c>
      <c r="M3" s="17" t="s">
        <v>156</v>
      </c>
      <c r="N3" s="17" t="s">
        <v>62</v>
      </c>
      <c r="O3" s="17" t="s">
        <v>157</v>
      </c>
      <c r="P3" s="17" t="s">
        <v>100</v>
      </c>
      <c r="R3" s="50" t="s">
        <v>101</v>
      </c>
      <c r="S3" s="50" t="s">
        <v>102</v>
      </c>
      <c r="T3" s="17" t="s">
        <v>103</v>
      </c>
      <c r="U3" s="17" t="s">
        <v>104</v>
      </c>
      <c r="V3" s="17" t="s">
        <v>105</v>
      </c>
      <c r="W3" s="17" t="s">
        <v>106</v>
      </c>
    </row>
    <row r="4" spans="1:24">
      <c r="A4" s="16"/>
      <c r="B4" s="90"/>
      <c r="C4" s="17"/>
      <c r="D4" s="17"/>
      <c r="E4" s="90"/>
      <c r="F4" s="92"/>
      <c r="G4" s="92"/>
      <c r="H4" s="92"/>
      <c r="I4" s="92"/>
      <c r="J4" s="92"/>
      <c r="N4" s="92">
        <f t="shared" ref="N4:N67" si="0">SUM(F4:M4)</f>
        <v>0</v>
      </c>
      <c r="O4" s="92" t="e">
        <f>IF(D4="X",0,IF(E4="X",0,VLOOKUP(E4,'47'!$K$3:$L$16,2,FALSE)))</f>
        <v>#N/A</v>
      </c>
      <c r="P4" s="92" t="e">
        <f t="shared" ref="P4:P67" si="1">N4*O4</f>
        <v>#N/A</v>
      </c>
    </row>
    <row r="5" spans="1:24">
      <c r="A5" s="16"/>
      <c r="B5" s="90"/>
      <c r="C5" s="17"/>
      <c r="D5" s="17"/>
      <c r="E5" s="90"/>
      <c r="F5" s="92"/>
      <c r="G5" s="92"/>
      <c r="H5" s="92"/>
      <c r="I5" s="92"/>
      <c r="J5" s="92"/>
      <c r="N5" s="92">
        <f t="shared" si="0"/>
        <v>0</v>
      </c>
      <c r="O5" s="92" t="e">
        <f>IF(D5="X",0,IF(E5="X",0,VLOOKUP(E5,'47'!$K$3:$L$16,2,FALSE)))</f>
        <v>#N/A</v>
      </c>
      <c r="P5" s="92" t="e">
        <f t="shared" si="1"/>
        <v>#N/A</v>
      </c>
    </row>
    <row r="6" spans="1:24">
      <c r="A6" s="16"/>
      <c r="B6" s="90"/>
      <c r="C6" s="17"/>
      <c r="D6" s="17"/>
      <c r="E6" s="90"/>
      <c r="F6" s="92"/>
      <c r="G6" s="92"/>
      <c r="H6" s="92"/>
      <c r="I6" s="92"/>
      <c r="J6" s="92"/>
      <c r="N6" s="92">
        <f t="shared" si="0"/>
        <v>0</v>
      </c>
      <c r="O6" s="92" t="e">
        <f>IF(D6="X",0,IF(E6="X",0,VLOOKUP(E6,'47'!$K$3:$L$16,2,FALSE)))</f>
        <v>#N/A</v>
      </c>
      <c r="P6" s="92" t="e">
        <f t="shared" si="1"/>
        <v>#N/A</v>
      </c>
    </row>
    <row r="7" spans="1:24">
      <c r="A7" s="16"/>
      <c r="B7" s="90"/>
      <c r="C7" s="17"/>
      <c r="D7" s="17"/>
      <c r="E7" s="90"/>
      <c r="F7" s="92"/>
      <c r="G7" s="92"/>
      <c r="H7" s="92"/>
      <c r="I7" s="92"/>
      <c r="J7" s="92"/>
      <c r="N7" s="92">
        <f t="shared" si="0"/>
        <v>0</v>
      </c>
      <c r="O7" s="92" t="e">
        <f>IF(D7="X",0,IF(E7="X",0,VLOOKUP(E7,'47'!$K$3:$L$16,2,FALSE)))</f>
        <v>#N/A</v>
      </c>
      <c r="P7" s="92" t="e">
        <f t="shared" si="1"/>
        <v>#N/A</v>
      </c>
    </row>
    <row r="8" spans="1:24">
      <c r="A8" s="16"/>
      <c r="B8" s="90"/>
      <c r="C8" s="17"/>
      <c r="D8" s="17"/>
      <c r="E8" s="90"/>
      <c r="F8" s="92"/>
      <c r="G8" s="92"/>
      <c r="H8" s="92"/>
      <c r="I8" s="92"/>
      <c r="J8" s="92"/>
      <c r="N8" s="92">
        <f t="shared" si="0"/>
        <v>0</v>
      </c>
      <c r="O8" s="92" t="e">
        <f>IF(D8="X",0,IF(E8="X",0,VLOOKUP(E8,'47'!$K$3:$L$16,2,FALSE)))</f>
        <v>#N/A</v>
      </c>
      <c r="P8" s="92" t="e">
        <f t="shared" si="1"/>
        <v>#N/A</v>
      </c>
    </row>
    <row r="9" spans="1:24">
      <c r="A9" s="16"/>
      <c r="B9" s="90"/>
      <c r="C9" s="17"/>
      <c r="D9" s="17"/>
      <c r="E9" s="90"/>
      <c r="F9" s="92"/>
      <c r="G9" s="92"/>
      <c r="H9" s="92"/>
      <c r="I9" s="92"/>
      <c r="J9" s="92"/>
      <c r="N9" s="92">
        <f t="shared" si="0"/>
        <v>0</v>
      </c>
      <c r="O9" s="92" t="e">
        <f>IF(D9="X",0,IF(E9="X",0,VLOOKUP(E9,'47'!$K$3:$L$16,2,FALSE)))</f>
        <v>#N/A</v>
      </c>
      <c r="P9" s="92" t="e">
        <f t="shared" si="1"/>
        <v>#N/A</v>
      </c>
    </row>
    <row r="10" spans="1:24">
      <c r="A10" s="16"/>
      <c r="B10" s="90"/>
      <c r="C10" s="17"/>
      <c r="D10" s="17"/>
      <c r="E10" s="90"/>
      <c r="F10" s="92"/>
      <c r="G10" s="92"/>
      <c r="H10" s="92"/>
      <c r="I10" s="92"/>
      <c r="J10" s="92"/>
      <c r="N10" s="92">
        <f t="shared" si="0"/>
        <v>0</v>
      </c>
      <c r="O10" s="92" t="e">
        <f>IF(D10="X",0,IF(E10="X",0,VLOOKUP(E10,'47'!$K$3:$L$16,2,FALSE)))</f>
        <v>#N/A</v>
      </c>
      <c r="P10" s="92" t="e">
        <f t="shared" si="1"/>
        <v>#N/A</v>
      </c>
    </row>
    <row r="11" spans="1:24">
      <c r="A11" s="16"/>
      <c r="B11" s="90"/>
      <c r="C11" s="17"/>
      <c r="D11" s="17"/>
      <c r="E11" s="90"/>
      <c r="F11" s="92"/>
      <c r="G11" s="92"/>
      <c r="H11" s="92"/>
      <c r="I11" s="92"/>
      <c r="J11" s="92"/>
      <c r="N11" s="92">
        <f t="shared" si="0"/>
        <v>0</v>
      </c>
      <c r="O11" s="92" t="e">
        <f>IF(D11="X",0,IF(E11="X",0,VLOOKUP(E11,'47'!$K$3:$L$16,2,FALSE)))</f>
        <v>#N/A</v>
      </c>
      <c r="P11" s="92" t="e">
        <f t="shared" si="1"/>
        <v>#N/A</v>
      </c>
    </row>
    <row r="12" spans="1:24">
      <c r="A12" s="16"/>
      <c r="B12" s="90"/>
      <c r="C12" s="17"/>
      <c r="D12" s="17"/>
      <c r="E12" s="90"/>
      <c r="F12" s="92"/>
      <c r="G12" s="92"/>
      <c r="H12" s="92"/>
      <c r="I12" s="92"/>
      <c r="J12" s="92"/>
      <c r="N12" s="92">
        <f t="shared" si="0"/>
        <v>0</v>
      </c>
      <c r="O12" s="92" t="e">
        <f>IF(D12="X",0,IF(E12="X",0,VLOOKUP(E12,'47'!$K$3:$L$16,2,FALSE)))</f>
        <v>#N/A</v>
      </c>
      <c r="P12" s="92" t="e">
        <f t="shared" si="1"/>
        <v>#N/A</v>
      </c>
    </row>
    <row r="13" spans="1:24">
      <c r="A13" s="16"/>
      <c r="B13" s="90"/>
      <c r="C13" s="17"/>
      <c r="D13" s="17"/>
      <c r="E13" s="90"/>
      <c r="F13" s="92"/>
      <c r="G13" s="92"/>
      <c r="H13" s="92"/>
      <c r="I13" s="92"/>
      <c r="J13" s="92"/>
      <c r="N13" s="92">
        <f t="shared" si="0"/>
        <v>0</v>
      </c>
      <c r="O13" s="92" t="e">
        <f>IF(D13="X",0,IF(E13="X",0,VLOOKUP(E13,'47'!$K$3:$L$16,2,FALSE)))</f>
        <v>#N/A</v>
      </c>
      <c r="P13" s="92" t="e">
        <f t="shared" si="1"/>
        <v>#N/A</v>
      </c>
    </row>
    <row r="14" spans="1:24">
      <c r="A14" s="16"/>
      <c r="B14" s="90"/>
      <c r="C14" s="17"/>
      <c r="D14" s="17"/>
      <c r="E14" s="90"/>
      <c r="F14" s="92"/>
      <c r="G14" s="92"/>
      <c r="H14" s="92"/>
      <c r="I14" s="92"/>
      <c r="J14" s="92"/>
      <c r="N14" s="92">
        <f t="shared" si="0"/>
        <v>0</v>
      </c>
      <c r="O14" s="92" t="e">
        <f>IF(D14="X",0,IF(E14="X",0,VLOOKUP(E14,'47'!$K$3:$L$16,2,FALSE)))</f>
        <v>#N/A</v>
      </c>
      <c r="P14" s="92" t="e">
        <f t="shared" si="1"/>
        <v>#N/A</v>
      </c>
    </row>
    <row r="15" spans="1:24">
      <c r="A15" s="16"/>
      <c r="B15" s="90"/>
      <c r="C15" s="17"/>
      <c r="D15" s="17"/>
      <c r="E15" s="90"/>
      <c r="F15" s="92"/>
      <c r="G15" s="92"/>
      <c r="H15" s="92"/>
      <c r="I15" s="92"/>
      <c r="J15" s="92"/>
      <c r="N15" s="92">
        <f t="shared" si="0"/>
        <v>0</v>
      </c>
      <c r="O15" s="92" t="e">
        <f>IF(D15="X",0,IF(E15="X",0,VLOOKUP(E15,'47'!$K$3:$L$16,2,FALSE)))</f>
        <v>#N/A</v>
      </c>
      <c r="P15" s="92" t="e">
        <f t="shared" si="1"/>
        <v>#N/A</v>
      </c>
    </row>
    <row r="16" spans="1:24">
      <c r="A16" s="16"/>
      <c r="B16" s="90"/>
      <c r="C16" s="17"/>
      <c r="D16" s="17"/>
      <c r="E16" s="90"/>
      <c r="F16" s="92"/>
      <c r="G16" s="92"/>
      <c r="H16" s="92"/>
      <c r="I16" s="92"/>
      <c r="J16" s="92"/>
      <c r="N16" s="92">
        <f t="shared" si="0"/>
        <v>0</v>
      </c>
      <c r="O16" s="92" t="e">
        <f>IF(D16="X",0,IF(E16="X",0,VLOOKUP(E16,'47'!$K$3:$L$16,2,FALSE)))</f>
        <v>#N/A</v>
      </c>
      <c r="P16" s="92" t="e">
        <f t="shared" si="1"/>
        <v>#N/A</v>
      </c>
    </row>
    <row r="17" spans="1:16">
      <c r="A17" s="16"/>
      <c r="B17" s="90"/>
      <c r="C17" s="17"/>
      <c r="D17" s="17"/>
      <c r="E17" s="90"/>
      <c r="F17" s="92"/>
      <c r="G17" s="92"/>
      <c r="H17" s="92"/>
      <c r="I17" s="92"/>
      <c r="J17" s="92"/>
      <c r="N17" s="92">
        <f t="shared" si="0"/>
        <v>0</v>
      </c>
      <c r="O17" s="92" t="e">
        <f>IF(D17="X",0,IF(E17="X",0,VLOOKUP(E17,'47'!$K$3:$L$16,2,FALSE)))</f>
        <v>#N/A</v>
      </c>
      <c r="P17" s="92" t="e">
        <f t="shared" si="1"/>
        <v>#N/A</v>
      </c>
    </row>
    <row r="18" spans="1:16">
      <c r="A18" s="16"/>
      <c r="B18" s="90"/>
      <c r="C18" s="17"/>
      <c r="D18" s="17"/>
      <c r="E18" s="90"/>
      <c r="F18" s="92"/>
      <c r="G18" s="92"/>
      <c r="H18" s="92"/>
      <c r="I18" s="92"/>
      <c r="J18" s="92"/>
      <c r="N18" s="92">
        <f t="shared" si="0"/>
        <v>0</v>
      </c>
      <c r="O18" s="92" t="e">
        <f>IF(D18="X",0,IF(E18="X",0,VLOOKUP(E18,'47'!$K$3:$L$16,2,FALSE)))</f>
        <v>#N/A</v>
      </c>
      <c r="P18" s="92" t="e">
        <f t="shared" si="1"/>
        <v>#N/A</v>
      </c>
    </row>
    <row r="19" spans="1:16">
      <c r="A19" s="16"/>
      <c r="B19" s="90"/>
      <c r="C19" s="17"/>
      <c r="D19" s="17"/>
      <c r="E19" s="90"/>
      <c r="F19" s="92"/>
      <c r="G19" s="92"/>
      <c r="H19" s="92"/>
      <c r="I19" s="92"/>
      <c r="J19" s="92"/>
      <c r="N19" s="92">
        <f t="shared" si="0"/>
        <v>0</v>
      </c>
      <c r="O19" s="92" t="e">
        <f>IF(D19="X",0,IF(E19="X",0,VLOOKUP(E19,'47'!$K$3:$L$16,2,FALSE)))</f>
        <v>#N/A</v>
      </c>
      <c r="P19" s="92" t="e">
        <f t="shared" si="1"/>
        <v>#N/A</v>
      </c>
    </row>
    <row r="20" spans="1:16">
      <c r="A20" s="16"/>
      <c r="B20" s="90"/>
      <c r="C20" s="17"/>
      <c r="D20" s="17"/>
      <c r="E20" s="90"/>
      <c r="F20" s="92"/>
      <c r="G20" s="92"/>
      <c r="H20" s="92"/>
      <c r="I20" s="92"/>
      <c r="J20" s="92"/>
      <c r="N20" s="92">
        <f t="shared" si="0"/>
        <v>0</v>
      </c>
      <c r="O20" s="92" t="e">
        <f>IF(D20="X",0,IF(E20="X",0,VLOOKUP(E20,'47'!$K$3:$L$16,2,FALSE)))</f>
        <v>#N/A</v>
      </c>
      <c r="P20" s="92" t="e">
        <f t="shared" si="1"/>
        <v>#N/A</v>
      </c>
    </row>
    <row r="21" spans="1:16">
      <c r="A21" s="16"/>
      <c r="B21" s="90"/>
      <c r="C21" s="17"/>
      <c r="D21" s="17"/>
      <c r="E21" s="90"/>
      <c r="F21" s="92"/>
      <c r="G21" s="92"/>
      <c r="H21" s="92"/>
      <c r="I21" s="92"/>
      <c r="J21" s="92"/>
      <c r="N21" s="92">
        <f t="shared" si="0"/>
        <v>0</v>
      </c>
      <c r="O21" s="92" t="e">
        <f>IF(D21="X",0,IF(E21="X",0,VLOOKUP(E21,'47'!$K$3:$L$16,2,FALSE)))</f>
        <v>#N/A</v>
      </c>
      <c r="P21" s="92" t="e">
        <f t="shared" si="1"/>
        <v>#N/A</v>
      </c>
    </row>
    <row r="22" spans="1:16">
      <c r="A22" s="16"/>
      <c r="B22" s="90"/>
      <c r="C22" s="17"/>
      <c r="D22" s="17"/>
      <c r="E22" s="90"/>
      <c r="F22" s="92"/>
      <c r="G22" s="92"/>
      <c r="H22" s="92"/>
      <c r="I22" s="92"/>
      <c r="J22" s="92"/>
      <c r="N22" s="92">
        <f t="shared" si="0"/>
        <v>0</v>
      </c>
      <c r="O22" s="92" t="e">
        <f>IF(D22="X",0,IF(E22="X",0,VLOOKUP(E22,'47'!$K$3:$L$16,2,FALSE)))</f>
        <v>#N/A</v>
      </c>
      <c r="P22" s="92" t="e">
        <f t="shared" si="1"/>
        <v>#N/A</v>
      </c>
    </row>
    <row r="23" spans="1:16">
      <c r="A23" s="16"/>
      <c r="B23" s="90"/>
      <c r="C23" s="17"/>
      <c r="D23" s="17"/>
      <c r="E23" s="90"/>
      <c r="F23" s="92"/>
      <c r="G23" s="92"/>
      <c r="H23" s="92"/>
      <c r="I23" s="92"/>
      <c r="J23" s="92"/>
      <c r="N23" s="92">
        <f t="shared" si="0"/>
        <v>0</v>
      </c>
      <c r="O23" s="92" t="e">
        <f>IF(D23="X",0,IF(E23="X",0,VLOOKUP(E23,'47'!$K$3:$L$16,2,FALSE)))</f>
        <v>#N/A</v>
      </c>
      <c r="P23" s="92" t="e">
        <f t="shared" si="1"/>
        <v>#N/A</v>
      </c>
    </row>
    <row r="24" spans="1:16">
      <c r="A24" s="16"/>
      <c r="B24" s="90"/>
      <c r="C24" s="17"/>
      <c r="D24" s="17"/>
      <c r="E24" s="90"/>
      <c r="F24" s="92"/>
      <c r="G24" s="92"/>
      <c r="H24" s="92"/>
      <c r="I24" s="92"/>
      <c r="J24" s="92"/>
      <c r="N24" s="92">
        <f t="shared" si="0"/>
        <v>0</v>
      </c>
      <c r="O24" s="92" t="e">
        <f>IF(D24="X",0,IF(E24="X",0,VLOOKUP(E24,'47'!$K$3:$L$16,2,FALSE)))</f>
        <v>#N/A</v>
      </c>
      <c r="P24" s="92" t="e">
        <f t="shared" si="1"/>
        <v>#N/A</v>
      </c>
    </row>
    <row r="25" spans="1:16">
      <c r="A25" s="16"/>
      <c r="B25" s="90"/>
      <c r="C25" s="17"/>
      <c r="D25" s="17"/>
      <c r="E25" s="90"/>
      <c r="F25" s="92"/>
      <c r="G25" s="92"/>
      <c r="H25" s="92"/>
      <c r="I25" s="92"/>
      <c r="J25" s="92"/>
      <c r="N25" s="92">
        <f t="shared" si="0"/>
        <v>0</v>
      </c>
      <c r="O25" s="92" t="e">
        <f>IF(D25="X",0,IF(E25="X",0,VLOOKUP(E25,'47'!$K$3:$L$16,2,FALSE)))</f>
        <v>#N/A</v>
      </c>
      <c r="P25" s="92" t="e">
        <f t="shared" si="1"/>
        <v>#N/A</v>
      </c>
    </row>
    <row r="26" spans="1:16">
      <c r="A26" s="16"/>
      <c r="B26" s="90"/>
      <c r="C26" s="17"/>
      <c r="D26" s="17"/>
      <c r="E26" s="90"/>
      <c r="F26" s="92"/>
      <c r="G26" s="92"/>
      <c r="H26" s="92"/>
      <c r="I26" s="92"/>
      <c r="J26" s="92"/>
      <c r="N26" s="92">
        <f t="shared" si="0"/>
        <v>0</v>
      </c>
      <c r="O26" s="92" t="e">
        <f>IF(D26="X",0,IF(E26="X",0,VLOOKUP(E26,'47'!$K$3:$L$16,2,FALSE)))</f>
        <v>#N/A</v>
      </c>
      <c r="P26" s="92" t="e">
        <f t="shared" si="1"/>
        <v>#N/A</v>
      </c>
    </row>
    <row r="27" spans="1:16">
      <c r="A27" s="16"/>
      <c r="B27" s="90"/>
      <c r="C27" s="17"/>
      <c r="D27" s="17"/>
      <c r="E27" s="90"/>
      <c r="F27" s="92"/>
      <c r="G27" s="92"/>
      <c r="H27" s="92"/>
      <c r="I27" s="92"/>
      <c r="J27" s="92"/>
      <c r="N27" s="92">
        <f t="shared" si="0"/>
        <v>0</v>
      </c>
      <c r="O27" s="92" t="e">
        <f>IF(D27="X",0,IF(E27="X",0,VLOOKUP(E27,'47'!$K$3:$L$16,2,FALSE)))</f>
        <v>#N/A</v>
      </c>
      <c r="P27" s="92" t="e">
        <f t="shared" si="1"/>
        <v>#N/A</v>
      </c>
    </row>
    <row r="28" spans="1:16">
      <c r="A28" s="16"/>
      <c r="B28" s="90"/>
      <c r="C28" s="17"/>
      <c r="D28" s="17"/>
      <c r="E28" s="90"/>
      <c r="F28" s="92"/>
      <c r="G28" s="92"/>
      <c r="H28" s="92"/>
      <c r="I28" s="92"/>
      <c r="J28" s="92"/>
      <c r="N28" s="92">
        <f t="shared" si="0"/>
        <v>0</v>
      </c>
      <c r="O28" s="92" t="e">
        <f>IF(D28="X",0,IF(E28="X",0,VLOOKUP(E28,'47'!$K$3:$L$16,2,FALSE)))</f>
        <v>#N/A</v>
      </c>
      <c r="P28" s="92" t="e">
        <f t="shared" si="1"/>
        <v>#N/A</v>
      </c>
    </row>
    <row r="29" spans="1:16">
      <c r="A29" s="16"/>
      <c r="B29" s="90"/>
      <c r="C29" s="17"/>
      <c r="D29" s="17"/>
      <c r="E29" s="90"/>
      <c r="F29" s="92"/>
      <c r="G29" s="92"/>
      <c r="H29" s="92"/>
      <c r="I29" s="92"/>
      <c r="J29" s="92"/>
      <c r="N29" s="92">
        <f t="shared" si="0"/>
        <v>0</v>
      </c>
      <c r="O29" s="92" t="e">
        <f>IF(D29="X",0,IF(E29="X",0,VLOOKUP(E29,'47'!$K$3:$L$16,2,FALSE)))</f>
        <v>#N/A</v>
      </c>
      <c r="P29" s="92" t="e">
        <f t="shared" si="1"/>
        <v>#N/A</v>
      </c>
    </row>
    <row r="30" spans="1:16">
      <c r="A30" s="16"/>
      <c r="B30" s="90"/>
      <c r="C30" s="17"/>
      <c r="D30" s="17"/>
      <c r="E30" s="90"/>
      <c r="F30" s="92"/>
      <c r="G30" s="92"/>
      <c r="H30" s="92"/>
      <c r="I30" s="92"/>
      <c r="J30" s="92"/>
      <c r="N30" s="92">
        <f t="shared" si="0"/>
        <v>0</v>
      </c>
      <c r="O30" s="92" t="e">
        <f>IF(D30="X",0,IF(E30="X",0,VLOOKUP(E30,'47'!$K$3:$L$16,2,FALSE)))</f>
        <v>#N/A</v>
      </c>
      <c r="P30" s="92" t="e">
        <f t="shared" si="1"/>
        <v>#N/A</v>
      </c>
    </row>
    <row r="31" spans="1:16">
      <c r="A31" s="16"/>
      <c r="B31" s="90"/>
      <c r="C31" s="17"/>
      <c r="D31" s="17"/>
      <c r="E31" s="90"/>
      <c r="F31" s="92"/>
      <c r="G31" s="92"/>
      <c r="H31" s="92"/>
      <c r="I31" s="92"/>
      <c r="J31" s="92"/>
      <c r="N31" s="92">
        <f t="shared" si="0"/>
        <v>0</v>
      </c>
      <c r="O31" s="92" t="e">
        <f>IF(D31="X",0,IF(E31="X",0,VLOOKUP(E31,'47'!$K$3:$L$16,2,FALSE)))</f>
        <v>#N/A</v>
      </c>
      <c r="P31" s="92" t="e">
        <f t="shared" si="1"/>
        <v>#N/A</v>
      </c>
    </row>
    <row r="32" spans="1:16">
      <c r="A32" s="16"/>
      <c r="B32" s="90"/>
      <c r="C32" s="17"/>
      <c r="D32" s="17"/>
      <c r="E32" s="90"/>
      <c r="F32" s="92"/>
      <c r="G32" s="92"/>
      <c r="H32" s="92"/>
      <c r="I32" s="92"/>
      <c r="J32" s="92"/>
      <c r="N32" s="92">
        <f t="shared" si="0"/>
        <v>0</v>
      </c>
      <c r="O32" s="92" t="e">
        <f>IF(D32="X",0,IF(E32="X",0,VLOOKUP(E32,'47'!$K$3:$L$16,2,FALSE)))</f>
        <v>#N/A</v>
      </c>
      <c r="P32" s="92" t="e">
        <f t="shared" si="1"/>
        <v>#N/A</v>
      </c>
    </row>
    <row r="33" spans="1:16">
      <c r="A33" s="16"/>
      <c r="B33" s="90"/>
      <c r="C33" s="17"/>
      <c r="D33" s="17"/>
      <c r="E33" s="90"/>
      <c r="F33" s="92"/>
      <c r="G33" s="92"/>
      <c r="H33" s="92"/>
      <c r="I33" s="92"/>
      <c r="J33" s="92"/>
      <c r="N33" s="92">
        <f t="shared" si="0"/>
        <v>0</v>
      </c>
      <c r="O33" s="92" t="e">
        <f>IF(D33="X",0,IF(E33="X",0,VLOOKUP(E33,'47'!$K$3:$L$16,2,FALSE)))</f>
        <v>#N/A</v>
      </c>
      <c r="P33" s="92" t="e">
        <f t="shared" si="1"/>
        <v>#N/A</v>
      </c>
    </row>
    <row r="34" spans="1:16">
      <c r="A34" s="16"/>
      <c r="B34" s="90"/>
      <c r="C34" s="17"/>
      <c r="D34" s="17"/>
      <c r="E34" s="90"/>
      <c r="F34" s="92"/>
      <c r="G34" s="92"/>
      <c r="H34" s="92"/>
      <c r="I34" s="92"/>
      <c r="J34" s="92"/>
      <c r="N34" s="92">
        <f t="shared" si="0"/>
        <v>0</v>
      </c>
      <c r="O34" s="92" t="e">
        <f>IF(D34="X",0,IF(E34="X",0,VLOOKUP(E34,'47'!$K$3:$L$16,2,FALSE)))</f>
        <v>#N/A</v>
      </c>
      <c r="P34" s="92" t="e">
        <f t="shared" si="1"/>
        <v>#N/A</v>
      </c>
    </row>
    <row r="35" spans="1:16">
      <c r="A35" s="16"/>
      <c r="B35" s="90"/>
      <c r="C35" s="17"/>
      <c r="D35" s="17"/>
      <c r="E35" s="90"/>
      <c r="F35" s="92"/>
      <c r="G35" s="92"/>
      <c r="H35" s="92"/>
      <c r="I35" s="92"/>
      <c r="J35" s="92"/>
      <c r="N35" s="92">
        <f t="shared" si="0"/>
        <v>0</v>
      </c>
      <c r="O35" s="92" t="e">
        <f>IF(D35="X",0,IF(E35="X",0,VLOOKUP(E35,'47'!$K$3:$L$16,2,FALSE)))</f>
        <v>#N/A</v>
      </c>
      <c r="P35" s="92" t="e">
        <f t="shared" si="1"/>
        <v>#N/A</v>
      </c>
    </row>
    <row r="36" spans="1:16">
      <c r="A36" s="16"/>
      <c r="B36" s="90"/>
      <c r="C36" s="17"/>
      <c r="D36" s="17"/>
      <c r="E36" s="90"/>
      <c r="F36" s="92"/>
      <c r="G36" s="92"/>
      <c r="H36" s="92"/>
      <c r="I36" s="92"/>
      <c r="J36" s="92"/>
      <c r="N36" s="92">
        <f t="shared" si="0"/>
        <v>0</v>
      </c>
      <c r="O36" s="92" t="e">
        <f>IF(D36="X",0,IF(E36="X",0,VLOOKUP(E36,'47'!$K$3:$L$16,2,FALSE)))</f>
        <v>#N/A</v>
      </c>
      <c r="P36" s="92" t="e">
        <f t="shared" si="1"/>
        <v>#N/A</v>
      </c>
    </row>
    <row r="37" spans="1:16">
      <c r="A37" s="16"/>
      <c r="B37" s="90"/>
      <c r="C37" s="17"/>
      <c r="D37" s="17"/>
      <c r="E37" s="90"/>
      <c r="F37" s="92"/>
      <c r="G37" s="92"/>
      <c r="H37" s="92"/>
      <c r="I37" s="92"/>
      <c r="J37" s="92"/>
      <c r="N37" s="92">
        <f t="shared" si="0"/>
        <v>0</v>
      </c>
      <c r="O37" s="92" t="e">
        <f>IF(D37="X",0,IF(E37="X",0,VLOOKUP(E37,'47'!$K$3:$L$16,2,FALSE)))</f>
        <v>#N/A</v>
      </c>
      <c r="P37" s="92" t="e">
        <f t="shared" si="1"/>
        <v>#N/A</v>
      </c>
    </row>
    <row r="38" spans="1:16">
      <c r="A38" s="16"/>
      <c r="B38" s="90"/>
      <c r="C38" s="17"/>
      <c r="D38" s="17"/>
      <c r="E38" s="90"/>
      <c r="F38" s="92"/>
      <c r="G38" s="92"/>
      <c r="H38" s="92"/>
      <c r="I38" s="92"/>
      <c r="J38" s="92"/>
      <c r="N38" s="92">
        <f t="shared" si="0"/>
        <v>0</v>
      </c>
      <c r="O38" s="92" t="e">
        <f>IF(D38="X",0,IF(E38="X",0,VLOOKUP(E38,'47'!$K$3:$L$16,2,FALSE)))</f>
        <v>#N/A</v>
      </c>
      <c r="P38" s="92" t="e">
        <f t="shared" si="1"/>
        <v>#N/A</v>
      </c>
    </row>
    <row r="39" spans="1:16">
      <c r="A39" s="16"/>
      <c r="B39" s="90"/>
      <c r="C39" s="17"/>
      <c r="D39" s="17"/>
      <c r="E39" s="90"/>
      <c r="F39" s="92"/>
      <c r="G39" s="92"/>
      <c r="H39" s="92"/>
      <c r="I39" s="92"/>
      <c r="J39" s="92"/>
      <c r="N39" s="92">
        <f t="shared" si="0"/>
        <v>0</v>
      </c>
      <c r="O39" s="92" t="e">
        <f>IF(D39="X",0,IF(E39="X",0,VLOOKUP(E39,'47'!$K$3:$L$16,2,FALSE)))</f>
        <v>#N/A</v>
      </c>
      <c r="P39" s="92" t="e">
        <f t="shared" si="1"/>
        <v>#N/A</v>
      </c>
    </row>
    <row r="40" spans="1:16">
      <c r="A40" s="16"/>
      <c r="B40" s="90"/>
      <c r="C40" s="17"/>
      <c r="D40" s="17"/>
      <c r="E40" s="90"/>
      <c r="F40" s="92"/>
      <c r="G40" s="92"/>
      <c r="H40" s="92"/>
      <c r="I40" s="92"/>
      <c r="J40" s="92"/>
      <c r="N40" s="92">
        <f t="shared" si="0"/>
        <v>0</v>
      </c>
      <c r="O40" s="92" t="e">
        <f>IF(D40="X",0,IF(E40="X",0,VLOOKUP(E40,'47'!$K$3:$L$16,2,FALSE)))</f>
        <v>#N/A</v>
      </c>
      <c r="P40" s="92" t="e">
        <f t="shared" si="1"/>
        <v>#N/A</v>
      </c>
    </row>
    <row r="41" spans="1:16">
      <c r="A41" s="16"/>
      <c r="B41" s="90"/>
      <c r="C41" s="17"/>
      <c r="D41" s="17"/>
      <c r="E41" s="90"/>
      <c r="F41" s="92"/>
      <c r="G41" s="92"/>
      <c r="H41" s="92"/>
      <c r="I41" s="92"/>
      <c r="J41" s="92"/>
      <c r="N41" s="92">
        <f t="shared" si="0"/>
        <v>0</v>
      </c>
      <c r="O41" s="92" t="e">
        <f>IF(D41="X",0,IF(E41="X",0,VLOOKUP(E41,'47'!$K$3:$L$16,2,FALSE)))</f>
        <v>#N/A</v>
      </c>
      <c r="P41" s="92" t="e">
        <f t="shared" si="1"/>
        <v>#N/A</v>
      </c>
    </row>
    <row r="42" spans="1:16">
      <c r="A42" s="16"/>
      <c r="B42" s="90"/>
      <c r="C42" s="17"/>
      <c r="D42" s="17"/>
      <c r="E42" s="90"/>
      <c r="F42" s="92"/>
      <c r="G42" s="92"/>
      <c r="H42" s="92"/>
      <c r="I42" s="92"/>
      <c r="J42" s="92"/>
      <c r="N42" s="92">
        <f t="shared" si="0"/>
        <v>0</v>
      </c>
      <c r="O42" s="92" t="e">
        <f>IF(D42="X",0,IF(E42="X",0,VLOOKUP(E42,'47'!$K$3:$L$16,2,FALSE)))</f>
        <v>#N/A</v>
      </c>
      <c r="P42" s="92" t="e">
        <f t="shared" si="1"/>
        <v>#N/A</v>
      </c>
    </row>
    <row r="43" spans="1:16">
      <c r="A43" s="16"/>
      <c r="B43" s="90"/>
      <c r="C43" s="17"/>
      <c r="D43" s="17"/>
      <c r="E43" s="90"/>
      <c r="F43" s="92"/>
      <c r="G43" s="92"/>
      <c r="H43" s="92"/>
      <c r="I43" s="92"/>
      <c r="J43" s="92"/>
      <c r="N43" s="92">
        <f t="shared" si="0"/>
        <v>0</v>
      </c>
      <c r="O43" s="92" t="e">
        <f>IF(D43="X",0,IF(E43="X",0,VLOOKUP(E43,'47'!$K$3:$L$16,2,FALSE)))</f>
        <v>#N/A</v>
      </c>
      <c r="P43" s="92" t="e">
        <f t="shared" si="1"/>
        <v>#N/A</v>
      </c>
    </row>
    <row r="44" spans="1:16">
      <c r="A44" s="16"/>
      <c r="B44" s="90"/>
      <c r="C44" s="17"/>
      <c r="D44" s="17"/>
      <c r="E44" s="90"/>
      <c r="F44" s="92"/>
      <c r="G44" s="92"/>
      <c r="H44" s="92"/>
      <c r="I44" s="92"/>
      <c r="J44" s="92"/>
      <c r="N44" s="92">
        <f t="shared" si="0"/>
        <v>0</v>
      </c>
      <c r="O44" s="92" t="e">
        <f>IF(D44="X",0,IF(E44="X",0,VLOOKUP(E44,'47'!$K$3:$L$16,2,FALSE)))</f>
        <v>#N/A</v>
      </c>
      <c r="P44" s="92" t="e">
        <f t="shared" si="1"/>
        <v>#N/A</v>
      </c>
    </row>
    <row r="45" spans="1:16">
      <c r="A45" s="16"/>
      <c r="B45" s="90"/>
      <c r="C45" s="17"/>
      <c r="D45" s="17"/>
      <c r="E45" s="90"/>
      <c r="F45" s="92"/>
      <c r="G45" s="92"/>
      <c r="H45" s="92"/>
      <c r="I45" s="92"/>
      <c r="J45" s="92"/>
      <c r="N45" s="92">
        <f t="shared" si="0"/>
        <v>0</v>
      </c>
      <c r="O45" s="92" t="e">
        <f>IF(D45="X",0,IF(E45="X",0,VLOOKUP(E45,'47'!$K$3:$L$16,2,FALSE)))</f>
        <v>#N/A</v>
      </c>
      <c r="P45" s="92" t="e">
        <f t="shared" si="1"/>
        <v>#N/A</v>
      </c>
    </row>
    <row r="46" spans="1:16">
      <c r="A46" s="16"/>
      <c r="B46" s="90"/>
      <c r="C46" s="17"/>
      <c r="D46" s="17"/>
      <c r="E46" s="90"/>
      <c r="F46" s="92"/>
      <c r="G46" s="92"/>
      <c r="H46" s="92"/>
      <c r="I46" s="92"/>
      <c r="J46" s="92"/>
      <c r="N46" s="92">
        <f t="shared" si="0"/>
        <v>0</v>
      </c>
      <c r="O46" s="92" t="e">
        <f>IF(D46="X",0,IF(E46="X",0,VLOOKUP(E46,'47'!$K$3:$L$16,2,FALSE)))</f>
        <v>#N/A</v>
      </c>
      <c r="P46" s="92" t="e">
        <f t="shared" si="1"/>
        <v>#N/A</v>
      </c>
    </row>
    <row r="47" spans="1:16">
      <c r="A47" s="16"/>
      <c r="B47" s="90"/>
      <c r="C47" s="17"/>
      <c r="D47" s="17"/>
      <c r="E47" s="90"/>
      <c r="F47" s="92"/>
      <c r="G47" s="92"/>
      <c r="H47" s="92"/>
      <c r="I47" s="92"/>
      <c r="J47" s="92"/>
      <c r="N47" s="92">
        <f t="shared" si="0"/>
        <v>0</v>
      </c>
      <c r="O47" s="92" t="e">
        <f>IF(D47="X",0,IF(E47="X",0,VLOOKUP(E47,'47'!$K$3:$L$16,2,FALSE)))</f>
        <v>#N/A</v>
      </c>
      <c r="P47" s="92" t="e">
        <f t="shared" si="1"/>
        <v>#N/A</v>
      </c>
    </row>
    <row r="48" spans="1:16">
      <c r="A48" s="16"/>
      <c r="B48" s="90"/>
      <c r="C48" s="17"/>
      <c r="D48" s="17"/>
      <c r="E48" s="90"/>
      <c r="F48" s="92"/>
      <c r="G48" s="92"/>
      <c r="H48" s="92"/>
      <c r="I48" s="92"/>
      <c r="J48" s="92"/>
      <c r="N48" s="92">
        <f t="shared" si="0"/>
        <v>0</v>
      </c>
      <c r="O48" s="92" t="e">
        <f>IF(D48="X",0,IF(E48="X",0,VLOOKUP(E48,'47'!$K$3:$L$16,2,FALSE)))</f>
        <v>#N/A</v>
      </c>
      <c r="P48" s="92" t="e">
        <f t="shared" si="1"/>
        <v>#N/A</v>
      </c>
    </row>
    <row r="49" spans="1:16">
      <c r="A49" s="16"/>
      <c r="B49" s="90"/>
      <c r="C49" s="17"/>
      <c r="D49" s="17"/>
      <c r="E49" s="90"/>
      <c r="F49" s="92"/>
      <c r="G49" s="92"/>
      <c r="H49" s="92"/>
      <c r="I49" s="92"/>
      <c r="J49" s="92"/>
      <c r="N49" s="92">
        <f t="shared" si="0"/>
        <v>0</v>
      </c>
      <c r="O49" s="92" t="e">
        <f>IF(D49="X",0,IF(E49="X",0,VLOOKUP(E49,'47'!$K$3:$L$16,2,FALSE)))</f>
        <v>#N/A</v>
      </c>
      <c r="P49" s="92" t="e">
        <f t="shared" si="1"/>
        <v>#N/A</v>
      </c>
    </row>
    <row r="50" spans="1:16">
      <c r="A50" s="16"/>
      <c r="B50" s="90"/>
      <c r="C50" s="17"/>
      <c r="D50" s="17"/>
      <c r="E50" s="90"/>
      <c r="F50" s="92"/>
      <c r="G50" s="92"/>
      <c r="H50" s="92"/>
      <c r="I50" s="92"/>
      <c r="J50" s="92"/>
      <c r="N50" s="92">
        <f t="shared" si="0"/>
        <v>0</v>
      </c>
      <c r="O50" s="92" t="e">
        <f>IF(D50="X",0,IF(E50="X",0,VLOOKUP(E50,'47'!$K$3:$L$16,2,FALSE)))</f>
        <v>#N/A</v>
      </c>
      <c r="P50" s="92" t="e">
        <f t="shared" si="1"/>
        <v>#N/A</v>
      </c>
    </row>
    <row r="51" spans="1:16">
      <c r="A51" s="16"/>
      <c r="B51" s="90"/>
      <c r="C51" s="17"/>
      <c r="D51" s="17"/>
      <c r="E51" s="90"/>
      <c r="F51" s="92"/>
      <c r="G51" s="92"/>
      <c r="H51" s="92"/>
      <c r="I51" s="92"/>
      <c r="J51" s="92"/>
      <c r="N51" s="92">
        <f t="shared" si="0"/>
        <v>0</v>
      </c>
      <c r="O51" s="92" t="e">
        <f>IF(D51="X",0,IF(E51="X",0,VLOOKUP(E51,'47'!$K$3:$L$16,2,FALSE)))</f>
        <v>#N/A</v>
      </c>
      <c r="P51" s="92" t="e">
        <f t="shared" si="1"/>
        <v>#N/A</v>
      </c>
    </row>
    <row r="52" spans="1:16">
      <c r="A52" s="16"/>
      <c r="B52" s="90"/>
      <c r="C52" s="17"/>
      <c r="D52" s="17"/>
      <c r="E52" s="90"/>
      <c r="F52" s="92"/>
      <c r="G52" s="92"/>
      <c r="H52" s="92"/>
      <c r="I52" s="92"/>
      <c r="J52" s="92"/>
      <c r="N52" s="92">
        <f t="shared" si="0"/>
        <v>0</v>
      </c>
      <c r="O52" s="92" t="e">
        <f>IF(D52="X",0,IF(E52="X",0,VLOOKUP(E52,'47'!$K$3:$L$16,2,FALSE)))</f>
        <v>#N/A</v>
      </c>
      <c r="P52" s="92" t="e">
        <f t="shared" si="1"/>
        <v>#N/A</v>
      </c>
    </row>
    <row r="53" spans="1:16">
      <c r="A53" s="16"/>
      <c r="B53" s="90"/>
      <c r="C53" s="17"/>
      <c r="D53" s="17"/>
      <c r="E53" s="90"/>
      <c r="F53" s="92"/>
      <c r="G53" s="92"/>
      <c r="H53" s="92"/>
      <c r="I53" s="92"/>
      <c r="J53" s="92"/>
      <c r="N53" s="92">
        <f t="shared" si="0"/>
        <v>0</v>
      </c>
      <c r="O53" s="92" t="e">
        <f>IF(D53="X",0,IF(E53="X",0,VLOOKUP(E53,'47'!$K$3:$L$16,2,FALSE)))</f>
        <v>#N/A</v>
      </c>
      <c r="P53" s="92" t="e">
        <f t="shared" si="1"/>
        <v>#N/A</v>
      </c>
    </row>
    <row r="54" spans="1:16">
      <c r="A54" s="16"/>
      <c r="B54" s="90"/>
      <c r="C54" s="17"/>
      <c r="D54" s="17"/>
      <c r="E54" s="90"/>
      <c r="F54" s="92"/>
      <c r="G54" s="92"/>
      <c r="H54" s="92"/>
      <c r="I54" s="92"/>
      <c r="J54" s="92"/>
      <c r="N54" s="92">
        <f t="shared" si="0"/>
        <v>0</v>
      </c>
      <c r="O54" s="92" t="e">
        <f>IF(D54="X",0,IF(E54="X",0,VLOOKUP(E54,'47'!$K$3:$L$16,2,FALSE)))</f>
        <v>#N/A</v>
      </c>
      <c r="P54" s="92" t="e">
        <f t="shared" si="1"/>
        <v>#N/A</v>
      </c>
    </row>
    <row r="55" spans="1:16">
      <c r="A55" s="16"/>
      <c r="B55" s="90"/>
      <c r="C55" s="17"/>
      <c r="D55" s="17"/>
      <c r="E55" s="90"/>
      <c r="F55" s="92"/>
      <c r="G55" s="92"/>
      <c r="H55" s="92"/>
      <c r="I55" s="92"/>
      <c r="J55" s="92"/>
      <c r="N55" s="92">
        <f t="shared" si="0"/>
        <v>0</v>
      </c>
      <c r="O55" s="92" t="e">
        <f>IF(D55="X",0,IF(E55="X",0,VLOOKUP(E55,'47'!$K$3:$L$16,2,FALSE)))</f>
        <v>#N/A</v>
      </c>
      <c r="P55" s="92" t="e">
        <f t="shared" si="1"/>
        <v>#N/A</v>
      </c>
    </row>
    <row r="56" spans="1:16">
      <c r="A56" s="16"/>
      <c r="B56" s="90"/>
      <c r="C56" s="17"/>
      <c r="D56" s="17"/>
      <c r="E56" s="90"/>
      <c r="F56" s="92"/>
      <c r="G56" s="92"/>
      <c r="H56" s="92"/>
      <c r="I56" s="92"/>
      <c r="J56" s="92"/>
      <c r="N56" s="92">
        <f t="shared" si="0"/>
        <v>0</v>
      </c>
      <c r="O56" s="92" t="e">
        <f>IF(D56="X",0,IF(E56="X",0,VLOOKUP(E56,'47'!$K$3:$L$16,2,FALSE)))</f>
        <v>#N/A</v>
      </c>
      <c r="P56" s="92" t="e">
        <f t="shared" si="1"/>
        <v>#N/A</v>
      </c>
    </row>
    <row r="57" spans="1:16">
      <c r="A57" s="16"/>
      <c r="B57" s="90"/>
      <c r="C57" s="17"/>
      <c r="D57" s="17"/>
      <c r="E57" s="90"/>
      <c r="F57" s="92"/>
      <c r="G57" s="92"/>
      <c r="H57" s="92"/>
      <c r="I57" s="92"/>
      <c r="J57" s="92"/>
      <c r="N57" s="92">
        <f t="shared" si="0"/>
        <v>0</v>
      </c>
      <c r="O57" s="92" t="e">
        <f>IF(D57="X",0,IF(E57="X",0,VLOOKUP(E57,'47'!$K$3:$L$16,2,FALSE)))</f>
        <v>#N/A</v>
      </c>
      <c r="P57" s="92" t="e">
        <f t="shared" si="1"/>
        <v>#N/A</v>
      </c>
    </row>
    <row r="58" spans="1:16">
      <c r="A58" s="16"/>
      <c r="B58" s="90"/>
      <c r="C58" s="17"/>
      <c r="D58" s="17"/>
      <c r="E58" s="90"/>
      <c r="F58" s="92"/>
      <c r="G58" s="92"/>
      <c r="H58" s="92"/>
      <c r="I58" s="92"/>
      <c r="J58" s="92"/>
      <c r="N58" s="92">
        <f t="shared" si="0"/>
        <v>0</v>
      </c>
      <c r="O58" s="92" t="e">
        <f>IF(D58="X",0,IF(E58="X",0,VLOOKUP(E58,'47'!$K$3:$L$16,2,FALSE)))</f>
        <v>#N/A</v>
      </c>
      <c r="P58" s="92" t="e">
        <f t="shared" si="1"/>
        <v>#N/A</v>
      </c>
    </row>
    <row r="59" spans="1:16">
      <c r="A59" s="16"/>
      <c r="B59" s="90"/>
      <c r="C59" s="17"/>
      <c r="D59" s="17"/>
      <c r="E59" s="90"/>
      <c r="F59" s="92"/>
      <c r="G59" s="92"/>
      <c r="H59" s="92"/>
      <c r="I59" s="92"/>
      <c r="J59" s="92"/>
      <c r="N59" s="92">
        <f t="shared" si="0"/>
        <v>0</v>
      </c>
      <c r="O59" s="92" t="e">
        <f>IF(D59="X",0,IF(E59="X",0,VLOOKUP(E59,'47'!$K$3:$L$16,2,FALSE)))</f>
        <v>#N/A</v>
      </c>
      <c r="P59" s="92" t="e">
        <f t="shared" si="1"/>
        <v>#N/A</v>
      </c>
    </row>
    <row r="60" spans="1:16">
      <c r="A60" s="16"/>
      <c r="B60" s="90"/>
      <c r="C60" s="17"/>
      <c r="D60" s="17"/>
      <c r="E60" s="90"/>
      <c r="F60" s="92"/>
      <c r="G60" s="92"/>
      <c r="H60" s="92"/>
      <c r="I60" s="92"/>
      <c r="J60" s="92"/>
      <c r="N60" s="92">
        <f t="shared" si="0"/>
        <v>0</v>
      </c>
      <c r="O60" s="92" t="e">
        <f>IF(D60="X",0,IF(E60="X",0,VLOOKUP(E60,'47'!$K$3:$L$16,2,FALSE)))</f>
        <v>#N/A</v>
      </c>
      <c r="P60" s="92" t="e">
        <f t="shared" si="1"/>
        <v>#N/A</v>
      </c>
    </row>
    <row r="61" spans="1:16">
      <c r="A61" s="16"/>
      <c r="B61" s="90"/>
      <c r="C61" s="17"/>
      <c r="D61" s="17"/>
      <c r="E61" s="90"/>
      <c r="F61" s="92"/>
      <c r="G61" s="92"/>
      <c r="H61" s="92"/>
      <c r="I61" s="92"/>
      <c r="J61" s="92"/>
      <c r="N61" s="92">
        <f t="shared" si="0"/>
        <v>0</v>
      </c>
      <c r="O61" s="92" t="e">
        <f>IF(D61="X",0,IF(E61="X",0,VLOOKUP(E61,'47'!$K$3:$L$16,2,FALSE)))</f>
        <v>#N/A</v>
      </c>
      <c r="P61" s="92" t="e">
        <f t="shared" si="1"/>
        <v>#N/A</v>
      </c>
    </row>
    <row r="62" spans="1:16">
      <c r="A62" s="16"/>
      <c r="B62" s="90"/>
      <c r="C62" s="17"/>
      <c r="D62" s="17"/>
      <c r="E62" s="90"/>
      <c r="F62" s="92"/>
      <c r="G62" s="92"/>
      <c r="H62" s="92"/>
      <c r="I62" s="92"/>
      <c r="J62" s="92"/>
      <c r="N62" s="92">
        <f t="shared" si="0"/>
        <v>0</v>
      </c>
      <c r="O62" s="92" t="e">
        <f>IF(D62="X",0,IF(E62="X",0,VLOOKUP(E62,'47'!$K$3:$L$16,2,FALSE)))</f>
        <v>#N/A</v>
      </c>
      <c r="P62" s="92" t="e">
        <f t="shared" si="1"/>
        <v>#N/A</v>
      </c>
    </row>
    <row r="63" spans="1:16">
      <c r="A63" s="16"/>
      <c r="B63" s="90"/>
      <c r="C63" s="17"/>
      <c r="D63" s="17"/>
      <c r="E63" s="90"/>
      <c r="F63" s="92"/>
      <c r="G63" s="92"/>
      <c r="H63" s="92"/>
      <c r="I63" s="92"/>
      <c r="J63" s="92"/>
      <c r="N63" s="92">
        <f t="shared" si="0"/>
        <v>0</v>
      </c>
      <c r="O63" s="92" t="e">
        <f>IF(D63="X",0,IF(E63="X",0,VLOOKUP(E63,'47'!$K$3:$L$16,2,FALSE)))</f>
        <v>#N/A</v>
      </c>
      <c r="P63" s="92" t="e">
        <f t="shared" si="1"/>
        <v>#N/A</v>
      </c>
    </row>
    <row r="64" spans="1:16">
      <c r="A64" s="16"/>
      <c r="B64" s="90"/>
      <c r="C64" s="17"/>
      <c r="D64" s="17"/>
      <c r="E64" s="90"/>
      <c r="F64" s="92"/>
      <c r="G64" s="92"/>
      <c r="H64" s="92"/>
      <c r="I64" s="92"/>
      <c r="J64" s="92"/>
      <c r="N64" s="92">
        <f t="shared" si="0"/>
        <v>0</v>
      </c>
      <c r="O64" s="92" t="e">
        <f>IF(D64="X",0,IF(E64="X",0,VLOOKUP(E64,'47'!$K$3:$L$16,2,FALSE)))</f>
        <v>#N/A</v>
      </c>
      <c r="P64" s="92" t="e">
        <f t="shared" si="1"/>
        <v>#N/A</v>
      </c>
    </row>
    <row r="65" spans="1:16">
      <c r="A65" s="16"/>
      <c r="B65" s="90"/>
      <c r="C65" s="17"/>
      <c r="D65" s="17"/>
      <c r="E65" s="90"/>
      <c r="F65" s="92"/>
      <c r="G65" s="92"/>
      <c r="H65" s="92"/>
      <c r="I65" s="92"/>
      <c r="J65" s="92"/>
      <c r="N65" s="92">
        <f t="shared" si="0"/>
        <v>0</v>
      </c>
      <c r="O65" s="92" t="e">
        <f>IF(D65="X",0,IF(E65="X",0,VLOOKUP(E65,'47'!$K$3:$L$16,2,FALSE)))</f>
        <v>#N/A</v>
      </c>
      <c r="P65" s="92" t="e">
        <f t="shared" si="1"/>
        <v>#N/A</v>
      </c>
    </row>
    <row r="66" spans="1:16">
      <c r="A66" s="16"/>
      <c r="B66" s="90"/>
      <c r="C66" s="17"/>
      <c r="D66" s="17"/>
      <c r="E66" s="90"/>
      <c r="F66" s="92"/>
      <c r="G66" s="92"/>
      <c r="H66" s="92"/>
      <c r="I66" s="92"/>
      <c r="J66" s="92"/>
      <c r="N66" s="92">
        <f t="shared" si="0"/>
        <v>0</v>
      </c>
      <c r="O66" s="92" t="e">
        <f>IF(D66="X",0,IF(E66="X",0,VLOOKUP(E66,'47'!$K$3:$L$16,2,FALSE)))</f>
        <v>#N/A</v>
      </c>
      <c r="P66" s="92" t="e">
        <f t="shared" si="1"/>
        <v>#N/A</v>
      </c>
    </row>
    <row r="67" spans="1:16">
      <c r="A67" s="16"/>
      <c r="B67" s="90"/>
      <c r="C67" s="17"/>
      <c r="D67" s="17"/>
      <c r="E67" s="90"/>
      <c r="F67" s="92"/>
      <c r="G67" s="92"/>
      <c r="H67" s="92"/>
      <c r="I67" s="92"/>
      <c r="J67" s="92"/>
      <c r="N67" s="92">
        <f t="shared" si="0"/>
        <v>0</v>
      </c>
      <c r="O67" s="92" t="e">
        <f>IF(D67="X",0,IF(E67="X",0,VLOOKUP(E67,'47'!$K$3:$L$16,2,FALSE)))</f>
        <v>#N/A</v>
      </c>
      <c r="P67" s="92" t="e">
        <f t="shared" si="1"/>
        <v>#N/A</v>
      </c>
    </row>
    <row r="68" spans="1:16">
      <c r="A68" s="16"/>
      <c r="B68" s="90"/>
      <c r="C68" s="17"/>
      <c r="D68" s="17"/>
      <c r="E68" s="90"/>
      <c r="F68" s="92"/>
      <c r="G68" s="92"/>
      <c r="H68" s="92"/>
      <c r="I68" s="92"/>
      <c r="J68" s="92"/>
      <c r="N68" s="92">
        <f t="shared" ref="N68:N131" si="2">SUM(F68:M68)</f>
        <v>0</v>
      </c>
      <c r="O68" s="92" t="e">
        <f>IF(D68="X",0,IF(E68="X",0,VLOOKUP(E68,'47'!$K$3:$L$16,2,FALSE)))</f>
        <v>#N/A</v>
      </c>
      <c r="P68" s="92" t="e">
        <f t="shared" ref="P68:P131" si="3">N68*O68</f>
        <v>#N/A</v>
      </c>
    </row>
    <row r="69" spans="1:16">
      <c r="A69" s="16"/>
      <c r="B69" s="90"/>
      <c r="C69" s="17"/>
      <c r="D69" s="17"/>
      <c r="E69" s="90"/>
      <c r="F69" s="92"/>
      <c r="G69" s="92"/>
      <c r="H69" s="92"/>
      <c r="I69" s="92"/>
      <c r="J69" s="92"/>
      <c r="N69" s="92">
        <f t="shared" si="2"/>
        <v>0</v>
      </c>
      <c r="O69" s="92" t="e">
        <f>IF(D69="X",0,IF(E69="X",0,VLOOKUP(E69,'47'!$K$3:$L$16,2,FALSE)))</f>
        <v>#N/A</v>
      </c>
      <c r="P69" s="92" t="e">
        <f t="shared" si="3"/>
        <v>#N/A</v>
      </c>
    </row>
    <row r="70" spans="1:16">
      <c r="A70" s="16"/>
      <c r="B70" s="90"/>
      <c r="C70" s="17"/>
      <c r="D70" s="17"/>
      <c r="E70" s="90"/>
      <c r="F70" s="92"/>
      <c r="G70" s="92"/>
      <c r="H70" s="92"/>
      <c r="I70" s="92"/>
      <c r="J70" s="92"/>
      <c r="N70" s="92">
        <f t="shared" si="2"/>
        <v>0</v>
      </c>
      <c r="O70" s="92" t="e">
        <f>IF(D70="X",0,IF(E70="X",0,VLOOKUP(E70,'47'!$K$3:$L$16,2,FALSE)))</f>
        <v>#N/A</v>
      </c>
      <c r="P70" s="92" t="e">
        <f t="shared" si="3"/>
        <v>#N/A</v>
      </c>
    </row>
    <row r="71" spans="1:16">
      <c r="A71" s="16"/>
      <c r="B71" s="90"/>
      <c r="C71" s="17"/>
      <c r="D71" s="17"/>
      <c r="E71" s="90"/>
      <c r="F71" s="92"/>
      <c r="G71" s="92"/>
      <c r="H71" s="92"/>
      <c r="I71" s="92"/>
      <c r="J71" s="92"/>
      <c r="N71" s="92">
        <f t="shared" si="2"/>
        <v>0</v>
      </c>
      <c r="O71" s="92" t="e">
        <f>IF(D71="X",0,IF(E71="X",0,VLOOKUP(E71,'47'!$K$3:$L$16,2,FALSE)))</f>
        <v>#N/A</v>
      </c>
      <c r="P71" s="92" t="e">
        <f t="shared" si="3"/>
        <v>#N/A</v>
      </c>
    </row>
    <row r="72" spans="1:16">
      <c r="A72" s="16"/>
      <c r="B72" s="90"/>
      <c r="C72" s="17"/>
      <c r="D72" s="17"/>
      <c r="E72" s="90"/>
      <c r="F72" s="92"/>
      <c r="G72" s="92"/>
      <c r="H72" s="92"/>
      <c r="I72" s="92"/>
      <c r="J72" s="92"/>
      <c r="N72" s="92">
        <f t="shared" si="2"/>
        <v>0</v>
      </c>
      <c r="O72" s="92" t="e">
        <f>IF(D72="X",0,IF(E72="X",0,VLOOKUP(E72,'47'!$K$3:$L$16,2,FALSE)))</f>
        <v>#N/A</v>
      </c>
      <c r="P72" s="92" t="e">
        <f t="shared" si="3"/>
        <v>#N/A</v>
      </c>
    </row>
    <row r="73" spans="1:16">
      <c r="A73" s="16"/>
      <c r="B73" s="90"/>
      <c r="C73" s="17"/>
      <c r="D73" s="17"/>
      <c r="E73" s="90"/>
      <c r="F73" s="92"/>
      <c r="G73" s="92"/>
      <c r="H73" s="92"/>
      <c r="I73" s="92"/>
      <c r="J73" s="92"/>
      <c r="N73" s="92">
        <f t="shared" si="2"/>
        <v>0</v>
      </c>
      <c r="O73" s="92" t="e">
        <f>IF(D73="X",0,IF(E73="X",0,VLOOKUP(E73,'47'!$K$3:$L$16,2,FALSE)))</f>
        <v>#N/A</v>
      </c>
      <c r="P73" s="92" t="e">
        <f t="shared" si="3"/>
        <v>#N/A</v>
      </c>
    </row>
    <row r="74" spans="1:16">
      <c r="A74" s="16"/>
      <c r="B74" s="90"/>
      <c r="C74" s="100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92">
        <f t="shared" si="2"/>
        <v>0</v>
      </c>
      <c r="O74" s="92" t="e">
        <f>IF(D74="X",0,IF(E74="X",0,VLOOKUP(E74,'47'!$K$3:$L$16,2,FALSE)))</f>
        <v>#N/A</v>
      </c>
      <c r="P74" s="92" t="e">
        <f t="shared" si="3"/>
        <v>#N/A</v>
      </c>
    </row>
    <row r="75" spans="1:16">
      <c r="A75" s="16"/>
      <c r="B75" s="90"/>
      <c r="C75" s="17"/>
      <c r="D75" s="17"/>
      <c r="E75" s="90"/>
      <c r="F75" s="92"/>
      <c r="G75" s="92"/>
      <c r="H75" s="92"/>
      <c r="I75" s="92"/>
      <c r="J75" s="92"/>
      <c r="N75" s="92">
        <f t="shared" si="2"/>
        <v>0</v>
      </c>
      <c r="O75" s="92" t="e">
        <f>IF(D75="X",0,IF(E75="X",0,VLOOKUP(E75,'47'!$K$3:$L$16,2,FALSE)))</f>
        <v>#N/A</v>
      </c>
      <c r="P75" s="92" t="e">
        <f t="shared" si="3"/>
        <v>#N/A</v>
      </c>
    </row>
    <row r="76" spans="1:16">
      <c r="A76" s="16"/>
      <c r="B76" s="90"/>
      <c r="C76" s="91"/>
      <c r="D76" s="17"/>
      <c r="E76" s="90"/>
      <c r="F76" s="92"/>
      <c r="G76" s="92"/>
      <c r="H76" s="92"/>
      <c r="I76" s="92"/>
      <c r="J76" s="92"/>
      <c r="N76" s="92">
        <f t="shared" si="2"/>
        <v>0</v>
      </c>
      <c r="O76" s="92" t="e">
        <f>IF(D76="X",0,IF(E76="X",0,VLOOKUP(E76,'47'!$K$3:$L$16,2,FALSE)))</f>
        <v>#N/A</v>
      </c>
      <c r="P76" s="92" t="e">
        <f t="shared" si="3"/>
        <v>#N/A</v>
      </c>
    </row>
    <row r="77" spans="1:16">
      <c r="A77" s="16"/>
      <c r="B77" s="90"/>
      <c r="C77" s="17"/>
      <c r="D77" s="17"/>
      <c r="E77" s="90"/>
      <c r="F77" s="92"/>
      <c r="G77" s="92"/>
      <c r="H77" s="92"/>
      <c r="I77" s="92"/>
      <c r="J77" s="92"/>
      <c r="N77" s="92">
        <f t="shared" si="2"/>
        <v>0</v>
      </c>
      <c r="O77" s="92" t="e">
        <f>IF(D77="X",0,IF(E77="X",0,VLOOKUP(E77,'47'!$K$3:$L$16,2,FALSE)))</f>
        <v>#N/A</v>
      </c>
      <c r="P77" s="92" t="e">
        <f t="shared" si="3"/>
        <v>#N/A</v>
      </c>
    </row>
    <row r="78" spans="1:16">
      <c r="A78" s="16"/>
      <c r="B78" s="90"/>
      <c r="C78" s="17"/>
      <c r="D78" s="17"/>
      <c r="E78" s="90"/>
      <c r="F78" s="92"/>
      <c r="G78" s="92"/>
      <c r="H78" s="92"/>
      <c r="I78" s="92"/>
      <c r="J78" s="92"/>
      <c r="N78" s="92">
        <f t="shared" si="2"/>
        <v>0</v>
      </c>
      <c r="O78" s="92" t="e">
        <f>IF(D78="X",0,IF(E78="X",0,VLOOKUP(E78,'47'!$K$3:$L$16,2,FALSE)))</f>
        <v>#N/A</v>
      </c>
      <c r="P78" s="92" t="e">
        <f t="shared" si="3"/>
        <v>#N/A</v>
      </c>
    </row>
    <row r="79" spans="1:16">
      <c r="A79" s="16"/>
      <c r="B79" s="90"/>
      <c r="C79" s="17"/>
      <c r="D79" s="17"/>
      <c r="E79" s="90"/>
      <c r="F79" s="92"/>
      <c r="G79" s="92"/>
      <c r="H79" s="92"/>
      <c r="I79" s="92"/>
      <c r="J79" s="92"/>
      <c r="N79" s="92">
        <f t="shared" si="2"/>
        <v>0</v>
      </c>
      <c r="O79" s="92" t="e">
        <f>IF(D79="X",0,IF(E79="X",0,VLOOKUP(E79,'47'!$K$3:$L$16,2,FALSE)))</f>
        <v>#N/A</v>
      </c>
      <c r="P79" s="92" t="e">
        <f t="shared" si="3"/>
        <v>#N/A</v>
      </c>
    </row>
    <row r="80" spans="1:16">
      <c r="A80" s="16"/>
      <c r="B80" s="90"/>
      <c r="C80" s="17"/>
      <c r="D80" s="17"/>
      <c r="E80" s="90"/>
      <c r="F80" s="92"/>
      <c r="G80" s="92"/>
      <c r="H80" s="92"/>
      <c r="I80" s="92"/>
      <c r="J80" s="92"/>
      <c r="N80" s="92">
        <f t="shared" si="2"/>
        <v>0</v>
      </c>
      <c r="O80" s="92" t="e">
        <f>IF(D80="X",0,IF(E80="X",0,VLOOKUP(E80,'47'!$K$3:$L$16,2,FALSE)))</f>
        <v>#N/A</v>
      </c>
      <c r="P80" s="92" t="e">
        <f t="shared" si="3"/>
        <v>#N/A</v>
      </c>
    </row>
    <row r="81" spans="1:16">
      <c r="A81" s="16"/>
      <c r="B81" s="90"/>
      <c r="C81" s="17"/>
      <c r="D81" s="17"/>
      <c r="E81" s="90"/>
      <c r="F81" s="92"/>
      <c r="G81" s="92"/>
      <c r="H81" s="92"/>
      <c r="I81" s="92"/>
      <c r="J81" s="92"/>
      <c r="N81" s="92">
        <f t="shared" si="2"/>
        <v>0</v>
      </c>
      <c r="O81" s="92" t="e">
        <f>IF(D81="X",0,IF(E81="X",0,VLOOKUP(E81,'47'!$K$3:$L$16,2,FALSE)))</f>
        <v>#N/A</v>
      </c>
      <c r="P81" s="92" t="e">
        <f t="shared" si="3"/>
        <v>#N/A</v>
      </c>
    </row>
    <row r="82" spans="1:16">
      <c r="A82" s="16"/>
      <c r="B82" s="90"/>
      <c r="C82" s="17"/>
      <c r="D82" s="17"/>
      <c r="E82" s="90"/>
      <c r="F82" s="92"/>
      <c r="G82" s="92"/>
      <c r="H82" s="92"/>
      <c r="I82" s="92"/>
      <c r="J82" s="92"/>
      <c r="N82" s="92">
        <f t="shared" si="2"/>
        <v>0</v>
      </c>
      <c r="O82" s="92" t="e">
        <f>IF(D82="X",0,IF(E82="X",0,VLOOKUP(E82,'47'!$K$3:$L$16,2,FALSE)))</f>
        <v>#N/A</v>
      </c>
      <c r="P82" s="92" t="e">
        <f t="shared" si="3"/>
        <v>#N/A</v>
      </c>
    </row>
    <row r="83" spans="1:16">
      <c r="A83" s="16"/>
      <c r="B83" s="90"/>
      <c r="C83" s="17"/>
      <c r="D83" s="17"/>
      <c r="E83" s="90"/>
      <c r="F83" s="92"/>
      <c r="G83" s="92"/>
      <c r="H83" s="92"/>
      <c r="I83" s="92"/>
      <c r="J83" s="92"/>
      <c r="N83" s="92">
        <f t="shared" si="2"/>
        <v>0</v>
      </c>
      <c r="O83" s="92" t="e">
        <f>IF(D83="X",0,IF(E83="X",0,VLOOKUP(E83,'47'!$K$3:$L$16,2,FALSE)))</f>
        <v>#N/A</v>
      </c>
      <c r="P83" s="92" t="e">
        <f t="shared" si="3"/>
        <v>#N/A</v>
      </c>
    </row>
    <row r="84" spans="1:16">
      <c r="A84" s="16"/>
      <c r="B84" s="90"/>
      <c r="C84" s="17"/>
      <c r="D84" s="17"/>
      <c r="E84" s="90"/>
      <c r="F84" s="92"/>
      <c r="G84" s="92"/>
      <c r="H84" s="92"/>
      <c r="I84" s="92"/>
      <c r="J84" s="92"/>
      <c r="N84" s="92">
        <f t="shared" si="2"/>
        <v>0</v>
      </c>
      <c r="O84" s="92" t="e">
        <f>IF(D84="X",0,IF(E84="X",0,VLOOKUP(E84,'47'!$K$3:$L$16,2,FALSE)))</f>
        <v>#N/A</v>
      </c>
      <c r="P84" s="92" t="e">
        <f t="shared" si="3"/>
        <v>#N/A</v>
      </c>
    </row>
    <row r="85" spans="1:16">
      <c r="A85" s="16"/>
      <c r="B85" s="90"/>
      <c r="C85" s="17"/>
      <c r="D85" s="17"/>
      <c r="E85" s="90"/>
      <c r="F85" s="92"/>
      <c r="G85" s="92"/>
      <c r="H85" s="92"/>
      <c r="I85" s="92"/>
      <c r="J85" s="92"/>
      <c r="N85" s="92">
        <f t="shared" si="2"/>
        <v>0</v>
      </c>
      <c r="O85" s="92" t="e">
        <f>IF(D85="X",0,IF(E85="X",0,VLOOKUP(E85,'47'!$K$3:$L$16,2,FALSE)))</f>
        <v>#N/A</v>
      </c>
      <c r="P85" s="92" t="e">
        <f t="shared" si="3"/>
        <v>#N/A</v>
      </c>
    </row>
    <row r="86" spans="1:16">
      <c r="A86" s="16"/>
      <c r="B86" s="90"/>
      <c r="C86" s="17"/>
      <c r="D86" s="17"/>
      <c r="E86" s="90"/>
      <c r="F86" s="92"/>
      <c r="G86" s="92"/>
      <c r="H86" s="92"/>
      <c r="I86" s="92"/>
      <c r="J86" s="92"/>
      <c r="N86" s="92">
        <f t="shared" si="2"/>
        <v>0</v>
      </c>
      <c r="O86" s="92" t="e">
        <f>IF(D86="X",0,IF(E86="X",0,VLOOKUP(E86,'47'!$K$3:$L$16,2,FALSE)))</f>
        <v>#N/A</v>
      </c>
      <c r="P86" s="92" t="e">
        <f t="shared" si="3"/>
        <v>#N/A</v>
      </c>
    </row>
    <row r="87" spans="1:16">
      <c r="A87" s="16"/>
      <c r="B87" s="90"/>
      <c r="C87" s="17"/>
      <c r="D87" s="17"/>
      <c r="E87" s="90"/>
      <c r="F87" s="92"/>
      <c r="G87" s="92"/>
      <c r="H87" s="92"/>
      <c r="I87" s="92"/>
      <c r="J87" s="92"/>
      <c r="N87" s="92">
        <f t="shared" si="2"/>
        <v>0</v>
      </c>
      <c r="O87" s="92" t="e">
        <f>IF(D87="X",0,IF(E87="X",0,VLOOKUP(E87,'47'!$K$3:$L$16,2,FALSE)))</f>
        <v>#N/A</v>
      </c>
      <c r="P87" s="92" t="e">
        <f t="shared" si="3"/>
        <v>#N/A</v>
      </c>
    </row>
    <row r="88" spans="1:16">
      <c r="A88" s="16"/>
      <c r="B88" s="90"/>
      <c r="C88" s="17"/>
      <c r="D88" s="17"/>
      <c r="E88" s="90"/>
      <c r="F88" s="92"/>
      <c r="G88" s="92"/>
      <c r="H88" s="92"/>
      <c r="I88" s="92"/>
      <c r="J88" s="92"/>
      <c r="N88" s="92">
        <f t="shared" si="2"/>
        <v>0</v>
      </c>
      <c r="O88" s="92" t="e">
        <f>IF(D88="X",0,IF(E88="X",0,VLOOKUP(E88,'47'!$K$3:$L$16,2,FALSE)))</f>
        <v>#N/A</v>
      </c>
      <c r="P88" s="92" t="e">
        <f t="shared" si="3"/>
        <v>#N/A</v>
      </c>
    </row>
    <row r="89" spans="1:16">
      <c r="A89" s="16"/>
      <c r="B89" s="90"/>
      <c r="C89" s="17"/>
      <c r="D89" s="17"/>
      <c r="E89" s="90"/>
      <c r="F89" s="92"/>
      <c r="G89" s="92"/>
      <c r="H89" s="92"/>
      <c r="I89" s="92"/>
      <c r="J89" s="92"/>
      <c r="N89" s="92">
        <f t="shared" si="2"/>
        <v>0</v>
      </c>
      <c r="O89" s="92" t="e">
        <f>IF(D89="X",0,IF(E89="X",0,VLOOKUP(E89,'47'!$K$3:$L$16,2,FALSE)))</f>
        <v>#N/A</v>
      </c>
      <c r="P89" s="92" t="e">
        <f t="shared" si="3"/>
        <v>#N/A</v>
      </c>
    </row>
    <row r="90" spans="1:16">
      <c r="A90" s="16"/>
      <c r="B90" s="90"/>
      <c r="C90" s="17"/>
      <c r="D90" s="17"/>
      <c r="E90" s="90"/>
      <c r="F90" s="92"/>
      <c r="G90" s="92"/>
      <c r="H90" s="92"/>
      <c r="I90" s="92"/>
      <c r="J90" s="92"/>
      <c r="N90" s="92">
        <f t="shared" si="2"/>
        <v>0</v>
      </c>
      <c r="O90" s="92" t="e">
        <f>IF(D90="X",0,IF(E90="X",0,VLOOKUP(E90,'47'!$K$3:$L$16,2,FALSE)))</f>
        <v>#N/A</v>
      </c>
      <c r="P90" s="92" t="e">
        <f t="shared" si="3"/>
        <v>#N/A</v>
      </c>
    </row>
    <row r="91" spans="1:16">
      <c r="A91" s="16"/>
      <c r="B91" s="90"/>
      <c r="C91" s="17"/>
      <c r="D91" s="17"/>
      <c r="E91" s="90"/>
      <c r="F91" s="92"/>
      <c r="G91" s="92"/>
      <c r="H91" s="92"/>
      <c r="I91" s="92"/>
      <c r="J91" s="92"/>
      <c r="N91" s="92">
        <f t="shared" si="2"/>
        <v>0</v>
      </c>
      <c r="O91" s="92" t="e">
        <f>IF(D91="X",0,IF(E91="X",0,VLOOKUP(E91,'47'!$K$3:$L$16,2,FALSE)))</f>
        <v>#N/A</v>
      </c>
      <c r="P91" s="92" t="e">
        <f t="shared" si="3"/>
        <v>#N/A</v>
      </c>
    </row>
    <row r="92" spans="1:16">
      <c r="A92" s="16"/>
      <c r="B92" s="90"/>
      <c r="C92" s="17"/>
      <c r="D92" s="17"/>
      <c r="E92" s="90"/>
      <c r="F92" s="92"/>
      <c r="G92" s="92"/>
      <c r="H92" s="92"/>
      <c r="I92" s="92"/>
      <c r="J92" s="92"/>
      <c r="N92" s="92">
        <f t="shared" si="2"/>
        <v>0</v>
      </c>
      <c r="O92" s="92" t="e">
        <f>IF(D92="X",0,IF(E92="X",0,VLOOKUP(E92,'47'!$K$3:$L$16,2,FALSE)))</f>
        <v>#N/A</v>
      </c>
      <c r="P92" s="92" t="e">
        <f t="shared" si="3"/>
        <v>#N/A</v>
      </c>
    </row>
    <row r="93" spans="1:16">
      <c r="A93" s="16"/>
      <c r="B93" s="90"/>
      <c r="C93" s="17"/>
      <c r="D93" s="17"/>
      <c r="E93" s="90"/>
      <c r="F93" s="92"/>
      <c r="G93" s="92"/>
      <c r="H93" s="92"/>
      <c r="I93" s="92"/>
      <c r="J93" s="92"/>
      <c r="N93" s="92">
        <f t="shared" si="2"/>
        <v>0</v>
      </c>
      <c r="O93" s="92" t="e">
        <f>IF(D93="X",0,IF(E93="X",0,VLOOKUP(E93,'47'!$K$3:$L$16,2,FALSE)))</f>
        <v>#N/A</v>
      </c>
      <c r="P93" s="92" t="e">
        <f t="shared" si="3"/>
        <v>#N/A</v>
      </c>
    </row>
    <row r="94" spans="1:16">
      <c r="A94" s="16"/>
      <c r="B94" s="90"/>
      <c r="C94" s="17"/>
      <c r="D94" s="17"/>
      <c r="E94" s="90"/>
      <c r="F94" s="92"/>
      <c r="G94" s="92"/>
      <c r="H94" s="92"/>
      <c r="I94" s="92"/>
      <c r="J94" s="92"/>
      <c r="N94" s="92">
        <f t="shared" si="2"/>
        <v>0</v>
      </c>
      <c r="O94" s="92" t="e">
        <f>IF(D94="X",0,IF(E94="X",0,VLOOKUP(E94,'47'!$K$3:$L$16,2,FALSE)))</f>
        <v>#N/A</v>
      </c>
      <c r="P94" s="92" t="e">
        <f t="shared" si="3"/>
        <v>#N/A</v>
      </c>
    </row>
    <row r="95" spans="1:16">
      <c r="A95" s="16"/>
      <c r="B95" s="90"/>
      <c r="C95" s="17"/>
      <c r="D95" s="17"/>
      <c r="E95" s="90"/>
      <c r="F95" s="92"/>
      <c r="G95" s="92"/>
      <c r="H95" s="92"/>
      <c r="I95" s="92"/>
      <c r="J95" s="92"/>
      <c r="N95" s="92">
        <f t="shared" si="2"/>
        <v>0</v>
      </c>
      <c r="O95" s="92" t="e">
        <f>IF(D95="X",0,IF(E95="X",0,VLOOKUP(E95,'47'!$K$3:$L$16,2,FALSE)))</f>
        <v>#N/A</v>
      </c>
      <c r="P95" s="92" t="e">
        <f t="shared" si="3"/>
        <v>#N/A</v>
      </c>
    </row>
    <row r="96" spans="1:16">
      <c r="A96" s="16"/>
      <c r="B96" s="90"/>
      <c r="C96" s="17"/>
      <c r="D96" s="17"/>
      <c r="E96" s="90"/>
      <c r="F96" s="92"/>
      <c r="G96" s="92"/>
      <c r="H96" s="92"/>
      <c r="I96" s="92"/>
      <c r="J96" s="92"/>
      <c r="N96" s="92">
        <f t="shared" si="2"/>
        <v>0</v>
      </c>
      <c r="O96" s="92" t="e">
        <f>IF(D96="X",0,IF(E96="X",0,VLOOKUP(E96,'47'!$K$3:$L$16,2,FALSE)))</f>
        <v>#N/A</v>
      </c>
      <c r="P96" s="92" t="e">
        <f t="shared" si="3"/>
        <v>#N/A</v>
      </c>
    </row>
    <row r="97" spans="1:16">
      <c r="A97" s="16"/>
      <c r="B97" s="90"/>
      <c r="C97" s="17"/>
      <c r="D97" s="17"/>
      <c r="E97" s="90"/>
      <c r="F97" s="92"/>
      <c r="G97" s="92"/>
      <c r="H97" s="92"/>
      <c r="I97" s="92"/>
      <c r="J97" s="92"/>
      <c r="N97" s="92">
        <f t="shared" si="2"/>
        <v>0</v>
      </c>
      <c r="O97" s="92" t="e">
        <f>IF(D97="X",0,IF(E97="X",0,VLOOKUP(E97,'47'!$K$3:$L$16,2,FALSE)))</f>
        <v>#N/A</v>
      </c>
      <c r="P97" s="92" t="e">
        <f t="shared" si="3"/>
        <v>#N/A</v>
      </c>
    </row>
    <row r="98" spans="1:16">
      <c r="A98" s="16"/>
      <c r="B98" s="90"/>
      <c r="C98" s="17"/>
      <c r="D98" s="17"/>
      <c r="E98" s="90"/>
      <c r="F98" s="92"/>
      <c r="G98" s="92"/>
      <c r="H98" s="92"/>
      <c r="I98" s="92"/>
      <c r="J98" s="92"/>
      <c r="N98" s="92">
        <f t="shared" si="2"/>
        <v>0</v>
      </c>
      <c r="O98" s="92" t="e">
        <f>IF(D98="X",0,IF(E98="X",0,VLOOKUP(E98,'47'!$K$3:$L$16,2,FALSE)))</f>
        <v>#N/A</v>
      </c>
      <c r="P98" s="92" t="e">
        <f t="shared" si="3"/>
        <v>#N/A</v>
      </c>
    </row>
    <row r="99" spans="1:16">
      <c r="A99" s="16"/>
      <c r="B99" s="90"/>
      <c r="C99" s="17"/>
      <c r="D99" s="17"/>
      <c r="E99" s="90"/>
      <c r="F99" s="92"/>
      <c r="G99" s="92"/>
      <c r="H99" s="92"/>
      <c r="I99" s="92"/>
      <c r="J99" s="92"/>
      <c r="N99" s="92">
        <f t="shared" si="2"/>
        <v>0</v>
      </c>
      <c r="O99" s="92" t="e">
        <f>IF(D99="X",0,IF(E99="X",0,VLOOKUP(E99,'47'!$K$3:$L$16,2,FALSE)))</f>
        <v>#N/A</v>
      </c>
      <c r="P99" s="92" t="e">
        <f t="shared" si="3"/>
        <v>#N/A</v>
      </c>
    </row>
    <row r="100" spans="1:16">
      <c r="A100" s="16"/>
      <c r="B100" s="90"/>
      <c r="C100" s="17"/>
      <c r="D100" s="17"/>
      <c r="E100" s="90"/>
      <c r="F100" s="92"/>
      <c r="G100" s="92"/>
      <c r="H100" s="92"/>
      <c r="I100" s="92"/>
      <c r="J100" s="92"/>
      <c r="N100" s="92">
        <f t="shared" si="2"/>
        <v>0</v>
      </c>
      <c r="O100" s="92" t="e">
        <f>IF(D100="X",0,IF(E100="X",0,VLOOKUP(E100,'47'!$K$3:$L$16,2,FALSE)))</f>
        <v>#N/A</v>
      </c>
      <c r="P100" s="92" t="e">
        <f t="shared" si="3"/>
        <v>#N/A</v>
      </c>
    </row>
    <row r="101" spans="1:16">
      <c r="A101" s="16"/>
      <c r="B101" s="90"/>
      <c r="C101" s="17"/>
      <c r="D101" s="17"/>
      <c r="E101" s="90"/>
      <c r="F101" s="92"/>
      <c r="G101" s="92"/>
      <c r="H101" s="92"/>
      <c r="I101" s="92"/>
      <c r="J101" s="92"/>
      <c r="N101" s="92">
        <f t="shared" si="2"/>
        <v>0</v>
      </c>
      <c r="O101" s="92" t="e">
        <f>IF(D101="X",0,IF(E101="X",0,VLOOKUP(E101,'47'!$K$3:$L$16,2,FALSE)))</f>
        <v>#N/A</v>
      </c>
      <c r="P101" s="92" t="e">
        <f t="shared" si="3"/>
        <v>#N/A</v>
      </c>
    </row>
    <row r="102" spans="1:16">
      <c r="A102" s="16"/>
      <c r="B102" s="90"/>
      <c r="C102" s="17"/>
      <c r="D102" s="17"/>
      <c r="E102" s="90"/>
      <c r="F102" s="92"/>
      <c r="G102" s="92"/>
      <c r="H102" s="92"/>
      <c r="I102" s="92"/>
      <c r="J102" s="92"/>
      <c r="N102" s="92">
        <f t="shared" si="2"/>
        <v>0</v>
      </c>
      <c r="O102" s="92" t="e">
        <f>IF(D102="X",0,IF(E102="X",0,VLOOKUP(E102,'47'!$K$3:$L$16,2,FALSE)))</f>
        <v>#N/A</v>
      </c>
      <c r="P102" s="92" t="e">
        <f t="shared" si="3"/>
        <v>#N/A</v>
      </c>
    </row>
    <row r="103" spans="1:16">
      <c r="A103" s="16"/>
      <c r="B103" s="90"/>
      <c r="C103" s="17"/>
      <c r="D103" s="17"/>
      <c r="E103" s="90"/>
      <c r="F103" s="92"/>
      <c r="G103" s="92"/>
      <c r="H103" s="92"/>
      <c r="I103" s="92"/>
      <c r="J103" s="92"/>
      <c r="N103" s="92">
        <f t="shared" si="2"/>
        <v>0</v>
      </c>
      <c r="O103" s="92" t="e">
        <f>IF(D103="X",0,IF(E103="X",0,VLOOKUP(E103,'47'!$K$3:$L$16,2,FALSE)))</f>
        <v>#N/A</v>
      </c>
      <c r="P103" s="92" t="e">
        <f t="shared" si="3"/>
        <v>#N/A</v>
      </c>
    </row>
    <row r="104" spans="1:16">
      <c r="A104" s="16"/>
      <c r="B104" s="90"/>
      <c r="C104" s="17"/>
      <c r="D104" s="17"/>
      <c r="E104" s="90"/>
      <c r="F104" s="92"/>
      <c r="G104" s="92"/>
      <c r="H104" s="92"/>
      <c r="I104" s="92"/>
      <c r="J104" s="92"/>
      <c r="N104" s="92">
        <f t="shared" si="2"/>
        <v>0</v>
      </c>
      <c r="O104" s="92" t="e">
        <f>IF(D104="X",0,IF(E104="X",0,VLOOKUP(E104,'47'!$K$3:$L$16,2,FALSE)))</f>
        <v>#N/A</v>
      </c>
      <c r="P104" s="92" t="e">
        <f t="shared" si="3"/>
        <v>#N/A</v>
      </c>
    </row>
    <row r="105" spans="1:16">
      <c r="A105" s="16"/>
      <c r="B105" s="90"/>
      <c r="C105" s="17"/>
      <c r="D105" s="17"/>
      <c r="E105" s="90"/>
      <c r="F105" s="92"/>
      <c r="G105" s="92"/>
      <c r="H105" s="92"/>
      <c r="I105" s="92"/>
      <c r="J105" s="92"/>
      <c r="N105" s="92">
        <f t="shared" si="2"/>
        <v>0</v>
      </c>
      <c r="O105" s="92" t="e">
        <f>IF(D105="X",0,IF(E105="X",0,VLOOKUP(E105,'47'!$K$3:$L$16,2,FALSE)))</f>
        <v>#N/A</v>
      </c>
      <c r="P105" s="92" t="e">
        <f t="shared" si="3"/>
        <v>#N/A</v>
      </c>
    </row>
    <row r="106" spans="1:16">
      <c r="A106" s="16"/>
      <c r="B106" s="90"/>
      <c r="C106" s="17"/>
      <c r="D106" s="17"/>
      <c r="E106" s="90"/>
      <c r="F106" s="92"/>
      <c r="G106" s="92"/>
      <c r="H106" s="92"/>
      <c r="I106" s="92"/>
      <c r="J106" s="92"/>
      <c r="N106" s="92">
        <f t="shared" si="2"/>
        <v>0</v>
      </c>
      <c r="O106" s="92" t="e">
        <f>IF(D106="X",0,IF(E106="X",0,VLOOKUP(E106,'47'!$K$3:$L$16,2,FALSE)))</f>
        <v>#N/A</v>
      </c>
      <c r="P106" s="92" t="e">
        <f t="shared" si="3"/>
        <v>#N/A</v>
      </c>
    </row>
    <row r="107" spans="1:16">
      <c r="A107" s="16"/>
      <c r="B107" s="90"/>
      <c r="C107" s="17"/>
      <c r="D107" s="17"/>
      <c r="E107" s="90"/>
      <c r="F107" s="92"/>
      <c r="G107" s="92"/>
      <c r="H107" s="92"/>
      <c r="I107" s="92"/>
      <c r="J107" s="92"/>
      <c r="N107" s="92">
        <f t="shared" si="2"/>
        <v>0</v>
      </c>
      <c r="O107" s="92" t="e">
        <f>IF(D107="X",0,IF(E107="X",0,VLOOKUP(E107,'47'!$K$3:$L$16,2,FALSE)))</f>
        <v>#N/A</v>
      </c>
      <c r="P107" s="92" t="e">
        <f t="shared" si="3"/>
        <v>#N/A</v>
      </c>
    </row>
    <row r="108" spans="1:16">
      <c r="A108" s="16"/>
      <c r="B108" s="90"/>
      <c r="C108" s="17"/>
      <c r="D108" s="17"/>
      <c r="E108" s="90"/>
      <c r="F108" s="92"/>
      <c r="G108" s="92"/>
      <c r="H108" s="92"/>
      <c r="I108" s="92"/>
      <c r="J108" s="92"/>
      <c r="N108" s="92">
        <f t="shared" si="2"/>
        <v>0</v>
      </c>
      <c r="O108" s="92" t="e">
        <f>IF(D108="X",0,IF(E108="X",0,VLOOKUP(E108,'47'!$K$3:$L$16,2,FALSE)))</f>
        <v>#N/A</v>
      </c>
      <c r="P108" s="92" t="e">
        <f t="shared" si="3"/>
        <v>#N/A</v>
      </c>
    </row>
    <row r="109" spans="1:16">
      <c r="A109" s="16"/>
      <c r="B109" s="90"/>
      <c r="C109" s="17"/>
      <c r="D109" s="17"/>
      <c r="E109" s="90"/>
      <c r="F109" s="92"/>
      <c r="G109" s="92"/>
      <c r="H109" s="92"/>
      <c r="I109" s="92"/>
      <c r="J109" s="92"/>
      <c r="N109" s="92">
        <f t="shared" si="2"/>
        <v>0</v>
      </c>
      <c r="O109" s="92" t="e">
        <f>IF(D109="X",0,IF(E109="X",0,VLOOKUP(E109,'47'!$K$3:$L$16,2,FALSE)))</f>
        <v>#N/A</v>
      </c>
      <c r="P109" s="92" t="e">
        <f t="shared" si="3"/>
        <v>#N/A</v>
      </c>
    </row>
    <row r="110" spans="1:16">
      <c r="A110" s="16"/>
      <c r="B110" s="90"/>
      <c r="C110" s="17"/>
      <c r="D110" s="17"/>
      <c r="E110" s="90"/>
      <c r="F110" s="92"/>
      <c r="G110" s="92"/>
      <c r="H110" s="92"/>
      <c r="I110" s="92"/>
      <c r="J110" s="92"/>
      <c r="N110" s="92">
        <f t="shared" si="2"/>
        <v>0</v>
      </c>
      <c r="O110" s="92" t="e">
        <f>IF(D110="X",0,IF(E110="X",0,VLOOKUP(E110,'47'!$K$3:$L$16,2,FALSE)))</f>
        <v>#N/A</v>
      </c>
      <c r="P110" s="92" t="e">
        <f t="shared" si="3"/>
        <v>#N/A</v>
      </c>
    </row>
    <row r="111" spans="1:16">
      <c r="A111" s="16"/>
      <c r="B111" s="90"/>
      <c r="C111" s="17"/>
      <c r="D111" s="17"/>
      <c r="E111" s="90"/>
      <c r="F111" s="92"/>
      <c r="G111" s="92"/>
      <c r="H111" s="92"/>
      <c r="I111" s="92"/>
      <c r="J111" s="92"/>
      <c r="N111" s="92">
        <f t="shared" si="2"/>
        <v>0</v>
      </c>
      <c r="O111" s="92" t="e">
        <f>IF(D111="X",0,IF(E111="X",0,VLOOKUP(E111,'47'!$K$3:$L$16,2,FALSE)))</f>
        <v>#N/A</v>
      </c>
      <c r="P111" s="92" t="e">
        <f t="shared" si="3"/>
        <v>#N/A</v>
      </c>
    </row>
    <row r="112" spans="1:16">
      <c r="A112" s="16"/>
      <c r="B112" s="90"/>
      <c r="C112" s="17"/>
      <c r="D112" s="17"/>
      <c r="E112" s="90"/>
      <c r="F112" s="92"/>
      <c r="G112" s="92"/>
      <c r="H112" s="92"/>
      <c r="I112" s="92"/>
      <c r="J112" s="92"/>
      <c r="N112" s="92">
        <f t="shared" si="2"/>
        <v>0</v>
      </c>
      <c r="O112" s="92" t="e">
        <f>IF(D112="X",0,IF(E112="X",0,VLOOKUP(E112,'47'!$K$3:$L$16,2,FALSE)))</f>
        <v>#N/A</v>
      </c>
      <c r="P112" s="92" t="e">
        <f t="shared" si="3"/>
        <v>#N/A</v>
      </c>
    </row>
    <row r="113" spans="1:16">
      <c r="A113" s="16"/>
      <c r="B113" s="90"/>
      <c r="C113" s="17"/>
      <c r="D113" s="17"/>
      <c r="E113" s="90"/>
      <c r="F113" s="92"/>
      <c r="G113" s="92"/>
      <c r="H113" s="92"/>
      <c r="I113" s="92"/>
      <c r="J113" s="92"/>
      <c r="N113" s="92">
        <f t="shared" si="2"/>
        <v>0</v>
      </c>
      <c r="O113" s="92" t="e">
        <f>IF(D113="X",0,IF(E113="X",0,VLOOKUP(E113,'47'!$K$3:$L$16,2,FALSE)))</f>
        <v>#N/A</v>
      </c>
      <c r="P113" s="92" t="e">
        <f t="shared" si="3"/>
        <v>#N/A</v>
      </c>
    </row>
    <row r="114" spans="1:16">
      <c r="A114" s="16"/>
      <c r="B114" s="90"/>
      <c r="C114" s="17"/>
      <c r="D114" s="17"/>
      <c r="E114" s="90"/>
      <c r="F114" s="92"/>
      <c r="G114" s="92"/>
      <c r="H114" s="92"/>
      <c r="I114" s="92"/>
      <c r="J114" s="92"/>
      <c r="N114" s="92">
        <f t="shared" si="2"/>
        <v>0</v>
      </c>
      <c r="O114" s="92" t="e">
        <f>IF(D114="X",0,IF(E114="X",0,VLOOKUP(E114,'47'!$K$3:$L$16,2,FALSE)))</f>
        <v>#N/A</v>
      </c>
      <c r="P114" s="92" t="e">
        <f t="shared" si="3"/>
        <v>#N/A</v>
      </c>
    </row>
    <row r="115" spans="1:16">
      <c r="A115" s="16"/>
      <c r="B115" s="90"/>
      <c r="C115" s="17"/>
      <c r="D115" s="17"/>
      <c r="E115" s="90"/>
      <c r="F115" s="92"/>
      <c r="G115" s="92"/>
      <c r="H115" s="92"/>
      <c r="I115" s="92"/>
      <c r="J115" s="92"/>
      <c r="N115" s="92">
        <f t="shared" si="2"/>
        <v>0</v>
      </c>
      <c r="O115" s="92" t="e">
        <f>IF(D115="X",0,IF(E115="X",0,VLOOKUP(E115,'47'!$K$3:$L$16,2,FALSE)))</f>
        <v>#N/A</v>
      </c>
      <c r="P115" s="92" t="e">
        <f t="shared" si="3"/>
        <v>#N/A</v>
      </c>
    </row>
    <row r="116" spans="1:16">
      <c r="A116" s="16"/>
      <c r="B116" s="90"/>
      <c r="C116" s="17"/>
      <c r="D116" s="17"/>
      <c r="E116" s="90"/>
      <c r="F116" s="92"/>
      <c r="G116" s="92"/>
      <c r="H116" s="92"/>
      <c r="I116" s="92"/>
      <c r="J116" s="92"/>
      <c r="N116" s="92">
        <f t="shared" si="2"/>
        <v>0</v>
      </c>
      <c r="O116" s="92" t="e">
        <f>IF(D116="X",0,IF(E116="X",0,VLOOKUP(E116,'47'!$K$3:$L$16,2,FALSE)))</f>
        <v>#N/A</v>
      </c>
      <c r="P116" s="92" t="e">
        <f t="shared" si="3"/>
        <v>#N/A</v>
      </c>
    </row>
    <row r="117" spans="1:16">
      <c r="A117" s="16"/>
      <c r="B117" s="90"/>
      <c r="C117" s="100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92">
        <f t="shared" si="2"/>
        <v>0</v>
      </c>
      <c r="O117" s="92" t="e">
        <f>IF(D117="X",0,IF(E117="X",0,VLOOKUP(E117,'47'!$K$3:$L$16,2,FALSE)))</f>
        <v>#N/A</v>
      </c>
      <c r="P117" s="92" t="e">
        <f t="shared" si="3"/>
        <v>#N/A</v>
      </c>
    </row>
    <row r="118" spans="1:16">
      <c r="A118" s="94"/>
      <c r="B118" s="90"/>
      <c r="C118" s="17"/>
      <c r="D118" s="17"/>
      <c r="E118" s="90"/>
      <c r="F118" s="92"/>
      <c r="G118" s="92"/>
      <c r="H118" s="92"/>
      <c r="I118" s="92"/>
      <c r="J118" s="92"/>
      <c r="N118" s="92">
        <f t="shared" si="2"/>
        <v>0</v>
      </c>
      <c r="O118" s="92" t="e">
        <f>IF(D118="X",0,IF(E118="X",0,VLOOKUP(E118,'47'!$K$3:$L$16,2,FALSE)))</f>
        <v>#N/A</v>
      </c>
      <c r="P118" s="92" t="e">
        <f t="shared" si="3"/>
        <v>#N/A</v>
      </c>
    </row>
    <row r="119" spans="1:16">
      <c r="A119" s="94"/>
      <c r="B119" s="90"/>
      <c r="C119" s="91"/>
      <c r="D119" s="17"/>
      <c r="E119" s="90"/>
      <c r="F119" s="92"/>
      <c r="G119" s="92"/>
      <c r="H119" s="92"/>
      <c r="I119" s="92"/>
      <c r="J119" s="92"/>
      <c r="N119" s="92">
        <f t="shared" si="2"/>
        <v>0</v>
      </c>
      <c r="O119" s="92" t="e">
        <f>IF(D119="X",0,IF(E119="X",0,VLOOKUP(E119,'47'!$K$3:$L$16,2,FALSE)))</f>
        <v>#N/A</v>
      </c>
      <c r="P119" s="92" t="e">
        <f t="shared" si="3"/>
        <v>#N/A</v>
      </c>
    </row>
    <row r="120" spans="1:16">
      <c r="A120" s="94"/>
      <c r="B120" s="90"/>
      <c r="C120" s="17"/>
      <c r="D120" s="17"/>
      <c r="E120" s="90"/>
      <c r="F120" s="92"/>
      <c r="G120" s="92"/>
      <c r="H120" s="92"/>
      <c r="I120" s="92"/>
      <c r="J120" s="92"/>
      <c r="N120" s="92">
        <f t="shared" si="2"/>
        <v>0</v>
      </c>
      <c r="O120" s="92" t="e">
        <f>IF(D120="X",0,IF(E120="X",0,VLOOKUP(E120,'47'!$K$3:$L$16,2,FALSE)))</f>
        <v>#N/A</v>
      </c>
      <c r="P120" s="92" t="e">
        <f t="shared" si="3"/>
        <v>#N/A</v>
      </c>
    </row>
    <row r="121" spans="1:16">
      <c r="A121" s="94"/>
      <c r="B121" s="90"/>
      <c r="C121" s="17"/>
      <c r="D121" s="17"/>
      <c r="E121" s="90"/>
      <c r="F121" s="92"/>
      <c r="G121" s="92"/>
      <c r="H121" s="92"/>
      <c r="I121" s="92"/>
      <c r="J121" s="92"/>
      <c r="N121" s="92">
        <f t="shared" si="2"/>
        <v>0</v>
      </c>
      <c r="O121" s="92" t="e">
        <f>IF(D121="X",0,IF(E121="X",0,VLOOKUP(E121,'47'!$K$3:$L$16,2,FALSE)))</f>
        <v>#N/A</v>
      </c>
      <c r="P121" s="92" t="e">
        <f t="shared" si="3"/>
        <v>#N/A</v>
      </c>
    </row>
    <row r="122" spans="1:16">
      <c r="A122" s="94"/>
      <c r="B122" s="90"/>
      <c r="C122" s="17"/>
      <c r="D122" s="17"/>
      <c r="E122" s="90"/>
      <c r="F122" s="92"/>
      <c r="G122" s="92"/>
      <c r="H122" s="92"/>
      <c r="I122" s="92"/>
      <c r="J122" s="92"/>
      <c r="N122" s="92">
        <f t="shared" si="2"/>
        <v>0</v>
      </c>
      <c r="O122" s="92" t="e">
        <f>IF(D122="X",0,IF(E122="X",0,VLOOKUP(E122,'47'!$K$3:$L$16,2,FALSE)))</f>
        <v>#N/A</v>
      </c>
      <c r="P122" s="92" t="e">
        <f t="shared" si="3"/>
        <v>#N/A</v>
      </c>
    </row>
    <row r="123" spans="1:16">
      <c r="A123" s="94"/>
      <c r="B123" s="90"/>
      <c r="C123" s="17"/>
      <c r="D123" s="17"/>
      <c r="E123" s="90"/>
      <c r="F123" s="92"/>
      <c r="G123" s="92"/>
      <c r="H123" s="92"/>
      <c r="I123" s="92"/>
      <c r="J123" s="92"/>
      <c r="N123" s="92">
        <f t="shared" si="2"/>
        <v>0</v>
      </c>
      <c r="O123" s="92" t="e">
        <f>IF(D123="X",0,IF(E123="X",0,VLOOKUP(E123,'47'!$K$3:$L$16,2,FALSE)))</f>
        <v>#N/A</v>
      </c>
      <c r="P123" s="92" t="e">
        <f t="shared" si="3"/>
        <v>#N/A</v>
      </c>
    </row>
    <row r="124" spans="1:16">
      <c r="A124" s="94"/>
      <c r="B124" s="90"/>
      <c r="C124" s="17"/>
      <c r="D124" s="17"/>
      <c r="E124" s="90"/>
      <c r="F124" s="92"/>
      <c r="G124" s="92"/>
      <c r="H124" s="92"/>
      <c r="I124" s="92"/>
      <c r="J124" s="92"/>
      <c r="N124" s="92">
        <f t="shared" si="2"/>
        <v>0</v>
      </c>
      <c r="O124" s="92" t="e">
        <f>IF(D124="X",0,IF(E124="X",0,VLOOKUP(E124,'47'!$K$3:$L$16,2,FALSE)))</f>
        <v>#N/A</v>
      </c>
      <c r="P124" s="92" t="e">
        <f t="shared" si="3"/>
        <v>#N/A</v>
      </c>
    </row>
    <row r="125" spans="1:16">
      <c r="A125" s="94"/>
      <c r="B125" s="90"/>
      <c r="C125" s="17"/>
      <c r="D125" s="17"/>
      <c r="E125" s="90"/>
      <c r="F125" s="92"/>
      <c r="G125" s="92"/>
      <c r="H125" s="92"/>
      <c r="I125" s="92"/>
      <c r="J125" s="92"/>
      <c r="N125" s="92">
        <f t="shared" si="2"/>
        <v>0</v>
      </c>
      <c r="O125" s="92" t="e">
        <f>IF(D125="X",0,IF(E125="X",0,VLOOKUP(E125,'47'!$K$3:$L$16,2,FALSE)))</f>
        <v>#N/A</v>
      </c>
      <c r="P125" s="92" t="e">
        <f t="shared" si="3"/>
        <v>#N/A</v>
      </c>
    </row>
    <row r="126" spans="1:16">
      <c r="A126" s="94"/>
      <c r="B126" s="90"/>
      <c r="C126" s="100"/>
      <c r="D126" s="100"/>
      <c r="E126" s="100"/>
      <c r="F126" s="102"/>
      <c r="G126" s="102"/>
      <c r="H126" s="102"/>
      <c r="I126" s="102"/>
      <c r="J126" s="102"/>
      <c r="K126" s="102"/>
      <c r="L126" s="102"/>
      <c r="M126" s="102"/>
      <c r="N126" s="92">
        <f t="shared" si="2"/>
        <v>0</v>
      </c>
      <c r="O126" s="92" t="e">
        <f>IF(D126="X",0,IF(E126="X",0,VLOOKUP(E126,'47'!$K$3:$L$16,2,FALSE)))</f>
        <v>#N/A</v>
      </c>
      <c r="P126" s="92" t="e">
        <f t="shared" si="3"/>
        <v>#N/A</v>
      </c>
    </row>
    <row r="127" spans="1:16">
      <c r="N127" s="92">
        <f t="shared" si="2"/>
        <v>0</v>
      </c>
      <c r="O127" s="92" t="e">
        <f>IF(D127="X",0,IF(E127="X",0,VLOOKUP(E127,'47'!$K$3:$L$16,2,FALSE)))</f>
        <v>#N/A</v>
      </c>
      <c r="P127" s="92" t="e">
        <f t="shared" si="3"/>
        <v>#N/A</v>
      </c>
    </row>
    <row r="128" spans="1:16">
      <c r="N128" s="92">
        <f t="shared" si="2"/>
        <v>0</v>
      </c>
      <c r="O128" s="92" t="e">
        <f>IF(D128="X",0,IF(E128="X",0,VLOOKUP(E128,'47'!$K$3:$L$16,2,FALSE)))</f>
        <v>#N/A</v>
      </c>
      <c r="P128" s="92" t="e">
        <f t="shared" si="3"/>
        <v>#N/A</v>
      </c>
    </row>
    <row r="129" spans="14:16">
      <c r="N129" s="92">
        <f t="shared" si="2"/>
        <v>0</v>
      </c>
      <c r="O129" s="92" t="e">
        <f>IF(D129="X",0,IF(E129="X",0,VLOOKUP(E129,'47'!$K$3:$L$16,2,FALSE)))</f>
        <v>#N/A</v>
      </c>
      <c r="P129" s="92" t="e">
        <f t="shared" si="3"/>
        <v>#N/A</v>
      </c>
    </row>
    <row r="130" spans="14:16">
      <c r="N130" s="92">
        <f t="shared" si="2"/>
        <v>0</v>
      </c>
      <c r="O130" s="92" t="e">
        <f>IF(D130="X",0,IF(E130="X",0,VLOOKUP(E130,'47'!$K$3:$L$16,2,FALSE)))</f>
        <v>#N/A</v>
      </c>
      <c r="P130" s="92" t="e">
        <f t="shared" si="3"/>
        <v>#N/A</v>
      </c>
    </row>
    <row r="131" spans="14:16">
      <c r="N131" s="92">
        <f t="shared" si="2"/>
        <v>0</v>
      </c>
      <c r="O131" s="92" t="e">
        <f>IF(D131="X",0,IF(E131="X",0,VLOOKUP(E131,'47'!$K$3:$L$16,2,FALSE)))</f>
        <v>#N/A</v>
      </c>
      <c r="P131" s="92" t="e">
        <f t="shared" si="3"/>
        <v>#N/A</v>
      </c>
    </row>
    <row r="132" spans="14:16">
      <c r="N132" s="92">
        <f t="shared" ref="N132:N195" si="4">SUM(F132:M132)</f>
        <v>0</v>
      </c>
      <c r="O132" s="92" t="e">
        <f>IF(D132="X",0,IF(E132="X",0,VLOOKUP(E132,'47'!$K$3:$L$16,2,FALSE)))</f>
        <v>#N/A</v>
      </c>
      <c r="P132" s="92" t="e">
        <f t="shared" ref="P132:P195" si="5">N132*O132</f>
        <v>#N/A</v>
      </c>
    </row>
    <row r="133" spans="14:16">
      <c r="N133" s="92">
        <f t="shared" si="4"/>
        <v>0</v>
      </c>
      <c r="O133" s="92" t="e">
        <f>IF(D133="X",0,IF(E133="X",0,VLOOKUP(E133,'47'!$K$3:$L$16,2,FALSE)))</f>
        <v>#N/A</v>
      </c>
      <c r="P133" s="92" t="e">
        <f t="shared" si="5"/>
        <v>#N/A</v>
      </c>
    </row>
    <row r="134" spans="14:16">
      <c r="N134" s="92">
        <f t="shared" si="4"/>
        <v>0</v>
      </c>
      <c r="O134" s="92" t="e">
        <f>IF(D134="X",0,IF(E134="X",0,VLOOKUP(E134,'47'!$K$3:$L$16,2,FALSE)))</f>
        <v>#N/A</v>
      </c>
      <c r="P134" s="92" t="e">
        <f t="shared" si="5"/>
        <v>#N/A</v>
      </c>
    </row>
    <row r="135" spans="14:16">
      <c r="N135" s="92">
        <f t="shared" si="4"/>
        <v>0</v>
      </c>
      <c r="O135" s="92" t="e">
        <f>IF(D135="X",0,IF(E135="X",0,VLOOKUP(E135,'47'!$K$3:$L$16,2,FALSE)))</f>
        <v>#N/A</v>
      </c>
      <c r="P135" s="92" t="e">
        <f t="shared" si="5"/>
        <v>#N/A</v>
      </c>
    </row>
    <row r="136" spans="14:16">
      <c r="N136" s="92">
        <f t="shared" si="4"/>
        <v>0</v>
      </c>
      <c r="O136" s="92" t="e">
        <f>IF(D136="X",0,IF(E136="X",0,VLOOKUP(E136,'47'!$K$3:$L$16,2,FALSE)))</f>
        <v>#N/A</v>
      </c>
      <c r="P136" s="92" t="e">
        <f t="shared" si="5"/>
        <v>#N/A</v>
      </c>
    </row>
    <row r="137" spans="14:16">
      <c r="N137" s="92">
        <f t="shared" si="4"/>
        <v>0</v>
      </c>
      <c r="O137" s="92" t="e">
        <f>IF(D137="X",0,IF(E137="X",0,VLOOKUP(E137,'47'!$K$3:$L$16,2,FALSE)))</f>
        <v>#N/A</v>
      </c>
      <c r="P137" s="92" t="e">
        <f t="shared" si="5"/>
        <v>#N/A</v>
      </c>
    </row>
    <row r="138" spans="14:16">
      <c r="N138" s="92">
        <f t="shared" si="4"/>
        <v>0</v>
      </c>
      <c r="O138" s="92" t="e">
        <f>IF(D138="X",0,IF(E138="X",0,VLOOKUP(E138,'47'!$K$3:$L$16,2,FALSE)))</f>
        <v>#N/A</v>
      </c>
      <c r="P138" s="92" t="e">
        <f t="shared" si="5"/>
        <v>#N/A</v>
      </c>
    </row>
    <row r="139" spans="14:16">
      <c r="N139" s="92">
        <f t="shared" si="4"/>
        <v>0</v>
      </c>
      <c r="O139" s="92" t="e">
        <f>IF(D139="X",0,IF(E139="X",0,VLOOKUP(E139,'47'!$K$3:$L$16,2,FALSE)))</f>
        <v>#N/A</v>
      </c>
      <c r="P139" s="92" t="e">
        <f t="shared" si="5"/>
        <v>#N/A</v>
      </c>
    </row>
    <row r="140" spans="14:16">
      <c r="N140" s="92">
        <f t="shared" si="4"/>
        <v>0</v>
      </c>
      <c r="O140" s="92" t="e">
        <f>IF(D140="X",0,IF(E140="X",0,VLOOKUP(E140,'47'!$K$3:$L$16,2,FALSE)))</f>
        <v>#N/A</v>
      </c>
      <c r="P140" s="92" t="e">
        <f t="shared" si="5"/>
        <v>#N/A</v>
      </c>
    </row>
    <row r="141" spans="14:16">
      <c r="N141" s="92">
        <f t="shared" si="4"/>
        <v>0</v>
      </c>
      <c r="O141" s="92" t="e">
        <f>IF(D141="X",0,IF(E141="X",0,VLOOKUP(E141,'47'!$K$3:$L$16,2,FALSE)))</f>
        <v>#N/A</v>
      </c>
      <c r="P141" s="92" t="e">
        <f t="shared" si="5"/>
        <v>#N/A</v>
      </c>
    </row>
    <row r="142" spans="14:16">
      <c r="N142" s="92">
        <f t="shared" si="4"/>
        <v>0</v>
      </c>
      <c r="O142" s="92" t="e">
        <f>IF(D142="X",0,IF(E142="X",0,VLOOKUP(E142,'47'!$K$3:$L$16,2,FALSE)))</f>
        <v>#N/A</v>
      </c>
      <c r="P142" s="92" t="e">
        <f t="shared" si="5"/>
        <v>#N/A</v>
      </c>
    </row>
    <row r="143" spans="14:16">
      <c r="N143" s="92">
        <f t="shared" si="4"/>
        <v>0</v>
      </c>
      <c r="O143" s="92" t="e">
        <f>IF(D143="X",0,IF(E143="X",0,VLOOKUP(E143,'47'!$K$3:$L$16,2,FALSE)))</f>
        <v>#N/A</v>
      </c>
      <c r="P143" s="92" t="e">
        <f t="shared" si="5"/>
        <v>#N/A</v>
      </c>
    </row>
    <row r="144" spans="14:16">
      <c r="N144" s="92">
        <f t="shared" si="4"/>
        <v>0</v>
      </c>
      <c r="O144" s="92" t="e">
        <f>IF(D144="X",0,IF(E144="X",0,VLOOKUP(E144,'47'!$K$3:$L$16,2,FALSE)))</f>
        <v>#N/A</v>
      </c>
      <c r="P144" s="92" t="e">
        <f t="shared" si="5"/>
        <v>#N/A</v>
      </c>
    </row>
    <row r="145" spans="14:16">
      <c r="N145" s="92">
        <f t="shared" si="4"/>
        <v>0</v>
      </c>
      <c r="O145" s="92" t="e">
        <f>IF(D145="X",0,IF(E145="X",0,VLOOKUP(E145,'47'!$K$3:$L$16,2,FALSE)))</f>
        <v>#N/A</v>
      </c>
      <c r="P145" s="92" t="e">
        <f t="shared" si="5"/>
        <v>#N/A</v>
      </c>
    </row>
    <row r="146" spans="14:16">
      <c r="N146" s="92">
        <f t="shared" si="4"/>
        <v>0</v>
      </c>
      <c r="O146" s="92" t="e">
        <f>IF(D146="X",0,IF(E146="X",0,VLOOKUP(E146,'47'!$K$3:$L$16,2,FALSE)))</f>
        <v>#N/A</v>
      </c>
      <c r="P146" s="92" t="e">
        <f t="shared" si="5"/>
        <v>#N/A</v>
      </c>
    </row>
    <row r="147" spans="14:16">
      <c r="N147" s="92">
        <f t="shared" si="4"/>
        <v>0</v>
      </c>
      <c r="O147" s="92" t="e">
        <f>IF(D147="X",0,IF(E147="X",0,VLOOKUP(E147,'47'!$K$3:$L$16,2,FALSE)))</f>
        <v>#N/A</v>
      </c>
      <c r="P147" s="92" t="e">
        <f t="shared" si="5"/>
        <v>#N/A</v>
      </c>
    </row>
    <row r="148" spans="14:16">
      <c r="N148" s="92">
        <f t="shared" si="4"/>
        <v>0</v>
      </c>
      <c r="O148" s="92" t="e">
        <f>IF(D148="X",0,IF(E148="X",0,VLOOKUP(E148,'47'!$K$3:$L$16,2,FALSE)))</f>
        <v>#N/A</v>
      </c>
      <c r="P148" s="92" t="e">
        <f t="shared" si="5"/>
        <v>#N/A</v>
      </c>
    </row>
    <row r="149" spans="14:16">
      <c r="N149" s="92">
        <f t="shared" si="4"/>
        <v>0</v>
      </c>
      <c r="O149" s="92" t="e">
        <f>IF(D149="X",0,IF(E149="X",0,VLOOKUP(E149,'47'!$K$3:$L$16,2,FALSE)))</f>
        <v>#N/A</v>
      </c>
      <c r="P149" s="92" t="e">
        <f t="shared" si="5"/>
        <v>#N/A</v>
      </c>
    </row>
    <row r="150" spans="14:16">
      <c r="N150" s="92">
        <f t="shared" si="4"/>
        <v>0</v>
      </c>
      <c r="O150" s="92" t="e">
        <f>IF(D150="X",0,IF(E150="X",0,VLOOKUP(E150,'47'!$K$3:$L$16,2,FALSE)))</f>
        <v>#N/A</v>
      </c>
      <c r="P150" s="92" t="e">
        <f t="shared" si="5"/>
        <v>#N/A</v>
      </c>
    </row>
    <row r="151" spans="14:16">
      <c r="N151" s="92">
        <f t="shared" si="4"/>
        <v>0</v>
      </c>
      <c r="O151" s="92" t="e">
        <f>IF(D151="X",0,IF(E151="X",0,VLOOKUP(E151,'47'!$K$3:$L$16,2,FALSE)))</f>
        <v>#N/A</v>
      </c>
      <c r="P151" s="92" t="e">
        <f t="shared" si="5"/>
        <v>#N/A</v>
      </c>
    </row>
    <row r="152" spans="14:16">
      <c r="N152" s="92">
        <f t="shared" si="4"/>
        <v>0</v>
      </c>
      <c r="O152" s="92" t="e">
        <f>IF(D152="X",0,IF(E152="X",0,VLOOKUP(E152,'47'!$K$3:$L$16,2,FALSE)))</f>
        <v>#N/A</v>
      </c>
      <c r="P152" s="92" t="e">
        <f t="shared" si="5"/>
        <v>#N/A</v>
      </c>
    </row>
    <row r="153" spans="14:16">
      <c r="N153" s="92">
        <f t="shared" si="4"/>
        <v>0</v>
      </c>
      <c r="O153" s="92" t="e">
        <f>IF(D153="X",0,IF(E153="X",0,VLOOKUP(E153,'47'!$K$3:$L$16,2,FALSE)))</f>
        <v>#N/A</v>
      </c>
      <c r="P153" s="92" t="e">
        <f t="shared" si="5"/>
        <v>#N/A</v>
      </c>
    </row>
    <row r="154" spans="14:16">
      <c r="N154" s="92">
        <f t="shared" si="4"/>
        <v>0</v>
      </c>
      <c r="O154" s="92" t="e">
        <f>IF(D154="X",0,IF(E154="X",0,VLOOKUP(E154,'47'!$K$3:$L$16,2,FALSE)))</f>
        <v>#N/A</v>
      </c>
      <c r="P154" s="92" t="e">
        <f t="shared" si="5"/>
        <v>#N/A</v>
      </c>
    </row>
    <row r="155" spans="14:16">
      <c r="N155" s="92">
        <f t="shared" si="4"/>
        <v>0</v>
      </c>
      <c r="O155" s="92" t="e">
        <f>IF(D155="X",0,IF(E155="X",0,VLOOKUP(E155,'47'!$K$3:$L$16,2,FALSE)))</f>
        <v>#N/A</v>
      </c>
      <c r="P155" s="92" t="e">
        <f t="shared" si="5"/>
        <v>#N/A</v>
      </c>
    </row>
    <row r="156" spans="14:16">
      <c r="N156" s="92">
        <f t="shared" si="4"/>
        <v>0</v>
      </c>
      <c r="O156" s="92" t="e">
        <f>IF(D156="X",0,IF(E156="X",0,VLOOKUP(E156,'47'!$K$3:$L$16,2,FALSE)))</f>
        <v>#N/A</v>
      </c>
      <c r="P156" s="92" t="e">
        <f t="shared" si="5"/>
        <v>#N/A</v>
      </c>
    </row>
    <row r="157" spans="14:16">
      <c r="N157" s="92">
        <f t="shared" si="4"/>
        <v>0</v>
      </c>
      <c r="O157" s="92" t="e">
        <f>IF(D157="X",0,IF(E157="X",0,VLOOKUP(E157,'47'!$K$3:$L$16,2,FALSE)))</f>
        <v>#N/A</v>
      </c>
      <c r="P157" s="92" t="e">
        <f t="shared" si="5"/>
        <v>#N/A</v>
      </c>
    </row>
    <row r="158" spans="14:16">
      <c r="N158" s="92">
        <f t="shared" si="4"/>
        <v>0</v>
      </c>
      <c r="O158" s="92" t="e">
        <f>IF(D158="X",0,IF(E158="X",0,VLOOKUP(E158,'47'!$K$3:$L$16,2,FALSE)))</f>
        <v>#N/A</v>
      </c>
      <c r="P158" s="92" t="e">
        <f t="shared" si="5"/>
        <v>#N/A</v>
      </c>
    </row>
    <row r="159" spans="14:16">
      <c r="N159" s="92">
        <f t="shared" si="4"/>
        <v>0</v>
      </c>
      <c r="O159" s="92" t="e">
        <f>IF(D159="X",0,IF(E159="X",0,VLOOKUP(E159,'47'!$K$3:$L$16,2,FALSE)))</f>
        <v>#N/A</v>
      </c>
      <c r="P159" s="92" t="e">
        <f t="shared" si="5"/>
        <v>#N/A</v>
      </c>
    </row>
    <row r="160" spans="14:16">
      <c r="N160" s="92">
        <f t="shared" si="4"/>
        <v>0</v>
      </c>
      <c r="O160" s="92" t="e">
        <f>IF(D160="X",0,IF(E160="X",0,VLOOKUP(E160,'47'!$K$3:$L$16,2,FALSE)))</f>
        <v>#N/A</v>
      </c>
      <c r="P160" s="92" t="e">
        <f t="shared" si="5"/>
        <v>#N/A</v>
      </c>
    </row>
    <row r="161" spans="14:16">
      <c r="N161" s="92">
        <f t="shared" si="4"/>
        <v>0</v>
      </c>
      <c r="O161" s="92" t="e">
        <f>IF(D161="X",0,IF(E161="X",0,VLOOKUP(E161,'47'!$K$3:$L$16,2,FALSE)))</f>
        <v>#N/A</v>
      </c>
      <c r="P161" s="92" t="e">
        <f t="shared" si="5"/>
        <v>#N/A</v>
      </c>
    </row>
    <row r="162" spans="14:16">
      <c r="N162" s="92">
        <f t="shared" si="4"/>
        <v>0</v>
      </c>
      <c r="O162" s="92" t="e">
        <f>IF(D162="X",0,IF(E162="X",0,VLOOKUP(E162,'47'!$K$3:$L$16,2,FALSE)))</f>
        <v>#N/A</v>
      </c>
      <c r="P162" s="92" t="e">
        <f t="shared" si="5"/>
        <v>#N/A</v>
      </c>
    </row>
    <row r="163" spans="14:16">
      <c r="N163" s="92">
        <f t="shared" si="4"/>
        <v>0</v>
      </c>
      <c r="O163" s="92" t="e">
        <f>IF(D163="X",0,IF(E163="X",0,VLOOKUP(E163,'47'!$K$3:$L$16,2,FALSE)))</f>
        <v>#N/A</v>
      </c>
      <c r="P163" s="92" t="e">
        <f t="shared" si="5"/>
        <v>#N/A</v>
      </c>
    </row>
    <row r="164" spans="14:16">
      <c r="N164" s="92">
        <f t="shared" si="4"/>
        <v>0</v>
      </c>
      <c r="O164" s="92" t="e">
        <f>IF(D164="X",0,IF(E164="X",0,VLOOKUP(E164,'47'!$K$3:$L$16,2,FALSE)))</f>
        <v>#N/A</v>
      </c>
      <c r="P164" s="92" t="e">
        <f t="shared" si="5"/>
        <v>#N/A</v>
      </c>
    </row>
    <row r="165" spans="14:16">
      <c r="N165" s="92">
        <f t="shared" si="4"/>
        <v>0</v>
      </c>
      <c r="O165" s="92" t="e">
        <f>IF(D165="X",0,IF(E165="X",0,VLOOKUP(E165,'47'!$K$3:$L$16,2,FALSE)))</f>
        <v>#N/A</v>
      </c>
      <c r="P165" s="92" t="e">
        <f t="shared" si="5"/>
        <v>#N/A</v>
      </c>
    </row>
    <row r="166" spans="14:16">
      <c r="N166" s="92">
        <f t="shared" si="4"/>
        <v>0</v>
      </c>
      <c r="O166" s="92" t="e">
        <f>IF(D166="X",0,IF(E166="X",0,VLOOKUP(E166,'47'!$K$3:$L$16,2,FALSE)))</f>
        <v>#N/A</v>
      </c>
      <c r="P166" s="92" t="e">
        <f t="shared" si="5"/>
        <v>#N/A</v>
      </c>
    </row>
    <row r="167" spans="14:16">
      <c r="N167" s="92">
        <f t="shared" si="4"/>
        <v>0</v>
      </c>
      <c r="O167" s="92" t="e">
        <f>IF(D167="X",0,IF(E167="X",0,VLOOKUP(E167,'47'!$K$3:$L$16,2,FALSE)))</f>
        <v>#N/A</v>
      </c>
      <c r="P167" s="92" t="e">
        <f t="shared" si="5"/>
        <v>#N/A</v>
      </c>
    </row>
    <row r="168" spans="14:16">
      <c r="N168" s="92">
        <f t="shared" si="4"/>
        <v>0</v>
      </c>
      <c r="O168" s="92" t="e">
        <f>IF(D168="X",0,IF(E168="X",0,VLOOKUP(E168,'47'!$K$3:$L$16,2,FALSE)))</f>
        <v>#N/A</v>
      </c>
      <c r="P168" s="92" t="e">
        <f t="shared" si="5"/>
        <v>#N/A</v>
      </c>
    </row>
    <row r="169" spans="14:16">
      <c r="N169" s="92">
        <f t="shared" si="4"/>
        <v>0</v>
      </c>
      <c r="O169" s="92" t="e">
        <f>IF(D169="X",0,IF(E169="X",0,VLOOKUP(E169,'47'!$K$3:$L$16,2,FALSE)))</f>
        <v>#N/A</v>
      </c>
      <c r="P169" s="92" t="e">
        <f t="shared" si="5"/>
        <v>#N/A</v>
      </c>
    </row>
    <row r="170" spans="14:16">
      <c r="N170" s="92">
        <f t="shared" si="4"/>
        <v>0</v>
      </c>
      <c r="O170" s="92" t="e">
        <f>IF(D170="X",0,IF(E170="X",0,VLOOKUP(E170,'47'!$K$3:$L$16,2,FALSE)))</f>
        <v>#N/A</v>
      </c>
      <c r="P170" s="92" t="e">
        <f t="shared" si="5"/>
        <v>#N/A</v>
      </c>
    </row>
    <row r="171" spans="14:16">
      <c r="N171" s="92">
        <f t="shared" si="4"/>
        <v>0</v>
      </c>
      <c r="O171" s="92" t="e">
        <f>IF(D171="X",0,IF(E171="X",0,VLOOKUP(E171,'47'!$K$3:$L$16,2,FALSE)))</f>
        <v>#N/A</v>
      </c>
      <c r="P171" s="92" t="e">
        <f t="shared" si="5"/>
        <v>#N/A</v>
      </c>
    </row>
    <row r="172" spans="14:16">
      <c r="N172" s="92">
        <f t="shared" si="4"/>
        <v>0</v>
      </c>
      <c r="O172" s="92" t="e">
        <f>IF(D172="X",0,IF(E172="X",0,VLOOKUP(E172,'47'!$K$3:$L$16,2,FALSE)))</f>
        <v>#N/A</v>
      </c>
      <c r="P172" s="92" t="e">
        <f t="shared" si="5"/>
        <v>#N/A</v>
      </c>
    </row>
    <row r="173" spans="14:16">
      <c r="N173" s="92">
        <f t="shared" si="4"/>
        <v>0</v>
      </c>
      <c r="O173" s="92" t="e">
        <f>IF(D173="X",0,IF(E173="X",0,VLOOKUP(E173,'47'!$K$3:$L$16,2,FALSE)))</f>
        <v>#N/A</v>
      </c>
      <c r="P173" s="92" t="e">
        <f t="shared" si="5"/>
        <v>#N/A</v>
      </c>
    </row>
    <row r="174" spans="14:16">
      <c r="N174" s="92">
        <f t="shared" si="4"/>
        <v>0</v>
      </c>
      <c r="O174" s="92" t="e">
        <f>IF(D174="X",0,IF(E174="X",0,VLOOKUP(E174,'47'!$K$3:$L$16,2,FALSE)))</f>
        <v>#N/A</v>
      </c>
      <c r="P174" s="92" t="e">
        <f t="shared" si="5"/>
        <v>#N/A</v>
      </c>
    </row>
    <row r="175" spans="14:16">
      <c r="N175" s="92">
        <f t="shared" si="4"/>
        <v>0</v>
      </c>
      <c r="O175" s="92" t="e">
        <f>IF(D175="X",0,IF(E175="X",0,VLOOKUP(E175,'47'!$K$3:$L$16,2,FALSE)))</f>
        <v>#N/A</v>
      </c>
      <c r="P175" s="92" t="e">
        <f t="shared" si="5"/>
        <v>#N/A</v>
      </c>
    </row>
    <row r="176" spans="14:16">
      <c r="N176" s="92">
        <f t="shared" si="4"/>
        <v>0</v>
      </c>
      <c r="O176" s="92" t="e">
        <f>IF(D176="X",0,IF(E176="X",0,VLOOKUP(E176,'47'!$K$3:$L$16,2,FALSE)))</f>
        <v>#N/A</v>
      </c>
      <c r="P176" s="92" t="e">
        <f t="shared" si="5"/>
        <v>#N/A</v>
      </c>
    </row>
    <row r="177" spans="14:16">
      <c r="N177" s="92">
        <f t="shared" si="4"/>
        <v>0</v>
      </c>
      <c r="O177" s="92" t="e">
        <f>IF(D177="X",0,IF(E177="X",0,VLOOKUP(E177,'47'!$K$3:$L$16,2,FALSE)))</f>
        <v>#N/A</v>
      </c>
      <c r="P177" s="92" t="e">
        <f t="shared" si="5"/>
        <v>#N/A</v>
      </c>
    </row>
    <row r="178" spans="14:16">
      <c r="N178" s="92">
        <f t="shared" si="4"/>
        <v>0</v>
      </c>
      <c r="O178" s="92" t="e">
        <f>IF(D178="X",0,IF(E178="X",0,VLOOKUP(E178,'47'!$K$3:$L$16,2,FALSE)))</f>
        <v>#N/A</v>
      </c>
      <c r="P178" s="92" t="e">
        <f t="shared" si="5"/>
        <v>#N/A</v>
      </c>
    </row>
    <row r="179" spans="14:16">
      <c r="N179" s="92">
        <f t="shared" si="4"/>
        <v>0</v>
      </c>
      <c r="O179" s="92" t="e">
        <f>IF(D179="X",0,IF(E179="X",0,VLOOKUP(E179,'47'!$K$3:$L$16,2,FALSE)))</f>
        <v>#N/A</v>
      </c>
      <c r="P179" s="92" t="e">
        <f t="shared" si="5"/>
        <v>#N/A</v>
      </c>
    </row>
    <row r="180" spans="14:16">
      <c r="N180" s="92">
        <f t="shared" si="4"/>
        <v>0</v>
      </c>
      <c r="O180" s="92" t="e">
        <f>IF(D180="X",0,IF(E180="X",0,VLOOKUP(E180,'47'!$K$3:$L$16,2,FALSE)))</f>
        <v>#N/A</v>
      </c>
      <c r="P180" s="92" t="e">
        <f t="shared" si="5"/>
        <v>#N/A</v>
      </c>
    </row>
    <row r="181" spans="14:16">
      <c r="N181" s="92">
        <f t="shared" si="4"/>
        <v>0</v>
      </c>
      <c r="O181" s="92" t="e">
        <f>IF(D181="X",0,IF(E181="X",0,VLOOKUP(E181,'47'!$K$3:$L$16,2,FALSE)))</f>
        <v>#N/A</v>
      </c>
      <c r="P181" s="92" t="e">
        <f t="shared" si="5"/>
        <v>#N/A</v>
      </c>
    </row>
    <row r="182" spans="14:16">
      <c r="N182" s="92">
        <f t="shared" si="4"/>
        <v>0</v>
      </c>
      <c r="O182" s="92" t="e">
        <f>IF(D182="X",0,IF(E182="X",0,VLOOKUP(E182,'47'!$K$3:$L$16,2,FALSE)))</f>
        <v>#N/A</v>
      </c>
      <c r="P182" s="92" t="e">
        <f t="shared" si="5"/>
        <v>#N/A</v>
      </c>
    </row>
    <row r="183" spans="14:16">
      <c r="N183" s="92">
        <f t="shared" si="4"/>
        <v>0</v>
      </c>
      <c r="O183" s="92" t="e">
        <f>IF(D183="X",0,IF(E183="X",0,VLOOKUP(E183,'47'!$K$3:$L$16,2,FALSE)))</f>
        <v>#N/A</v>
      </c>
      <c r="P183" s="92" t="e">
        <f t="shared" si="5"/>
        <v>#N/A</v>
      </c>
    </row>
    <row r="184" spans="14:16">
      <c r="N184" s="92">
        <f t="shared" si="4"/>
        <v>0</v>
      </c>
      <c r="O184" s="92" t="e">
        <f>IF(D184="X",0,IF(E184="X",0,VLOOKUP(E184,'47'!$K$3:$L$16,2,FALSE)))</f>
        <v>#N/A</v>
      </c>
      <c r="P184" s="92" t="e">
        <f t="shared" si="5"/>
        <v>#N/A</v>
      </c>
    </row>
    <row r="185" spans="14:16">
      <c r="N185" s="92">
        <f t="shared" si="4"/>
        <v>0</v>
      </c>
      <c r="O185" s="92" t="e">
        <f>IF(D185="X",0,IF(E185="X",0,VLOOKUP(E185,'47'!$K$3:$L$16,2,FALSE)))</f>
        <v>#N/A</v>
      </c>
      <c r="P185" s="92" t="e">
        <f t="shared" si="5"/>
        <v>#N/A</v>
      </c>
    </row>
    <row r="186" spans="14:16">
      <c r="N186" s="92">
        <f t="shared" si="4"/>
        <v>0</v>
      </c>
      <c r="O186" s="92" t="e">
        <f>IF(D186="X",0,IF(E186="X",0,VLOOKUP(E186,'47'!$K$3:$L$16,2,FALSE)))</f>
        <v>#N/A</v>
      </c>
      <c r="P186" s="92" t="e">
        <f t="shared" si="5"/>
        <v>#N/A</v>
      </c>
    </row>
    <row r="187" spans="14:16">
      <c r="N187" s="92">
        <f t="shared" si="4"/>
        <v>0</v>
      </c>
      <c r="O187" s="92" t="e">
        <f>IF(D187="X",0,IF(E187="X",0,VLOOKUP(E187,'47'!$K$3:$L$16,2,FALSE)))</f>
        <v>#N/A</v>
      </c>
      <c r="P187" s="92" t="e">
        <f t="shared" si="5"/>
        <v>#N/A</v>
      </c>
    </row>
    <row r="188" spans="14:16">
      <c r="N188" s="92">
        <f t="shared" si="4"/>
        <v>0</v>
      </c>
      <c r="O188" s="92" t="e">
        <f>IF(D188="X",0,IF(E188="X",0,VLOOKUP(E188,'47'!$K$3:$L$16,2,FALSE)))</f>
        <v>#N/A</v>
      </c>
      <c r="P188" s="92" t="e">
        <f t="shared" si="5"/>
        <v>#N/A</v>
      </c>
    </row>
    <row r="189" spans="14:16">
      <c r="N189" s="92">
        <f t="shared" si="4"/>
        <v>0</v>
      </c>
      <c r="O189" s="92" t="e">
        <f>IF(D189="X",0,IF(E189="X",0,VLOOKUP(E189,'47'!$K$3:$L$16,2,FALSE)))</f>
        <v>#N/A</v>
      </c>
      <c r="P189" s="92" t="e">
        <f t="shared" si="5"/>
        <v>#N/A</v>
      </c>
    </row>
    <row r="190" spans="14:16">
      <c r="N190" s="92">
        <f t="shared" si="4"/>
        <v>0</v>
      </c>
      <c r="O190" s="92" t="e">
        <f>IF(D190="X",0,IF(E190="X",0,VLOOKUP(E190,'47'!$K$3:$L$16,2,FALSE)))</f>
        <v>#N/A</v>
      </c>
      <c r="P190" s="92" t="e">
        <f t="shared" si="5"/>
        <v>#N/A</v>
      </c>
    </row>
    <row r="191" spans="14:16">
      <c r="N191" s="92">
        <f t="shared" si="4"/>
        <v>0</v>
      </c>
      <c r="O191" s="92" t="e">
        <f>IF(D191="X",0,IF(E191="X",0,VLOOKUP(E191,'47'!$K$3:$L$16,2,FALSE)))</f>
        <v>#N/A</v>
      </c>
      <c r="P191" s="92" t="e">
        <f t="shared" si="5"/>
        <v>#N/A</v>
      </c>
    </row>
    <row r="192" spans="14:16">
      <c r="N192" s="92">
        <f t="shared" si="4"/>
        <v>0</v>
      </c>
      <c r="O192" s="92" t="e">
        <f>IF(D192="X",0,IF(E192="X",0,VLOOKUP(E192,'47'!$K$3:$L$16,2,FALSE)))</f>
        <v>#N/A</v>
      </c>
      <c r="P192" s="92" t="e">
        <f t="shared" si="5"/>
        <v>#N/A</v>
      </c>
    </row>
    <row r="193" spans="14:16">
      <c r="N193" s="92">
        <f t="shared" si="4"/>
        <v>0</v>
      </c>
      <c r="O193" s="92" t="e">
        <f>IF(D193="X",0,IF(E193="X",0,VLOOKUP(E193,'47'!$K$3:$L$16,2,FALSE)))</f>
        <v>#N/A</v>
      </c>
      <c r="P193" s="92" t="e">
        <f t="shared" si="5"/>
        <v>#N/A</v>
      </c>
    </row>
    <row r="194" spans="14:16">
      <c r="N194" s="92">
        <f t="shared" si="4"/>
        <v>0</v>
      </c>
      <c r="O194" s="92" t="e">
        <f>IF(D194="X",0,IF(E194="X",0,VLOOKUP(E194,'47'!$K$3:$L$16,2,FALSE)))</f>
        <v>#N/A</v>
      </c>
      <c r="P194" s="92" t="e">
        <f t="shared" si="5"/>
        <v>#N/A</v>
      </c>
    </row>
    <row r="195" spans="14:16">
      <c r="N195" s="92">
        <f t="shared" si="4"/>
        <v>0</v>
      </c>
      <c r="O195" s="92" t="e">
        <f>IF(D195="X",0,IF(E195="X",0,VLOOKUP(E195,'47'!$K$3:$L$16,2,FALSE)))</f>
        <v>#N/A</v>
      </c>
      <c r="P195" s="92" t="e">
        <f t="shared" si="5"/>
        <v>#N/A</v>
      </c>
    </row>
    <row r="196" spans="14:16">
      <c r="N196" s="92">
        <f t="shared" ref="N196:N259" si="6">SUM(F196:M196)</f>
        <v>0</v>
      </c>
      <c r="O196" s="92" t="e">
        <f>IF(D196="X",0,IF(E196="X",0,VLOOKUP(E196,'47'!$K$3:$L$16,2,FALSE)))</f>
        <v>#N/A</v>
      </c>
      <c r="P196" s="92" t="e">
        <f t="shared" ref="P196:P259" si="7">N196*O196</f>
        <v>#N/A</v>
      </c>
    </row>
    <row r="197" spans="14:16">
      <c r="N197" s="92">
        <f t="shared" si="6"/>
        <v>0</v>
      </c>
      <c r="O197" s="92" t="e">
        <f>IF(D197="X",0,IF(E197="X",0,VLOOKUP(E197,'47'!$K$3:$L$16,2,FALSE)))</f>
        <v>#N/A</v>
      </c>
      <c r="P197" s="92" t="e">
        <f t="shared" si="7"/>
        <v>#N/A</v>
      </c>
    </row>
    <row r="198" spans="14:16">
      <c r="N198" s="92">
        <f t="shared" si="6"/>
        <v>0</v>
      </c>
      <c r="O198" s="92" t="e">
        <f>IF(D198="X",0,IF(E198="X",0,VLOOKUP(E198,'47'!$K$3:$L$16,2,FALSE)))</f>
        <v>#N/A</v>
      </c>
      <c r="P198" s="92" t="e">
        <f t="shared" si="7"/>
        <v>#N/A</v>
      </c>
    </row>
    <row r="199" spans="14:16">
      <c r="N199" s="92">
        <f t="shared" si="6"/>
        <v>0</v>
      </c>
      <c r="O199" s="92" t="e">
        <f>IF(D199="X",0,IF(E199="X",0,VLOOKUP(E199,'47'!$K$3:$L$16,2,FALSE)))</f>
        <v>#N/A</v>
      </c>
      <c r="P199" s="92" t="e">
        <f t="shared" si="7"/>
        <v>#N/A</v>
      </c>
    </row>
    <row r="200" spans="14:16">
      <c r="N200" s="92">
        <f t="shared" si="6"/>
        <v>0</v>
      </c>
      <c r="O200" s="92" t="e">
        <f>IF(D200="X",0,IF(E200="X",0,VLOOKUP(E200,'47'!$K$3:$L$16,2,FALSE)))</f>
        <v>#N/A</v>
      </c>
      <c r="P200" s="92" t="e">
        <f t="shared" si="7"/>
        <v>#N/A</v>
      </c>
    </row>
    <row r="201" spans="14:16">
      <c r="N201" s="92">
        <f t="shared" si="6"/>
        <v>0</v>
      </c>
      <c r="O201" s="92" t="e">
        <f>IF(D201="X",0,IF(E201="X",0,VLOOKUP(E201,'47'!$K$3:$L$16,2,FALSE)))</f>
        <v>#N/A</v>
      </c>
      <c r="P201" s="92" t="e">
        <f t="shared" si="7"/>
        <v>#N/A</v>
      </c>
    </row>
    <row r="202" spans="14:16">
      <c r="N202" s="92">
        <f t="shared" si="6"/>
        <v>0</v>
      </c>
      <c r="O202" s="92" t="e">
        <f>IF(D202="X",0,IF(E202="X",0,VLOOKUP(E202,'47'!$K$3:$L$16,2,FALSE)))</f>
        <v>#N/A</v>
      </c>
      <c r="P202" s="92" t="e">
        <f t="shared" si="7"/>
        <v>#N/A</v>
      </c>
    </row>
    <row r="203" spans="14:16">
      <c r="N203" s="92">
        <f t="shared" si="6"/>
        <v>0</v>
      </c>
      <c r="O203" s="92" t="e">
        <f>IF(D203="X",0,IF(E203="X",0,VLOOKUP(E203,'47'!$K$3:$L$16,2,FALSE)))</f>
        <v>#N/A</v>
      </c>
      <c r="P203" s="92" t="e">
        <f t="shared" si="7"/>
        <v>#N/A</v>
      </c>
    </row>
    <row r="204" spans="14:16">
      <c r="N204" s="92">
        <f t="shared" si="6"/>
        <v>0</v>
      </c>
      <c r="O204" s="92" t="e">
        <f>IF(D204="X",0,IF(E204="X",0,VLOOKUP(E204,'47'!$K$3:$L$16,2,FALSE)))</f>
        <v>#N/A</v>
      </c>
      <c r="P204" s="92" t="e">
        <f t="shared" si="7"/>
        <v>#N/A</v>
      </c>
    </row>
    <row r="205" spans="14:16">
      <c r="N205" s="92">
        <f t="shared" si="6"/>
        <v>0</v>
      </c>
      <c r="O205" s="92" t="e">
        <f>IF(D205="X",0,IF(E205="X",0,VLOOKUP(E205,'47'!$K$3:$L$16,2,FALSE)))</f>
        <v>#N/A</v>
      </c>
      <c r="P205" s="92" t="e">
        <f t="shared" si="7"/>
        <v>#N/A</v>
      </c>
    </row>
    <row r="206" spans="14:16">
      <c r="N206" s="92">
        <f t="shared" si="6"/>
        <v>0</v>
      </c>
      <c r="O206" s="92" t="e">
        <f>IF(D206="X",0,IF(E206="X",0,VLOOKUP(E206,'47'!$K$3:$L$16,2,FALSE)))</f>
        <v>#N/A</v>
      </c>
      <c r="P206" s="92" t="e">
        <f t="shared" si="7"/>
        <v>#N/A</v>
      </c>
    </row>
    <row r="207" spans="14:16">
      <c r="N207" s="92">
        <f t="shared" si="6"/>
        <v>0</v>
      </c>
      <c r="O207" s="92" t="e">
        <f>IF(D207="X",0,IF(E207="X",0,VLOOKUP(E207,'47'!$K$3:$L$16,2,FALSE)))</f>
        <v>#N/A</v>
      </c>
      <c r="P207" s="92" t="e">
        <f t="shared" si="7"/>
        <v>#N/A</v>
      </c>
    </row>
    <row r="208" spans="14:16">
      <c r="N208" s="92">
        <f t="shared" si="6"/>
        <v>0</v>
      </c>
      <c r="O208" s="92" t="e">
        <f>IF(D208="X",0,IF(E208="X",0,VLOOKUP(E208,'47'!$K$3:$L$16,2,FALSE)))</f>
        <v>#N/A</v>
      </c>
      <c r="P208" s="92" t="e">
        <f t="shared" si="7"/>
        <v>#N/A</v>
      </c>
    </row>
    <row r="209" spans="14:16">
      <c r="N209" s="92">
        <f t="shared" si="6"/>
        <v>0</v>
      </c>
      <c r="O209" s="92" t="e">
        <f>IF(D209="X",0,IF(E209="X",0,VLOOKUP(E209,'47'!$K$3:$L$16,2,FALSE)))</f>
        <v>#N/A</v>
      </c>
      <c r="P209" s="92" t="e">
        <f t="shared" si="7"/>
        <v>#N/A</v>
      </c>
    </row>
    <row r="210" spans="14:16">
      <c r="N210" s="92">
        <f t="shared" si="6"/>
        <v>0</v>
      </c>
      <c r="O210" s="92" t="e">
        <f>IF(D210="X",0,IF(E210="X",0,VLOOKUP(E210,'47'!$K$3:$L$16,2,FALSE)))</f>
        <v>#N/A</v>
      </c>
      <c r="P210" s="92" t="e">
        <f t="shared" si="7"/>
        <v>#N/A</v>
      </c>
    </row>
    <row r="211" spans="14:16">
      <c r="N211" s="92">
        <f t="shared" si="6"/>
        <v>0</v>
      </c>
      <c r="O211" s="92" t="e">
        <f>IF(D211="X",0,IF(E211="X",0,VLOOKUP(E211,'47'!$K$3:$L$16,2,FALSE)))</f>
        <v>#N/A</v>
      </c>
      <c r="P211" s="92" t="e">
        <f t="shared" si="7"/>
        <v>#N/A</v>
      </c>
    </row>
    <row r="212" spans="14:16">
      <c r="N212" s="92">
        <f t="shared" si="6"/>
        <v>0</v>
      </c>
      <c r="O212" s="92" t="e">
        <f>IF(D212="X",0,IF(E212="X",0,VLOOKUP(E212,'47'!$K$3:$L$16,2,FALSE)))</f>
        <v>#N/A</v>
      </c>
      <c r="P212" s="92" t="e">
        <f t="shared" si="7"/>
        <v>#N/A</v>
      </c>
    </row>
    <row r="213" spans="14:16">
      <c r="N213" s="92">
        <f t="shared" si="6"/>
        <v>0</v>
      </c>
      <c r="O213" s="92" t="e">
        <f>IF(D213="X",0,IF(E213="X",0,VLOOKUP(E213,'47'!$K$3:$L$16,2,FALSE)))</f>
        <v>#N/A</v>
      </c>
      <c r="P213" s="92" t="e">
        <f t="shared" si="7"/>
        <v>#N/A</v>
      </c>
    </row>
    <row r="214" spans="14:16">
      <c r="N214" s="92">
        <f t="shared" si="6"/>
        <v>0</v>
      </c>
      <c r="O214" s="92" t="e">
        <f>IF(D214="X",0,IF(E214="X",0,VLOOKUP(E214,'47'!$K$3:$L$16,2,FALSE)))</f>
        <v>#N/A</v>
      </c>
      <c r="P214" s="92" t="e">
        <f t="shared" si="7"/>
        <v>#N/A</v>
      </c>
    </row>
    <row r="215" spans="14:16">
      <c r="N215" s="92">
        <f t="shared" si="6"/>
        <v>0</v>
      </c>
      <c r="O215" s="92" t="e">
        <f>IF(D215="X",0,IF(E215="X",0,VLOOKUP(E215,'47'!$K$3:$L$16,2,FALSE)))</f>
        <v>#N/A</v>
      </c>
      <c r="P215" s="92" t="e">
        <f t="shared" si="7"/>
        <v>#N/A</v>
      </c>
    </row>
    <row r="216" spans="14:16">
      <c r="N216" s="92">
        <f t="shared" si="6"/>
        <v>0</v>
      </c>
      <c r="O216" s="92" t="e">
        <f>IF(D216="X",0,IF(E216="X",0,VLOOKUP(E216,'47'!$K$3:$L$16,2,FALSE)))</f>
        <v>#N/A</v>
      </c>
      <c r="P216" s="92" t="e">
        <f t="shared" si="7"/>
        <v>#N/A</v>
      </c>
    </row>
    <row r="217" spans="14:16">
      <c r="N217" s="92">
        <f t="shared" si="6"/>
        <v>0</v>
      </c>
      <c r="O217" s="92" t="e">
        <f>IF(D217="X",0,IF(E217="X",0,VLOOKUP(E217,'47'!$K$3:$L$16,2,FALSE)))</f>
        <v>#N/A</v>
      </c>
      <c r="P217" s="92" t="e">
        <f t="shared" si="7"/>
        <v>#N/A</v>
      </c>
    </row>
    <row r="218" spans="14:16">
      <c r="N218" s="92">
        <f t="shared" si="6"/>
        <v>0</v>
      </c>
      <c r="O218" s="92" t="e">
        <f>IF(D218="X",0,IF(E218="X",0,VLOOKUP(E218,'47'!$K$3:$L$16,2,FALSE)))</f>
        <v>#N/A</v>
      </c>
      <c r="P218" s="92" t="e">
        <f t="shared" si="7"/>
        <v>#N/A</v>
      </c>
    </row>
    <row r="219" spans="14:16">
      <c r="N219" s="92">
        <f t="shared" si="6"/>
        <v>0</v>
      </c>
      <c r="O219" s="92" t="e">
        <f>IF(D219="X",0,IF(E219="X",0,VLOOKUP(E219,'47'!$K$3:$L$16,2,FALSE)))</f>
        <v>#N/A</v>
      </c>
      <c r="P219" s="92" t="e">
        <f t="shared" si="7"/>
        <v>#N/A</v>
      </c>
    </row>
    <row r="220" spans="14:16">
      <c r="N220" s="92">
        <f t="shared" si="6"/>
        <v>0</v>
      </c>
      <c r="O220" s="92" t="e">
        <f>IF(D220="X",0,IF(E220="X",0,VLOOKUP(E220,'47'!$K$3:$L$16,2,FALSE)))</f>
        <v>#N/A</v>
      </c>
      <c r="P220" s="92" t="e">
        <f t="shared" si="7"/>
        <v>#N/A</v>
      </c>
    </row>
    <row r="221" spans="14:16">
      <c r="N221" s="92">
        <f t="shared" si="6"/>
        <v>0</v>
      </c>
      <c r="O221" s="92" t="e">
        <f>IF(D221="X",0,IF(E221="X",0,VLOOKUP(E221,'47'!$K$3:$L$16,2,FALSE)))</f>
        <v>#N/A</v>
      </c>
      <c r="P221" s="92" t="e">
        <f t="shared" si="7"/>
        <v>#N/A</v>
      </c>
    </row>
    <row r="222" spans="14:16">
      <c r="N222" s="92">
        <f t="shared" si="6"/>
        <v>0</v>
      </c>
      <c r="O222" s="92" t="e">
        <f>IF(D222="X",0,IF(E222="X",0,VLOOKUP(E222,'47'!$K$3:$L$16,2,FALSE)))</f>
        <v>#N/A</v>
      </c>
      <c r="P222" s="92" t="e">
        <f t="shared" si="7"/>
        <v>#N/A</v>
      </c>
    </row>
    <row r="223" spans="14:16">
      <c r="N223" s="92">
        <f t="shared" si="6"/>
        <v>0</v>
      </c>
      <c r="O223" s="92" t="e">
        <f>IF(D223="X",0,IF(E223="X",0,VLOOKUP(E223,'47'!$K$3:$L$16,2,FALSE)))</f>
        <v>#N/A</v>
      </c>
      <c r="P223" s="92" t="e">
        <f t="shared" si="7"/>
        <v>#N/A</v>
      </c>
    </row>
    <row r="224" spans="14:16">
      <c r="N224" s="92">
        <f t="shared" si="6"/>
        <v>0</v>
      </c>
      <c r="O224" s="92" t="e">
        <f>IF(D224="X",0,IF(E224="X",0,VLOOKUP(E224,'47'!$K$3:$L$16,2,FALSE)))</f>
        <v>#N/A</v>
      </c>
      <c r="P224" s="92" t="e">
        <f t="shared" si="7"/>
        <v>#N/A</v>
      </c>
    </row>
    <row r="225" spans="14:16">
      <c r="N225" s="92">
        <f t="shared" si="6"/>
        <v>0</v>
      </c>
      <c r="O225" s="92" t="e">
        <f>IF(D225="X",0,IF(E225="X",0,VLOOKUP(E225,'47'!$K$3:$L$16,2,FALSE)))</f>
        <v>#N/A</v>
      </c>
      <c r="P225" s="92" t="e">
        <f t="shared" si="7"/>
        <v>#N/A</v>
      </c>
    </row>
    <row r="226" spans="14:16">
      <c r="N226" s="92">
        <f t="shared" si="6"/>
        <v>0</v>
      </c>
      <c r="O226" s="92" t="e">
        <f>IF(D226="X",0,IF(E226="X",0,VLOOKUP(E226,'47'!$K$3:$L$16,2,FALSE)))</f>
        <v>#N/A</v>
      </c>
      <c r="P226" s="92" t="e">
        <f t="shared" si="7"/>
        <v>#N/A</v>
      </c>
    </row>
    <row r="227" spans="14:16">
      <c r="N227" s="92">
        <f t="shared" si="6"/>
        <v>0</v>
      </c>
      <c r="O227" s="92" t="e">
        <f>IF(D227="X",0,IF(E227="X",0,VLOOKUP(E227,'47'!$K$3:$L$16,2,FALSE)))</f>
        <v>#N/A</v>
      </c>
      <c r="P227" s="92" t="e">
        <f t="shared" si="7"/>
        <v>#N/A</v>
      </c>
    </row>
    <row r="228" spans="14:16">
      <c r="N228" s="92">
        <f t="shared" si="6"/>
        <v>0</v>
      </c>
      <c r="O228" s="92" t="e">
        <f>IF(D228="X",0,IF(E228="X",0,VLOOKUP(E228,'47'!$K$3:$L$16,2,FALSE)))</f>
        <v>#N/A</v>
      </c>
      <c r="P228" s="92" t="e">
        <f t="shared" si="7"/>
        <v>#N/A</v>
      </c>
    </row>
    <row r="229" spans="14:16">
      <c r="N229" s="92">
        <f t="shared" si="6"/>
        <v>0</v>
      </c>
      <c r="O229" s="92" t="e">
        <f>IF(D229="X",0,IF(E229="X",0,VLOOKUP(E229,'47'!$K$3:$L$16,2,FALSE)))</f>
        <v>#N/A</v>
      </c>
      <c r="P229" s="92" t="e">
        <f t="shared" si="7"/>
        <v>#N/A</v>
      </c>
    </row>
    <row r="230" spans="14:16">
      <c r="N230" s="92">
        <f t="shared" si="6"/>
        <v>0</v>
      </c>
      <c r="O230" s="92" t="e">
        <f>IF(D230="X",0,IF(E230="X",0,VLOOKUP(E230,'47'!$K$3:$L$16,2,FALSE)))</f>
        <v>#N/A</v>
      </c>
      <c r="P230" s="92" t="e">
        <f t="shared" si="7"/>
        <v>#N/A</v>
      </c>
    </row>
    <row r="231" spans="14:16">
      <c r="N231" s="92">
        <f t="shared" si="6"/>
        <v>0</v>
      </c>
      <c r="O231" s="92" t="e">
        <f>IF(D231="X",0,IF(E231="X",0,VLOOKUP(E231,'47'!$K$3:$L$16,2,FALSE)))</f>
        <v>#N/A</v>
      </c>
      <c r="P231" s="92" t="e">
        <f t="shared" si="7"/>
        <v>#N/A</v>
      </c>
    </row>
    <row r="232" spans="14:16">
      <c r="N232" s="92">
        <f t="shared" si="6"/>
        <v>0</v>
      </c>
      <c r="O232" s="92" t="e">
        <f>IF(D232="X",0,IF(E232="X",0,VLOOKUP(E232,'47'!$K$3:$L$16,2,FALSE)))</f>
        <v>#N/A</v>
      </c>
      <c r="P232" s="92" t="e">
        <f t="shared" si="7"/>
        <v>#N/A</v>
      </c>
    </row>
    <row r="233" spans="14:16">
      <c r="N233" s="92">
        <f t="shared" si="6"/>
        <v>0</v>
      </c>
      <c r="O233" s="92" t="e">
        <f>IF(D233="X",0,IF(E233="X",0,VLOOKUP(E233,'47'!$K$3:$L$16,2,FALSE)))</f>
        <v>#N/A</v>
      </c>
      <c r="P233" s="92" t="e">
        <f t="shared" si="7"/>
        <v>#N/A</v>
      </c>
    </row>
    <row r="234" spans="14:16">
      <c r="N234" s="92">
        <f t="shared" si="6"/>
        <v>0</v>
      </c>
      <c r="O234" s="92" t="e">
        <f>IF(D234="X",0,IF(E234="X",0,VLOOKUP(E234,'47'!$K$3:$L$16,2,FALSE)))</f>
        <v>#N/A</v>
      </c>
      <c r="P234" s="92" t="e">
        <f t="shared" si="7"/>
        <v>#N/A</v>
      </c>
    </row>
    <row r="235" spans="14:16">
      <c r="N235" s="92">
        <f t="shared" si="6"/>
        <v>0</v>
      </c>
      <c r="O235" s="92" t="e">
        <f>IF(D235="X",0,IF(E235="X",0,VLOOKUP(E235,'47'!$K$3:$L$16,2,FALSE)))</f>
        <v>#N/A</v>
      </c>
      <c r="P235" s="92" t="e">
        <f t="shared" si="7"/>
        <v>#N/A</v>
      </c>
    </row>
    <row r="236" spans="14:16">
      <c r="N236" s="92">
        <f t="shared" si="6"/>
        <v>0</v>
      </c>
      <c r="O236" s="92" t="e">
        <f>IF(D236="X",0,IF(E236="X",0,VLOOKUP(E236,'47'!$K$3:$L$16,2,FALSE)))</f>
        <v>#N/A</v>
      </c>
      <c r="P236" s="92" t="e">
        <f t="shared" si="7"/>
        <v>#N/A</v>
      </c>
    </row>
    <row r="237" spans="14:16">
      <c r="N237" s="92">
        <f t="shared" si="6"/>
        <v>0</v>
      </c>
      <c r="O237" s="92" t="e">
        <f>IF(D237="X",0,IF(E237="X",0,VLOOKUP(E237,'47'!$K$3:$L$16,2,FALSE)))</f>
        <v>#N/A</v>
      </c>
      <c r="P237" s="92" t="e">
        <f t="shared" si="7"/>
        <v>#N/A</v>
      </c>
    </row>
    <row r="238" spans="14:16">
      <c r="N238" s="92">
        <f t="shared" si="6"/>
        <v>0</v>
      </c>
      <c r="O238" s="92" t="e">
        <f>IF(D238="X",0,IF(E238="X",0,VLOOKUP(E238,'47'!$K$3:$L$16,2,FALSE)))</f>
        <v>#N/A</v>
      </c>
      <c r="P238" s="92" t="e">
        <f t="shared" si="7"/>
        <v>#N/A</v>
      </c>
    </row>
    <row r="239" spans="14:16">
      <c r="N239" s="92">
        <f t="shared" si="6"/>
        <v>0</v>
      </c>
      <c r="O239" s="92" t="e">
        <f>IF(D239="X",0,IF(E239="X",0,VLOOKUP(E239,'47'!$K$3:$L$16,2,FALSE)))</f>
        <v>#N/A</v>
      </c>
      <c r="P239" s="92" t="e">
        <f t="shared" si="7"/>
        <v>#N/A</v>
      </c>
    </row>
    <row r="240" spans="14:16">
      <c r="N240" s="92">
        <f t="shared" si="6"/>
        <v>0</v>
      </c>
      <c r="O240" s="92" t="e">
        <f>IF(D240="X",0,IF(E240="X",0,VLOOKUP(E240,'47'!$K$3:$L$16,2,FALSE)))</f>
        <v>#N/A</v>
      </c>
      <c r="P240" s="92" t="e">
        <f t="shared" si="7"/>
        <v>#N/A</v>
      </c>
    </row>
    <row r="241" spans="14:16">
      <c r="N241" s="92">
        <f t="shared" si="6"/>
        <v>0</v>
      </c>
      <c r="O241" s="92" t="e">
        <f>IF(D241="X",0,IF(E241="X",0,VLOOKUP(E241,'47'!$K$3:$L$16,2,FALSE)))</f>
        <v>#N/A</v>
      </c>
      <c r="P241" s="92" t="e">
        <f t="shared" si="7"/>
        <v>#N/A</v>
      </c>
    </row>
    <row r="242" spans="14:16">
      <c r="N242" s="92">
        <f t="shared" si="6"/>
        <v>0</v>
      </c>
      <c r="O242" s="92" t="e">
        <f>IF(D242="X",0,IF(E242="X",0,VLOOKUP(E242,'47'!$K$3:$L$16,2,FALSE)))</f>
        <v>#N/A</v>
      </c>
      <c r="P242" s="92" t="e">
        <f t="shared" si="7"/>
        <v>#N/A</v>
      </c>
    </row>
    <row r="243" spans="14:16">
      <c r="N243" s="92">
        <f t="shared" si="6"/>
        <v>0</v>
      </c>
      <c r="O243" s="92" t="e">
        <f>IF(D243="X",0,IF(E243="X",0,VLOOKUP(E243,'47'!$K$3:$L$16,2,FALSE)))</f>
        <v>#N/A</v>
      </c>
      <c r="P243" s="92" t="e">
        <f t="shared" si="7"/>
        <v>#N/A</v>
      </c>
    </row>
    <row r="244" spans="14:16">
      <c r="N244" s="92">
        <f t="shared" si="6"/>
        <v>0</v>
      </c>
      <c r="O244" s="92" t="e">
        <f>IF(D244="X",0,IF(E244="X",0,VLOOKUP(E244,'47'!$K$3:$L$16,2,FALSE)))</f>
        <v>#N/A</v>
      </c>
      <c r="P244" s="92" t="e">
        <f t="shared" si="7"/>
        <v>#N/A</v>
      </c>
    </row>
    <row r="245" spans="14:16">
      <c r="N245" s="92">
        <f t="shared" si="6"/>
        <v>0</v>
      </c>
      <c r="O245" s="92" t="e">
        <f>IF(D245="X",0,IF(E245="X",0,VLOOKUP(E245,'47'!$K$3:$L$16,2,FALSE)))</f>
        <v>#N/A</v>
      </c>
      <c r="P245" s="92" t="e">
        <f t="shared" si="7"/>
        <v>#N/A</v>
      </c>
    </row>
    <row r="246" spans="14:16">
      <c r="N246" s="92">
        <f t="shared" si="6"/>
        <v>0</v>
      </c>
      <c r="O246" s="92" t="e">
        <f>IF(D246="X",0,IF(E246="X",0,VLOOKUP(E246,'47'!$K$3:$L$16,2,FALSE)))</f>
        <v>#N/A</v>
      </c>
      <c r="P246" s="92" t="e">
        <f t="shared" si="7"/>
        <v>#N/A</v>
      </c>
    </row>
    <row r="247" spans="14:16">
      <c r="N247" s="92">
        <f t="shared" si="6"/>
        <v>0</v>
      </c>
      <c r="O247" s="92" t="e">
        <f>IF(D247="X",0,IF(E247="X",0,VLOOKUP(E247,'47'!$K$3:$L$16,2,FALSE)))</f>
        <v>#N/A</v>
      </c>
      <c r="P247" s="92" t="e">
        <f t="shared" si="7"/>
        <v>#N/A</v>
      </c>
    </row>
    <row r="248" spans="14:16">
      <c r="N248" s="92">
        <f t="shared" si="6"/>
        <v>0</v>
      </c>
      <c r="O248" s="92" t="e">
        <f>IF(D248="X",0,IF(E248="X",0,VLOOKUP(E248,'47'!$K$3:$L$16,2,FALSE)))</f>
        <v>#N/A</v>
      </c>
      <c r="P248" s="92" t="e">
        <f t="shared" si="7"/>
        <v>#N/A</v>
      </c>
    </row>
    <row r="249" spans="14:16">
      <c r="N249" s="92">
        <f t="shared" si="6"/>
        <v>0</v>
      </c>
      <c r="O249" s="92" t="e">
        <f>IF(D249="X",0,IF(E249="X",0,VLOOKUP(E249,'47'!$K$3:$L$16,2,FALSE)))</f>
        <v>#N/A</v>
      </c>
      <c r="P249" s="92" t="e">
        <f t="shared" si="7"/>
        <v>#N/A</v>
      </c>
    </row>
    <row r="250" spans="14:16">
      <c r="N250" s="92">
        <f t="shared" si="6"/>
        <v>0</v>
      </c>
      <c r="O250" s="92" t="e">
        <f>IF(D250="X",0,IF(E250="X",0,VLOOKUP(E250,'47'!$K$3:$L$16,2,FALSE)))</f>
        <v>#N/A</v>
      </c>
      <c r="P250" s="92" t="e">
        <f t="shared" si="7"/>
        <v>#N/A</v>
      </c>
    </row>
    <row r="251" spans="14:16">
      <c r="N251" s="92">
        <f t="shared" si="6"/>
        <v>0</v>
      </c>
      <c r="O251" s="92" t="e">
        <f>IF(D251="X",0,IF(E251="X",0,VLOOKUP(E251,'47'!$K$3:$L$16,2,FALSE)))</f>
        <v>#N/A</v>
      </c>
      <c r="P251" s="92" t="e">
        <f t="shared" si="7"/>
        <v>#N/A</v>
      </c>
    </row>
    <row r="252" spans="14:16">
      <c r="N252" s="92">
        <f t="shared" si="6"/>
        <v>0</v>
      </c>
      <c r="O252" s="92" t="e">
        <f>IF(D252="X",0,IF(E252="X",0,VLOOKUP(E252,'47'!$K$3:$L$16,2,FALSE)))</f>
        <v>#N/A</v>
      </c>
      <c r="P252" s="92" t="e">
        <f t="shared" si="7"/>
        <v>#N/A</v>
      </c>
    </row>
    <row r="253" spans="14:16">
      <c r="N253" s="92">
        <f t="shared" si="6"/>
        <v>0</v>
      </c>
      <c r="O253" s="92" t="e">
        <f>IF(D253="X",0,IF(E253="X",0,VLOOKUP(E253,'47'!$K$3:$L$16,2,FALSE)))</f>
        <v>#N/A</v>
      </c>
      <c r="P253" s="92" t="e">
        <f t="shared" si="7"/>
        <v>#N/A</v>
      </c>
    </row>
    <row r="254" spans="14:16">
      <c r="N254" s="92">
        <f t="shared" si="6"/>
        <v>0</v>
      </c>
      <c r="O254" s="92" t="e">
        <f>IF(D254="X",0,IF(E254="X",0,VLOOKUP(E254,'47'!$K$3:$L$16,2,FALSE)))</f>
        <v>#N/A</v>
      </c>
      <c r="P254" s="92" t="e">
        <f t="shared" si="7"/>
        <v>#N/A</v>
      </c>
    </row>
    <row r="255" spans="14:16">
      <c r="N255" s="92">
        <f t="shared" si="6"/>
        <v>0</v>
      </c>
      <c r="O255" s="92" t="e">
        <f>IF(D255="X",0,IF(E255="X",0,VLOOKUP(E255,'47'!$K$3:$L$16,2,FALSE)))</f>
        <v>#N/A</v>
      </c>
      <c r="P255" s="92" t="e">
        <f t="shared" si="7"/>
        <v>#N/A</v>
      </c>
    </row>
    <row r="256" spans="14:16">
      <c r="N256" s="92">
        <f t="shared" si="6"/>
        <v>0</v>
      </c>
      <c r="O256" s="92" t="e">
        <f>IF(D256="X",0,IF(E256="X",0,VLOOKUP(E256,'47'!$K$3:$L$16,2,FALSE)))</f>
        <v>#N/A</v>
      </c>
      <c r="P256" s="92" t="e">
        <f t="shared" si="7"/>
        <v>#N/A</v>
      </c>
    </row>
    <row r="257" spans="14:16">
      <c r="N257" s="92">
        <f t="shared" si="6"/>
        <v>0</v>
      </c>
      <c r="O257" s="92" t="e">
        <f>IF(D257="X",0,IF(E257="X",0,VLOOKUP(E257,'47'!$K$3:$L$16,2,FALSE)))</f>
        <v>#N/A</v>
      </c>
      <c r="P257" s="92" t="e">
        <f t="shared" si="7"/>
        <v>#N/A</v>
      </c>
    </row>
    <row r="258" spans="14:16">
      <c r="N258" s="92">
        <f t="shared" si="6"/>
        <v>0</v>
      </c>
      <c r="O258" s="92" t="e">
        <f>IF(D258="X",0,IF(E258="X",0,VLOOKUP(E258,'47'!$K$3:$L$16,2,FALSE)))</f>
        <v>#N/A</v>
      </c>
      <c r="P258" s="92" t="e">
        <f t="shared" si="7"/>
        <v>#N/A</v>
      </c>
    </row>
    <row r="259" spans="14:16">
      <c r="N259" s="92">
        <f t="shared" si="6"/>
        <v>0</v>
      </c>
      <c r="O259" s="92" t="e">
        <f>IF(D259="X",0,IF(E259="X",0,VLOOKUP(E259,'47'!$K$3:$L$16,2,FALSE)))</f>
        <v>#N/A</v>
      </c>
      <c r="P259" s="92" t="e">
        <f t="shared" si="7"/>
        <v>#N/A</v>
      </c>
    </row>
    <row r="260" spans="14:16">
      <c r="N260" s="92">
        <f t="shared" ref="N260:N323" si="8">SUM(F260:M260)</f>
        <v>0</v>
      </c>
      <c r="O260" s="92" t="e">
        <f>IF(D260="X",0,IF(E260="X",0,VLOOKUP(E260,'47'!$K$3:$L$16,2,FALSE)))</f>
        <v>#N/A</v>
      </c>
      <c r="P260" s="92" t="e">
        <f t="shared" ref="P260:P323" si="9">N260*O260</f>
        <v>#N/A</v>
      </c>
    </row>
    <row r="261" spans="14:16">
      <c r="N261" s="92">
        <f t="shared" si="8"/>
        <v>0</v>
      </c>
      <c r="O261" s="92" t="e">
        <f>IF(D261="X",0,IF(E261="X",0,VLOOKUP(E261,'47'!$K$3:$L$16,2,FALSE)))</f>
        <v>#N/A</v>
      </c>
      <c r="P261" s="92" t="e">
        <f t="shared" si="9"/>
        <v>#N/A</v>
      </c>
    </row>
    <row r="262" spans="14:16">
      <c r="N262" s="92">
        <f t="shared" si="8"/>
        <v>0</v>
      </c>
      <c r="O262" s="92" t="e">
        <f>IF(D262="X",0,IF(E262="X",0,VLOOKUP(E262,'47'!$K$3:$L$16,2,FALSE)))</f>
        <v>#N/A</v>
      </c>
      <c r="P262" s="92" t="e">
        <f t="shared" si="9"/>
        <v>#N/A</v>
      </c>
    </row>
    <row r="263" spans="14:16">
      <c r="N263" s="92">
        <f t="shared" si="8"/>
        <v>0</v>
      </c>
      <c r="O263" s="92" t="e">
        <f>IF(D263="X",0,IF(E263="X",0,VLOOKUP(E263,'47'!$K$3:$L$16,2,FALSE)))</f>
        <v>#N/A</v>
      </c>
      <c r="P263" s="92" t="e">
        <f t="shared" si="9"/>
        <v>#N/A</v>
      </c>
    </row>
    <row r="264" spans="14:16">
      <c r="N264" s="92">
        <f t="shared" si="8"/>
        <v>0</v>
      </c>
      <c r="O264" s="92" t="e">
        <f>IF(D264="X",0,IF(E264="X",0,VLOOKUP(E264,'47'!$K$3:$L$16,2,FALSE)))</f>
        <v>#N/A</v>
      </c>
      <c r="P264" s="92" t="e">
        <f t="shared" si="9"/>
        <v>#N/A</v>
      </c>
    </row>
    <row r="265" spans="14:16">
      <c r="N265" s="92">
        <f t="shared" si="8"/>
        <v>0</v>
      </c>
      <c r="O265" s="92" t="e">
        <f>IF(D265="X",0,IF(E265="X",0,VLOOKUP(E265,'47'!$K$3:$L$16,2,FALSE)))</f>
        <v>#N/A</v>
      </c>
      <c r="P265" s="92" t="e">
        <f t="shared" si="9"/>
        <v>#N/A</v>
      </c>
    </row>
    <row r="266" spans="14:16">
      <c r="N266" s="92">
        <f t="shared" si="8"/>
        <v>0</v>
      </c>
      <c r="O266" s="92" t="e">
        <f>IF(D266="X",0,IF(E266="X",0,VLOOKUP(E266,'47'!$K$3:$L$16,2,FALSE)))</f>
        <v>#N/A</v>
      </c>
      <c r="P266" s="92" t="e">
        <f t="shared" si="9"/>
        <v>#N/A</v>
      </c>
    </row>
    <row r="267" spans="14:16">
      <c r="N267" s="92">
        <f t="shared" si="8"/>
        <v>0</v>
      </c>
      <c r="O267" s="92" t="e">
        <f>IF(D267="X",0,IF(E267="X",0,VLOOKUP(E267,'47'!$K$3:$L$16,2,FALSE)))</f>
        <v>#N/A</v>
      </c>
      <c r="P267" s="92" t="e">
        <f t="shared" si="9"/>
        <v>#N/A</v>
      </c>
    </row>
    <row r="268" spans="14:16">
      <c r="N268" s="92">
        <f t="shared" si="8"/>
        <v>0</v>
      </c>
      <c r="O268" s="92" t="e">
        <f>IF(D268="X",0,IF(E268="X",0,VLOOKUP(E268,'47'!$K$3:$L$16,2,FALSE)))</f>
        <v>#N/A</v>
      </c>
      <c r="P268" s="92" t="e">
        <f t="shared" si="9"/>
        <v>#N/A</v>
      </c>
    </row>
    <row r="269" spans="14:16">
      <c r="N269" s="92">
        <f t="shared" si="8"/>
        <v>0</v>
      </c>
      <c r="O269" s="92" t="e">
        <f>IF(D269="X",0,IF(E269="X",0,VLOOKUP(E269,'47'!$K$3:$L$16,2,FALSE)))</f>
        <v>#N/A</v>
      </c>
      <c r="P269" s="92" t="e">
        <f t="shared" si="9"/>
        <v>#N/A</v>
      </c>
    </row>
    <row r="270" spans="14:16">
      <c r="N270" s="92">
        <f t="shared" si="8"/>
        <v>0</v>
      </c>
      <c r="O270" s="92" t="e">
        <f>IF(D270="X",0,IF(E270="X",0,VLOOKUP(E270,'47'!$K$3:$L$16,2,FALSE)))</f>
        <v>#N/A</v>
      </c>
      <c r="P270" s="92" t="e">
        <f t="shared" si="9"/>
        <v>#N/A</v>
      </c>
    </row>
    <row r="271" spans="14:16">
      <c r="N271" s="92">
        <f t="shared" si="8"/>
        <v>0</v>
      </c>
      <c r="O271" s="92" t="e">
        <f>IF(D271="X",0,IF(E271="X",0,VLOOKUP(E271,'47'!$K$3:$L$16,2,FALSE)))</f>
        <v>#N/A</v>
      </c>
      <c r="P271" s="92" t="e">
        <f t="shared" si="9"/>
        <v>#N/A</v>
      </c>
    </row>
    <row r="272" spans="14:16">
      <c r="N272" s="92">
        <f t="shared" si="8"/>
        <v>0</v>
      </c>
      <c r="O272" s="92" t="e">
        <f>IF(D272="X",0,IF(E272="X",0,VLOOKUP(E272,'47'!$K$3:$L$16,2,FALSE)))</f>
        <v>#N/A</v>
      </c>
      <c r="P272" s="92" t="e">
        <f t="shared" si="9"/>
        <v>#N/A</v>
      </c>
    </row>
    <row r="273" spans="14:16">
      <c r="N273" s="92">
        <f t="shared" si="8"/>
        <v>0</v>
      </c>
      <c r="O273" s="92" t="e">
        <f>IF(D273="X",0,IF(E273="X",0,VLOOKUP(E273,'47'!$K$3:$L$16,2,FALSE)))</f>
        <v>#N/A</v>
      </c>
      <c r="P273" s="92" t="e">
        <f t="shared" si="9"/>
        <v>#N/A</v>
      </c>
    </row>
    <row r="274" spans="14:16">
      <c r="N274" s="92">
        <f t="shared" si="8"/>
        <v>0</v>
      </c>
      <c r="O274" s="92" t="e">
        <f>IF(D274="X",0,IF(E274="X",0,VLOOKUP(E274,'47'!$K$3:$L$16,2,FALSE)))</f>
        <v>#N/A</v>
      </c>
      <c r="P274" s="92" t="e">
        <f t="shared" si="9"/>
        <v>#N/A</v>
      </c>
    </row>
    <row r="275" spans="14:16">
      <c r="N275" s="92">
        <f t="shared" si="8"/>
        <v>0</v>
      </c>
      <c r="O275" s="92" t="e">
        <f>IF(D275="X",0,IF(E275="X",0,VLOOKUP(E275,'47'!$K$3:$L$16,2,FALSE)))</f>
        <v>#N/A</v>
      </c>
      <c r="P275" s="92" t="e">
        <f t="shared" si="9"/>
        <v>#N/A</v>
      </c>
    </row>
    <row r="276" spans="14:16">
      <c r="N276" s="92">
        <f t="shared" si="8"/>
        <v>0</v>
      </c>
      <c r="O276" s="92" t="e">
        <f>IF(D276="X",0,IF(E276="X",0,VLOOKUP(E276,'47'!$K$3:$L$16,2,FALSE)))</f>
        <v>#N/A</v>
      </c>
      <c r="P276" s="92" t="e">
        <f t="shared" si="9"/>
        <v>#N/A</v>
      </c>
    </row>
    <row r="277" spans="14:16">
      <c r="N277" s="92">
        <f t="shared" si="8"/>
        <v>0</v>
      </c>
      <c r="O277" s="92" t="e">
        <f>IF(D277="X",0,IF(E277="X",0,VLOOKUP(E277,'47'!$K$3:$L$16,2,FALSE)))</f>
        <v>#N/A</v>
      </c>
      <c r="P277" s="92" t="e">
        <f t="shared" si="9"/>
        <v>#N/A</v>
      </c>
    </row>
    <row r="278" spans="14:16">
      <c r="N278" s="92">
        <f t="shared" si="8"/>
        <v>0</v>
      </c>
      <c r="O278" s="92" t="e">
        <f>IF(D278="X",0,IF(E278="X",0,VLOOKUP(E278,'47'!$K$3:$L$16,2,FALSE)))</f>
        <v>#N/A</v>
      </c>
      <c r="P278" s="92" t="e">
        <f t="shared" si="9"/>
        <v>#N/A</v>
      </c>
    </row>
    <row r="279" spans="14:16">
      <c r="N279" s="92">
        <f t="shared" si="8"/>
        <v>0</v>
      </c>
      <c r="O279" s="92" t="e">
        <f>IF(D279="X",0,IF(E279="X",0,VLOOKUP(E279,'47'!$K$3:$L$16,2,FALSE)))</f>
        <v>#N/A</v>
      </c>
      <c r="P279" s="92" t="e">
        <f t="shared" si="9"/>
        <v>#N/A</v>
      </c>
    </row>
    <row r="280" spans="14:16">
      <c r="N280" s="92">
        <f t="shared" si="8"/>
        <v>0</v>
      </c>
      <c r="O280" s="92" t="e">
        <f>IF(D280="X",0,IF(E280="X",0,VLOOKUP(E280,'47'!$K$3:$L$16,2,FALSE)))</f>
        <v>#N/A</v>
      </c>
      <c r="P280" s="92" t="e">
        <f t="shared" si="9"/>
        <v>#N/A</v>
      </c>
    </row>
    <row r="281" spans="14:16">
      <c r="N281" s="92">
        <f t="shared" si="8"/>
        <v>0</v>
      </c>
      <c r="O281" s="92" t="e">
        <f>IF(D281="X",0,IF(E281="X",0,VLOOKUP(E281,'47'!$K$3:$L$16,2,FALSE)))</f>
        <v>#N/A</v>
      </c>
      <c r="P281" s="92" t="e">
        <f t="shared" si="9"/>
        <v>#N/A</v>
      </c>
    </row>
    <row r="282" spans="14:16">
      <c r="N282" s="92">
        <f t="shared" si="8"/>
        <v>0</v>
      </c>
      <c r="O282" s="92" t="e">
        <f>IF(D282="X",0,IF(E282="X",0,VLOOKUP(E282,'47'!$K$3:$L$16,2,FALSE)))</f>
        <v>#N/A</v>
      </c>
      <c r="P282" s="92" t="e">
        <f t="shared" si="9"/>
        <v>#N/A</v>
      </c>
    </row>
    <row r="283" spans="14:16">
      <c r="N283" s="92">
        <f t="shared" si="8"/>
        <v>0</v>
      </c>
      <c r="O283" s="92" t="e">
        <f>IF(D283="X",0,IF(E283="X",0,VLOOKUP(E283,'47'!$K$3:$L$16,2,FALSE)))</f>
        <v>#N/A</v>
      </c>
      <c r="P283" s="92" t="e">
        <f t="shared" si="9"/>
        <v>#N/A</v>
      </c>
    </row>
    <row r="284" spans="14:16">
      <c r="N284" s="92">
        <f t="shared" si="8"/>
        <v>0</v>
      </c>
      <c r="O284" s="92" t="e">
        <f>IF(D284="X",0,IF(E284="X",0,VLOOKUP(E284,'47'!$K$3:$L$16,2,FALSE)))</f>
        <v>#N/A</v>
      </c>
      <c r="P284" s="92" t="e">
        <f t="shared" si="9"/>
        <v>#N/A</v>
      </c>
    </row>
    <row r="285" spans="14:16">
      <c r="N285" s="92">
        <f t="shared" si="8"/>
        <v>0</v>
      </c>
      <c r="O285" s="92" t="e">
        <f>IF(D285="X",0,IF(E285="X",0,VLOOKUP(E285,'47'!$K$3:$L$16,2,FALSE)))</f>
        <v>#N/A</v>
      </c>
      <c r="P285" s="92" t="e">
        <f t="shared" si="9"/>
        <v>#N/A</v>
      </c>
    </row>
    <row r="286" spans="14:16">
      <c r="N286" s="92">
        <f t="shared" si="8"/>
        <v>0</v>
      </c>
      <c r="O286" s="92" t="e">
        <f>IF(D286="X",0,IF(E286="X",0,VLOOKUP(E286,'47'!$K$3:$L$16,2,FALSE)))</f>
        <v>#N/A</v>
      </c>
      <c r="P286" s="92" t="e">
        <f t="shared" si="9"/>
        <v>#N/A</v>
      </c>
    </row>
    <row r="287" spans="14:16">
      <c r="N287" s="92">
        <f t="shared" si="8"/>
        <v>0</v>
      </c>
      <c r="O287" s="92" t="e">
        <f>IF(D287="X",0,IF(E287="X",0,VLOOKUP(E287,'47'!$K$3:$L$16,2,FALSE)))</f>
        <v>#N/A</v>
      </c>
      <c r="P287" s="92" t="e">
        <f t="shared" si="9"/>
        <v>#N/A</v>
      </c>
    </row>
    <row r="288" spans="14:16">
      <c r="N288" s="92">
        <f t="shared" si="8"/>
        <v>0</v>
      </c>
      <c r="O288" s="92" t="e">
        <f>IF(D288="X",0,IF(E288="X",0,VLOOKUP(E288,'47'!$K$3:$L$16,2,FALSE)))</f>
        <v>#N/A</v>
      </c>
      <c r="P288" s="92" t="e">
        <f t="shared" si="9"/>
        <v>#N/A</v>
      </c>
    </row>
    <row r="289" spans="14:16">
      <c r="N289" s="92">
        <f t="shared" si="8"/>
        <v>0</v>
      </c>
      <c r="O289" s="92" t="e">
        <f>IF(D289="X",0,IF(E289="X",0,VLOOKUP(E289,'47'!$K$3:$L$16,2,FALSE)))</f>
        <v>#N/A</v>
      </c>
      <c r="P289" s="92" t="e">
        <f t="shared" si="9"/>
        <v>#N/A</v>
      </c>
    </row>
    <row r="290" spans="14:16">
      <c r="N290" s="92">
        <f t="shared" si="8"/>
        <v>0</v>
      </c>
      <c r="O290" s="92" t="e">
        <f>IF(D290="X",0,IF(E290="X",0,VLOOKUP(E290,'47'!$K$3:$L$16,2,FALSE)))</f>
        <v>#N/A</v>
      </c>
      <c r="P290" s="92" t="e">
        <f t="shared" si="9"/>
        <v>#N/A</v>
      </c>
    </row>
    <row r="291" spans="14:16">
      <c r="N291" s="92">
        <f t="shared" si="8"/>
        <v>0</v>
      </c>
      <c r="O291" s="92" t="e">
        <f>IF(D291="X",0,IF(E291="X",0,VLOOKUP(E291,'47'!$K$3:$L$16,2,FALSE)))</f>
        <v>#N/A</v>
      </c>
      <c r="P291" s="92" t="e">
        <f t="shared" si="9"/>
        <v>#N/A</v>
      </c>
    </row>
    <row r="292" spans="14:16">
      <c r="N292" s="92">
        <f t="shared" si="8"/>
        <v>0</v>
      </c>
      <c r="O292" s="92" t="e">
        <f>IF(D292="X",0,IF(E292="X",0,VLOOKUP(E292,'47'!$K$3:$L$16,2,FALSE)))</f>
        <v>#N/A</v>
      </c>
      <c r="P292" s="92" t="e">
        <f t="shared" si="9"/>
        <v>#N/A</v>
      </c>
    </row>
    <row r="293" spans="14:16">
      <c r="N293" s="92">
        <f t="shared" si="8"/>
        <v>0</v>
      </c>
      <c r="O293" s="92" t="e">
        <f>IF(D293="X",0,IF(E293="X",0,VLOOKUP(E293,'47'!$K$3:$L$16,2,FALSE)))</f>
        <v>#N/A</v>
      </c>
      <c r="P293" s="92" t="e">
        <f t="shared" si="9"/>
        <v>#N/A</v>
      </c>
    </row>
    <row r="294" spans="14:16">
      <c r="N294" s="92">
        <f t="shared" si="8"/>
        <v>0</v>
      </c>
      <c r="O294" s="92" t="e">
        <f>IF(D294="X",0,IF(E294="X",0,VLOOKUP(E294,'47'!$K$3:$L$16,2,FALSE)))</f>
        <v>#N/A</v>
      </c>
      <c r="P294" s="92" t="e">
        <f t="shared" si="9"/>
        <v>#N/A</v>
      </c>
    </row>
    <row r="295" spans="14:16">
      <c r="N295" s="92">
        <f t="shared" si="8"/>
        <v>0</v>
      </c>
      <c r="O295" s="92" t="e">
        <f>IF(D295="X",0,IF(E295="X",0,VLOOKUP(E295,'47'!$K$3:$L$16,2,FALSE)))</f>
        <v>#N/A</v>
      </c>
      <c r="P295" s="92" t="e">
        <f t="shared" si="9"/>
        <v>#N/A</v>
      </c>
    </row>
    <row r="296" spans="14:16">
      <c r="N296" s="92">
        <f t="shared" si="8"/>
        <v>0</v>
      </c>
      <c r="O296" s="92" t="e">
        <f>IF(D296="X",0,IF(E296="X",0,VLOOKUP(E296,'47'!$K$3:$L$16,2,FALSE)))</f>
        <v>#N/A</v>
      </c>
      <c r="P296" s="92" t="e">
        <f t="shared" si="9"/>
        <v>#N/A</v>
      </c>
    </row>
    <row r="297" spans="14:16">
      <c r="N297" s="92">
        <f t="shared" si="8"/>
        <v>0</v>
      </c>
      <c r="O297" s="92" t="e">
        <f>IF(D297="X",0,IF(E297="X",0,VLOOKUP(E297,'47'!$K$3:$L$16,2,FALSE)))</f>
        <v>#N/A</v>
      </c>
      <c r="P297" s="92" t="e">
        <f t="shared" si="9"/>
        <v>#N/A</v>
      </c>
    </row>
    <row r="298" spans="14:16">
      <c r="N298" s="92">
        <f t="shared" si="8"/>
        <v>0</v>
      </c>
      <c r="O298" s="92" t="e">
        <f>IF(D298="X",0,IF(E298="X",0,VLOOKUP(E298,'47'!$K$3:$L$16,2,FALSE)))</f>
        <v>#N/A</v>
      </c>
      <c r="P298" s="92" t="e">
        <f t="shared" si="9"/>
        <v>#N/A</v>
      </c>
    </row>
    <row r="299" spans="14:16">
      <c r="N299" s="92">
        <f t="shared" si="8"/>
        <v>0</v>
      </c>
      <c r="O299" s="92" t="e">
        <f>IF(D299="X",0,IF(E299="X",0,VLOOKUP(E299,'47'!$K$3:$L$16,2,FALSE)))</f>
        <v>#N/A</v>
      </c>
      <c r="P299" s="92" t="e">
        <f t="shared" si="9"/>
        <v>#N/A</v>
      </c>
    </row>
    <row r="300" spans="14:16">
      <c r="N300" s="92">
        <f t="shared" si="8"/>
        <v>0</v>
      </c>
      <c r="O300" s="92" t="e">
        <f>IF(D300="X",0,IF(E300="X",0,VLOOKUP(E300,'47'!$K$3:$L$16,2,FALSE)))</f>
        <v>#N/A</v>
      </c>
      <c r="P300" s="92" t="e">
        <f t="shared" si="9"/>
        <v>#N/A</v>
      </c>
    </row>
    <row r="301" spans="14:16">
      <c r="N301" s="92">
        <f t="shared" si="8"/>
        <v>0</v>
      </c>
      <c r="O301" s="92" t="e">
        <f>IF(D301="X",0,IF(E301="X",0,VLOOKUP(E301,'47'!$K$3:$L$16,2,FALSE)))</f>
        <v>#N/A</v>
      </c>
      <c r="P301" s="92" t="e">
        <f t="shared" si="9"/>
        <v>#N/A</v>
      </c>
    </row>
    <row r="302" spans="14:16">
      <c r="N302" s="92">
        <f t="shared" si="8"/>
        <v>0</v>
      </c>
      <c r="O302" s="92" t="e">
        <f>IF(D302="X",0,IF(E302="X",0,VLOOKUP(E302,'47'!$K$3:$L$16,2,FALSE)))</f>
        <v>#N/A</v>
      </c>
      <c r="P302" s="92" t="e">
        <f t="shared" si="9"/>
        <v>#N/A</v>
      </c>
    </row>
    <row r="303" spans="14:16">
      <c r="N303" s="92">
        <f t="shared" si="8"/>
        <v>0</v>
      </c>
      <c r="O303" s="92" t="e">
        <f>IF(D303="X",0,IF(E303="X",0,VLOOKUP(E303,'47'!$K$3:$L$16,2,FALSE)))</f>
        <v>#N/A</v>
      </c>
      <c r="P303" s="92" t="e">
        <f t="shared" si="9"/>
        <v>#N/A</v>
      </c>
    </row>
    <row r="304" spans="14:16">
      <c r="N304" s="92">
        <f t="shared" si="8"/>
        <v>0</v>
      </c>
      <c r="O304" s="92" t="e">
        <f>IF(D304="X",0,IF(E304="X",0,VLOOKUP(E304,'47'!$K$3:$L$16,2,FALSE)))</f>
        <v>#N/A</v>
      </c>
      <c r="P304" s="92" t="e">
        <f t="shared" si="9"/>
        <v>#N/A</v>
      </c>
    </row>
    <row r="305" spans="14:16">
      <c r="N305" s="92">
        <f t="shared" si="8"/>
        <v>0</v>
      </c>
      <c r="O305" s="92" t="e">
        <f>IF(D305="X",0,IF(E305="X",0,VLOOKUP(E305,'47'!$K$3:$L$16,2,FALSE)))</f>
        <v>#N/A</v>
      </c>
      <c r="P305" s="92" t="e">
        <f t="shared" si="9"/>
        <v>#N/A</v>
      </c>
    </row>
    <row r="306" spans="14:16">
      <c r="N306" s="92">
        <f t="shared" si="8"/>
        <v>0</v>
      </c>
      <c r="O306" s="92" t="e">
        <f>IF(D306="X",0,IF(E306="X",0,VLOOKUP(E306,'47'!$K$3:$L$16,2,FALSE)))</f>
        <v>#N/A</v>
      </c>
      <c r="P306" s="92" t="e">
        <f t="shared" si="9"/>
        <v>#N/A</v>
      </c>
    </row>
    <row r="307" spans="14:16">
      <c r="N307" s="92">
        <f t="shared" si="8"/>
        <v>0</v>
      </c>
      <c r="O307" s="92" t="e">
        <f>IF(D307="X",0,IF(E307="X",0,VLOOKUP(E307,'47'!$K$3:$L$16,2,FALSE)))</f>
        <v>#N/A</v>
      </c>
      <c r="P307" s="92" t="e">
        <f t="shared" si="9"/>
        <v>#N/A</v>
      </c>
    </row>
    <row r="308" spans="14:16">
      <c r="N308" s="92">
        <f t="shared" si="8"/>
        <v>0</v>
      </c>
      <c r="O308" s="92" t="e">
        <f>IF(D308="X",0,IF(E308="X",0,VLOOKUP(E308,'47'!$K$3:$L$16,2,FALSE)))</f>
        <v>#N/A</v>
      </c>
      <c r="P308" s="92" t="e">
        <f t="shared" si="9"/>
        <v>#N/A</v>
      </c>
    </row>
    <row r="309" spans="14:16">
      <c r="N309" s="92">
        <f t="shared" si="8"/>
        <v>0</v>
      </c>
      <c r="O309" s="92" t="e">
        <f>IF(D309="X",0,IF(E309="X",0,VLOOKUP(E309,'47'!$K$3:$L$16,2,FALSE)))</f>
        <v>#N/A</v>
      </c>
      <c r="P309" s="92" t="e">
        <f t="shared" si="9"/>
        <v>#N/A</v>
      </c>
    </row>
    <row r="310" spans="14:16">
      <c r="N310" s="92">
        <f t="shared" si="8"/>
        <v>0</v>
      </c>
      <c r="O310" s="92" t="e">
        <f>IF(D310="X",0,IF(E310="X",0,VLOOKUP(E310,'47'!$K$3:$L$16,2,FALSE)))</f>
        <v>#N/A</v>
      </c>
      <c r="P310" s="92" t="e">
        <f t="shared" si="9"/>
        <v>#N/A</v>
      </c>
    </row>
    <row r="311" spans="14:16">
      <c r="N311" s="92">
        <f t="shared" si="8"/>
        <v>0</v>
      </c>
      <c r="O311" s="92" t="e">
        <f>IF(D311="X",0,IF(E311="X",0,VLOOKUP(E311,'47'!$K$3:$L$16,2,FALSE)))</f>
        <v>#N/A</v>
      </c>
      <c r="P311" s="92" t="e">
        <f t="shared" si="9"/>
        <v>#N/A</v>
      </c>
    </row>
    <row r="312" spans="14:16">
      <c r="N312" s="92">
        <f t="shared" si="8"/>
        <v>0</v>
      </c>
      <c r="O312" s="92" t="e">
        <f>IF(D312="X",0,IF(E312="X",0,VLOOKUP(E312,'47'!$K$3:$L$16,2,FALSE)))</f>
        <v>#N/A</v>
      </c>
      <c r="P312" s="92" t="e">
        <f t="shared" si="9"/>
        <v>#N/A</v>
      </c>
    </row>
    <row r="313" spans="14:16">
      <c r="N313" s="92">
        <f t="shared" si="8"/>
        <v>0</v>
      </c>
      <c r="O313" s="92" t="e">
        <f>IF(D313="X",0,IF(E313="X",0,VLOOKUP(E313,'47'!$K$3:$L$16,2,FALSE)))</f>
        <v>#N/A</v>
      </c>
      <c r="P313" s="92" t="e">
        <f t="shared" si="9"/>
        <v>#N/A</v>
      </c>
    </row>
    <row r="314" spans="14:16">
      <c r="N314" s="92">
        <f t="shared" si="8"/>
        <v>0</v>
      </c>
      <c r="O314" s="92" t="e">
        <f>IF(D314="X",0,IF(E314="X",0,VLOOKUP(E314,'47'!$K$3:$L$16,2,FALSE)))</f>
        <v>#N/A</v>
      </c>
      <c r="P314" s="92" t="e">
        <f t="shared" si="9"/>
        <v>#N/A</v>
      </c>
    </row>
    <row r="315" spans="14:16">
      <c r="N315" s="92">
        <f t="shared" si="8"/>
        <v>0</v>
      </c>
      <c r="O315" s="92" t="e">
        <f>IF(D315="X",0,IF(E315="X",0,VLOOKUP(E315,'47'!$K$3:$L$16,2,FALSE)))</f>
        <v>#N/A</v>
      </c>
      <c r="P315" s="92" t="e">
        <f t="shared" si="9"/>
        <v>#N/A</v>
      </c>
    </row>
    <row r="316" spans="14:16">
      <c r="N316" s="92">
        <f t="shared" si="8"/>
        <v>0</v>
      </c>
      <c r="O316" s="92" t="e">
        <f>IF(D316="X",0,IF(E316="X",0,VLOOKUP(E316,'47'!$K$3:$L$16,2,FALSE)))</f>
        <v>#N/A</v>
      </c>
      <c r="P316" s="92" t="e">
        <f t="shared" si="9"/>
        <v>#N/A</v>
      </c>
    </row>
    <row r="317" spans="14:16">
      <c r="N317" s="92">
        <f t="shared" si="8"/>
        <v>0</v>
      </c>
      <c r="O317" s="92" t="e">
        <f>IF(D317="X",0,IF(E317="X",0,VLOOKUP(E317,'47'!$K$3:$L$16,2,FALSE)))</f>
        <v>#N/A</v>
      </c>
      <c r="P317" s="92" t="e">
        <f t="shared" si="9"/>
        <v>#N/A</v>
      </c>
    </row>
    <row r="318" spans="14:16">
      <c r="N318" s="92">
        <f t="shared" si="8"/>
        <v>0</v>
      </c>
      <c r="O318" s="92" t="e">
        <f>IF(D318="X",0,IF(E318="X",0,VLOOKUP(E318,'47'!$K$3:$L$16,2,FALSE)))</f>
        <v>#N/A</v>
      </c>
      <c r="P318" s="92" t="e">
        <f t="shared" si="9"/>
        <v>#N/A</v>
      </c>
    </row>
    <row r="319" spans="14:16">
      <c r="N319" s="92">
        <f t="shared" si="8"/>
        <v>0</v>
      </c>
      <c r="O319" s="92" t="e">
        <f>IF(D319="X",0,IF(E319="X",0,VLOOKUP(E319,'47'!$K$3:$L$16,2,FALSE)))</f>
        <v>#N/A</v>
      </c>
      <c r="P319" s="92" t="e">
        <f t="shared" si="9"/>
        <v>#N/A</v>
      </c>
    </row>
    <row r="320" spans="14:16">
      <c r="N320" s="92">
        <f t="shared" si="8"/>
        <v>0</v>
      </c>
      <c r="O320" s="92" t="e">
        <f>IF(D320="X",0,IF(E320="X",0,VLOOKUP(E320,'47'!$K$3:$L$16,2,FALSE)))</f>
        <v>#N/A</v>
      </c>
      <c r="P320" s="92" t="e">
        <f t="shared" si="9"/>
        <v>#N/A</v>
      </c>
    </row>
    <row r="321" spans="14:16">
      <c r="N321" s="92">
        <f t="shared" si="8"/>
        <v>0</v>
      </c>
      <c r="O321" s="92" t="e">
        <f>IF(D321="X",0,IF(E321="X",0,VLOOKUP(E321,'47'!$K$3:$L$16,2,FALSE)))</f>
        <v>#N/A</v>
      </c>
      <c r="P321" s="92" t="e">
        <f t="shared" si="9"/>
        <v>#N/A</v>
      </c>
    </row>
    <row r="322" spans="14:16">
      <c r="N322" s="92">
        <f t="shared" si="8"/>
        <v>0</v>
      </c>
      <c r="O322" s="92" t="e">
        <f>IF(D322="X",0,IF(E322="X",0,VLOOKUP(E322,'47'!$K$3:$L$16,2,FALSE)))</f>
        <v>#N/A</v>
      </c>
      <c r="P322" s="92" t="e">
        <f t="shared" si="9"/>
        <v>#N/A</v>
      </c>
    </row>
    <row r="323" spans="14:16">
      <c r="N323" s="92">
        <f t="shared" si="8"/>
        <v>0</v>
      </c>
      <c r="O323" s="92" t="e">
        <f>IF(D323="X",0,IF(E323="X",0,VLOOKUP(E323,'47'!$K$3:$L$16,2,FALSE)))</f>
        <v>#N/A</v>
      </c>
      <c r="P323" s="92" t="e">
        <f t="shared" si="9"/>
        <v>#N/A</v>
      </c>
    </row>
    <row r="324" spans="14:16">
      <c r="N324" s="92">
        <f t="shared" ref="N324:N387" si="10">SUM(F324:M324)</f>
        <v>0</v>
      </c>
      <c r="O324" s="92" t="e">
        <f>IF(D324="X",0,IF(E324="X",0,VLOOKUP(E324,'47'!$K$3:$L$16,2,FALSE)))</f>
        <v>#N/A</v>
      </c>
      <c r="P324" s="92" t="e">
        <f t="shared" ref="P324:P387" si="11">N324*O324</f>
        <v>#N/A</v>
      </c>
    </row>
    <row r="325" spans="14:16">
      <c r="N325" s="92">
        <f t="shared" si="10"/>
        <v>0</v>
      </c>
      <c r="O325" s="92" t="e">
        <f>IF(D325="X",0,IF(E325="X",0,VLOOKUP(E325,'47'!$K$3:$L$16,2,FALSE)))</f>
        <v>#N/A</v>
      </c>
      <c r="P325" s="92" t="e">
        <f t="shared" si="11"/>
        <v>#N/A</v>
      </c>
    </row>
    <row r="326" spans="14:16">
      <c r="N326" s="92">
        <f t="shared" si="10"/>
        <v>0</v>
      </c>
      <c r="O326" s="92" t="e">
        <f>IF(D326="X",0,IF(E326="X",0,VLOOKUP(E326,'47'!$K$3:$L$16,2,FALSE)))</f>
        <v>#N/A</v>
      </c>
      <c r="P326" s="92" t="e">
        <f t="shared" si="11"/>
        <v>#N/A</v>
      </c>
    </row>
    <row r="327" spans="14:16">
      <c r="N327" s="92">
        <f t="shared" si="10"/>
        <v>0</v>
      </c>
      <c r="O327" s="92" t="e">
        <f>IF(D327="X",0,IF(E327="X",0,VLOOKUP(E327,'47'!$K$3:$L$16,2,FALSE)))</f>
        <v>#N/A</v>
      </c>
      <c r="P327" s="92" t="e">
        <f t="shared" si="11"/>
        <v>#N/A</v>
      </c>
    </row>
    <row r="328" spans="14:16">
      <c r="N328" s="92">
        <f t="shared" si="10"/>
        <v>0</v>
      </c>
      <c r="O328" s="92" t="e">
        <f>IF(D328="X",0,IF(E328="X",0,VLOOKUP(E328,'47'!$K$3:$L$16,2,FALSE)))</f>
        <v>#N/A</v>
      </c>
      <c r="P328" s="92" t="e">
        <f t="shared" si="11"/>
        <v>#N/A</v>
      </c>
    </row>
    <row r="329" spans="14:16">
      <c r="N329" s="92">
        <f t="shared" si="10"/>
        <v>0</v>
      </c>
      <c r="O329" s="92" t="e">
        <f>IF(D329="X",0,IF(E329="X",0,VLOOKUP(E329,'47'!$K$3:$L$16,2,FALSE)))</f>
        <v>#N/A</v>
      </c>
      <c r="P329" s="92" t="e">
        <f t="shared" si="11"/>
        <v>#N/A</v>
      </c>
    </row>
    <row r="330" spans="14:16">
      <c r="N330" s="92">
        <f t="shared" si="10"/>
        <v>0</v>
      </c>
      <c r="O330" s="92" t="e">
        <f>IF(D330="X",0,IF(E330="X",0,VLOOKUP(E330,'47'!$K$3:$L$16,2,FALSE)))</f>
        <v>#N/A</v>
      </c>
      <c r="P330" s="92" t="e">
        <f t="shared" si="11"/>
        <v>#N/A</v>
      </c>
    </row>
    <row r="331" spans="14:16">
      <c r="N331" s="92">
        <f t="shared" si="10"/>
        <v>0</v>
      </c>
      <c r="O331" s="92" t="e">
        <f>IF(D331="X",0,IF(E331="X",0,VLOOKUP(E331,'47'!$K$3:$L$16,2,FALSE)))</f>
        <v>#N/A</v>
      </c>
      <c r="P331" s="92" t="e">
        <f t="shared" si="11"/>
        <v>#N/A</v>
      </c>
    </row>
    <row r="332" spans="14:16">
      <c r="N332" s="92">
        <f t="shared" si="10"/>
        <v>0</v>
      </c>
      <c r="O332" s="92" t="e">
        <f>IF(D332="X",0,IF(E332="X",0,VLOOKUP(E332,'47'!$K$3:$L$16,2,FALSE)))</f>
        <v>#N/A</v>
      </c>
      <c r="P332" s="92" t="e">
        <f t="shared" si="11"/>
        <v>#N/A</v>
      </c>
    </row>
    <row r="333" spans="14:16">
      <c r="N333" s="92">
        <f t="shared" si="10"/>
        <v>0</v>
      </c>
      <c r="O333" s="92" t="e">
        <f>IF(D333="X",0,IF(E333="X",0,VLOOKUP(E333,'47'!$K$3:$L$16,2,FALSE)))</f>
        <v>#N/A</v>
      </c>
      <c r="P333" s="92" t="e">
        <f t="shared" si="11"/>
        <v>#N/A</v>
      </c>
    </row>
    <row r="334" spans="14:16">
      <c r="N334" s="92">
        <f t="shared" si="10"/>
        <v>0</v>
      </c>
      <c r="O334" s="92" t="e">
        <f>IF(D334="X",0,IF(E334="X",0,VLOOKUP(E334,'47'!$K$3:$L$16,2,FALSE)))</f>
        <v>#N/A</v>
      </c>
      <c r="P334" s="92" t="e">
        <f t="shared" si="11"/>
        <v>#N/A</v>
      </c>
    </row>
    <row r="335" spans="14:16">
      <c r="N335" s="92">
        <f t="shared" si="10"/>
        <v>0</v>
      </c>
      <c r="O335" s="92" t="e">
        <f>IF(D335="X",0,IF(E335="X",0,VLOOKUP(E335,'47'!$K$3:$L$16,2,FALSE)))</f>
        <v>#N/A</v>
      </c>
      <c r="P335" s="92" t="e">
        <f t="shared" si="11"/>
        <v>#N/A</v>
      </c>
    </row>
    <row r="336" spans="14:16">
      <c r="N336" s="92">
        <f t="shared" si="10"/>
        <v>0</v>
      </c>
      <c r="O336" s="92" t="e">
        <f>IF(D336="X",0,IF(E336="X",0,VLOOKUP(E336,'47'!$K$3:$L$16,2,FALSE)))</f>
        <v>#N/A</v>
      </c>
      <c r="P336" s="92" t="e">
        <f t="shared" si="11"/>
        <v>#N/A</v>
      </c>
    </row>
    <row r="337" spans="14:16">
      <c r="N337" s="92">
        <f t="shared" si="10"/>
        <v>0</v>
      </c>
      <c r="O337" s="92" t="e">
        <f>IF(D337="X",0,IF(E337="X",0,VLOOKUP(E337,'47'!$K$3:$L$16,2,FALSE)))</f>
        <v>#N/A</v>
      </c>
      <c r="P337" s="92" t="e">
        <f t="shared" si="11"/>
        <v>#N/A</v>
      </c>
    </row>
    <row r="338" spans="14:16">
      <c r="N338" s="92">
        <f t="shared" si="10"/>
        <v>0</v>
      </c>
      <c r="O338" s="92" t="e">
        <f>IF(D338="X",0,IF(E338="X",0,VLOOKUP(E338,'47'!$K$3:$L$16,2,FALSE)))</f>
        <v>#N/A</v>
      </c>
      <c r="P338" s="92" t="e">
        <f t="shared" si="11"/>
        <v>#N/A</v>
      </c>
    </row>
    <row r="339" spans="14:16">
      <c r="N339" s="92">
        <f t="shared" si="10"/>
        <v>0</v>
      </c>
      <c r="O339" s="92" t="e">
        <f>IF(D339="X",0,IF(E339="X",0,VLOOKUP(E339,'47'!$K$3:$L$16,2,FALSE)))</f>
        <v>#N/A</v>
      </c>
      <c r="P339" s="92" t="e">
        <f t="shared" si="11"/>
        <v>#N/A</v>
      </c>
    </row>
    <row r="340" spans="14:16">
      <c r="N340" s="92">
        <f t="shared" si="10"/>
        <v>0</v>
      </c>
      <c r="O340" s="92" t="e">
        <f>IF(D340="X",0,IF(E340="X",0,VLOOKUP(E340,'47'!$K$3:$L$16,2,FALSE)))</f>
        <v>#N/A</v>
      </c>
      <c r="P340" s="92" t="e">
        <f t="shared" si="11"/>
        <v>#N/A</v>
      </c>
    </row>
    <row r="341" spans="14:16">
      <c r="N341" s="92">
        <f t="shared" si="10"/>
        <v>0</v>
      </c>
      <c r="O341" s="92" t="e">
        <f>IF(D341="X",0,IF(E341="X",0,VLOOKUP(E341,'47'!$K$3:$L$16,2,FALSE)))</f>
        <v>#N/A</v>
      </c>
      <c r="P341" s="92" t="e">
        <f t="shared" si="11"/>
        <v>#N/A</v>
      </c>
    </row>
    <row r="342" spans="14:16">
      <c r="N342" s="92">
        <f t="shared" si="10"/>
        <v>0</v>
      </c>
      <c r="O342" s="92" t="e">
        <f>IF(D342="X",0,IF(E342="X",0,VLOOKUP(E342,'47'!$K$3:$L$16,2,FALSE)))</f>
        <v>#N/A</v>
      </c>
      <c r="P342" s="92" t="e">
        <f t="shared" si="11"/>
        <v>#N/A</v>
      </c>
    </row>
    <row r="343" spans="14:16">
      <c r="N343" s="92">
        <f t="shared" si="10"/>
        <v>0</v>
      </c>
      <c r="O343" s="92" t="e">
        <f>IF(D343="X",0,IF(E343="X",0,VLOOKUP(E343,'47'!$K$3:$L$16,2,FALSE)))</f>
        <v>#N/A</v>
      </c>
      <c r="P343" s="92" t="e">
        <f t="shared" si="11"/>
        <v>#N/A</v>
      </c>
    </row>
    <row r="344" spans="14:16">
      <c r="N344" s="92">
        <f t="shared" si="10"/>
        <v>0</v>
      </c>
      <c r="O344" s="92" t="e">
        <f>IF(D344="X",0,IF(E344="X",0,VLOOKUP(E344,'47'!$K$3:$L$16,2,FALSE)))</f>
        <v>#N/A</v>
      </c>
      <c r="P344" s="92" t="e">
        <f t="shared" si="11"/>
        <v>#N/A</v>
      </c>
    </row>
    <row r="345" spans="14:16">
      <c r="N345" s="92">
        <f t="shared" si="10"/>
        <v>0</v>
      </c>
      <c r="O345" s="92" t="e">
        <f>IF(D345="X",0,IF(E345="X",0,VLOOKUP(E345,'47'!$K$3:$L$16,2,FALSE)))</f>
        <v>#N/A</v>
      </c>
      <c r="P345" s="92" t="e">
        <f t="shared" si="11"/>
        <v>#N/A</v>
      </c>
    </row>
    <row r="346" spans="14:16">
      <c r="N346" s="92">
        <f t="shared" si="10"/>
        <v>0</v>
      </c>
      <c r="O346" s="92" t="e">
        <f>IF(D346="X",0,IF(E346="X",0,VLOOKUP(E346,'47'!$K$3:$L$16,2,FALSE)))</f>
        <v>#N/A</v>
      </c>
      <c r="P346" s="92" t="e">
        <f t="shared" si="11"/>
        <v>#N/A</v>
      </c>
    </row>
    <row r="347" spans="14:16">
      <c r="N347" s="92">
        <f t="shared" si="10"/>
        <v>0</v>
      </c>
      <c r="O347" s="92" t="e">
        <f>IF(D347="X",0,IF(E347="X",0,VLOOKUP(E347,'47'!$K$3:$L$16,2,FALSE)))</f>
        <v>#N/A</v>
      </c>
      <c r="P347" s="92" t="e">
        <f t="shared" si="11"/>
        <v>#N/A</v>
      </c>
    </row>
    <row r="348" spans="14:16">
      <c r="N348" s="92">
        <f t="shared" si="10"/>
        <v>0</v>
      </c>
      <c r="O348" s="92" t="e">
        <f>IF(D348="X",0,IF(E348="X",0,VLOOKUP(E348,'47'!$K$3:$L$16,2,FALSE)))</f>
        <v>#N/A</v>
      </c>
      <c r="P348" s="92" t="e">
        <f t="shared" si="11"/>
        <v>#N/A</v>
      </c>
    </row>
    <row r="349" spans="14:16">
      <c r="N349" s="92">
        <f t="shared" si="10"/>
        <v>0</v>
      </c>
      <c r="O349" s="92" t="e">
        <f>IF(D349="X",0,IF(E349="X",0,VLOOKUP(E349,'47'!$K$3:$L$16,2,FALSE)))</f>
        <v>#N/A</v>
      </c>
      <c r="P349" s="92" t="e">
        <f t="shared" si="11"/>
        <v>#N/A</v>
      </c>
    </row>
    <row r="350" spans="14:16">
      <c r="N350" s="92">
        <f t="shared" si="10"/>
        <v>0</v>
      </c>
      <c r="O350" s="92" t="e">
        <f>IF(D350="X",0,IF(E350="X",0,VLOOKUP(E350,'47'!$K$3:$L$16,2,FALSE)))</f>
        <v>#N/A</v>
      </c>
      <c r="P350" s="92" t="e">
        <f t="shared" si="11"/>
        <v>#N/A</v>
      </c>
    </row>
    <row r="351" spans="14:16">
      <c r="N351" s="92">
        <f t="shared" si="10"/>
        <v>0</v>
      </c>
      <c r="O351" s="92" t="e">
        <f>IF(D351="X",0,IF(E351="X",0,VLOOKUP(E351,'47'!$K$3:$L$16,2,FALSE)))</f>
        <v>#N/A</v>
      </c>
      <c r="P351" s="92" t="e">
        <f t="shared" si="11"/>
        <v>#N/A</v>
      </c>
    </row>
    <row r="352" spans="14:16">
      <c r="N352" s="92">
        <f t="shared" si="10"/>
        <v>0</v>
      </c>
      <c r="O352" s="92" t="e">
        <f>IF(D352="X",0,IF(E352="X",0,VLOOKUP(E352,'47'!$K$3:$L$16,2,FALSE)))</f>
        <v>#N/A</v>
      </c>
      <c r="P352" s="92" t="e">
        <f t="shared" si="11"/>
        <v>#N/A</v>
      </c>
    </row>
    <row r="353" spans="14:16">
      <c r="N353" s="92">
        <f t="shared" si="10"/>
        <v>0</v>
      </c>
      <c r="O353" s="92" t="e">
        <f>IF(D353="X",0,IF(E353="X",0,VLOOKUP(E353,'47'!$K$3:$L$16,2,FALSE)))</f>
        <v>#N/A</v>
      </c>
      <c r="P353" s="92" t="e">
        <f t="shared" si="11"/>
        <v>#N/A</v>
      </c>
    </row>
    <row r="354" spans="14:16">
      <c r="N354" s="92">
        <f t="shared" si="10"/>
        <v>0</v>
      </c>
      <c r="O354" s="92" t="e">
        <f>IF(D354="X",0,IF(E354="X",0,VLOOKUP(E354,'47'!$K$3:$L$16,2,FALSE)))</f>
        <v>#N/A</v>
      </c>
      <c r="P354" s="92" t="e">
        <f t="shared" si="11"/>
        <v>#N/A</v>
      </c>
    </row>
    <row r="355" spans="14:16">
      <c r="N355" s="92">
        <f t="shared" si="10"/>
        <v>0</v>
      </c>
      <c r="O355" s="92" t="e">
        <f>IF(D355="X",0,IF(E355="X",0,VLOOKUP(E355,'47'!$K$3:$L$16,2,FALSE)))</f>
        <v>#N/A</v>
      </c>
      <c r="P355" s="92" t="e">
        <f t="shared" si="11"/>
        <v>#N/A</v>
      </c>
    </row>
    <row r="356" spans="14:16">
      <c r="N356" s="92">
        <f t="shared" si="10"/>
        <v>0</v>
      </c>
      <c r="O356" s="92" t="e">
        <f>IF(D356="X",0,IF(E356="X",0,VLOOKUP(E356,'47'!$K$3:$L$16,2,FALSE)))</f>
        <v>#N/A</v>
      </c>
      <c r="P356" s="92" t="e">
        <f t="shared" si="11"/>
        <v>#N/A</v>
      </c>
    </row>
    <row r="357" spans="14:16">
      <c r="N357" s="92">
        <f t="shared" si="10"/>
        <v>0</v>
      </c>
      <c r="O357" s="92" t="e">
        <f>IF(D357="X",0,IF(E357="X",0,VLOOKUP(E357,'47'!$K$3:$L$16,2,FALSE)))</f>
        <v>#N/A</v>
      </c>
      <c r="P357" s="92" t="e">
        <f t="shared" si="11"/>
        <v>#N/A</v>
      </c>
    </row>
    <row r="358" spans="14:16">
      <c r="N358" s="92">
        <f t="shared" si="10"/>
        <v>0</v>
      </c>
      <c r="O358" s="92" t="e">
        <f>IF(D358="X",0,IF(E358="X",0,VLOOKUP(E358,'47'!$K$3:$L$16,2,FALSE)))</f>
        <v>#N/A</v>
      </c>
      <c r="P358" s="92" t="e">
        <f t="shared" si="11"/>
        <v>#N/A</v>
      </c>
    </row>
    <row r="359" spans="14:16">
      <c r="N359" s="92">
        <f t="shared" si="10"/>
        <v>0</v>
      </c>
      <c r="O359" s="92" t="e">
        <f>IF(D359="X",0,IF(E359="X",0,VLOOKUP(E359,'47'!$K$3:$L$16,2,FALSE)))</f>
        <v>#N/A</v>
      </c>
      <c r="P359" s="92" t="e">
        <f t="shared" si="11"/>
        <v>#N/A</v>
      </c>
    </row>
    <row r="360" spans="14:16">
      <c r="N360" s="92">
        <f t="shared" si="10"/>
        <v>0</v>
      </c>
      <c r="O360" s="92" t="e">
        <f>IF(D360="X",0,IF(E360="X",0,VLOOKUP(E360,'47'!$K$3:$L$16,2,FALSE)))</f>
        <v>#N/A</v>
      </c>
      <c r="P360" s="92" t="e">
        <f t="shared" si="11"/>
        <v>#N/A</v>
      </c>
    </row>
    <row r="361" spans="14:16">
      <c r="N361" s="92">
        <f t="shared" si="10"/>
        <v>0</v>
      </c>
      <c r="O361" s="92" t="e">
        <f>IF(D361="X",0,IF(E361="X",0,VLOOKUP(E361,'47'!$K$3:$L$16,2,FALSE)))</f>
        <v>#N/A</v>
      </c>
      <c r="P361" s="92" t="e">
        <f t="shared" si="11"/>
        <v>#N/A</v>
      </c>
    </row>
    <row r="362" spans="14:16">
      <c r="N362" s="92">
        <f t="shared" si="10"/>
        <v>0</v>
      </c>
      <c r="O362" s="92" t="e">
        <f>IF(D362="X",0,IF(E362="X",0,VLOOKUP(E362,'47'!$K$3:$L$16,2,FALSE)))</f>
        <v>#N/A</v>
      </c>
      <c r="P362" s="92" t="e">
        <f t="shared" si="11"/>
        <v>#N/A</v>
      </c>
    </row>
    <row r="363" spans="14:16">
      <c r="N363" s="92">
        <f t="shared" si="10"/>
        <v>0</v>
      </c>
      <c r="O363" s="92" t="e">
        <f>IF(D363="X",0,IF(E363="X",0,VLOOKUP(E363,'47'!$K$3:$L$16,2,FALSE)))</f>
        <v>#N/A</v>
      </c>
      <c r="P363" s="92" t="e">
        <f t="shared" si="11"/>
        <v>#N/A</v>
      </c>
    </row>
    <row r="364" spans="14:16">
      <c r="N364" s="92">
        <f t="shared" si="10"/>
        <v>0</v>
      </c>
      <c r="O364" s="92" t="e">
        <f>IF(D364="X",0,IF(E364="X",0,VLOOKUP(E364,'47'!$K$3:$L$16,2,FALSE)))</f>
        <v>#N/A</v>
      </c>
      <c r="P364" s="92" t="e">
        <f t="shared" si="11"/>
        <v>#N/A</v>
      </c>
    </row>
    <row r="365" spans="14:16">
      <c r="N365" s="92">
        <f t="shared" si="10"/>
        <v>0</v>
      </c>
      <c r="O365" s="92" t="e">
        <f>IF(D365="X",0,IF(E365="X",0,VLOOKUP(E365,'47'!$K$3:$L$16,2,FALSE)))</f>
        <v>#N/A</v>
      </c>
      <c r="P365" s="92" t="e">
        <f t="shared" si="11"/>
        <v>#N/A</v>
      </c>
    </row>
    <row r="366" spans="14:16">
      <c r="N366" s="92">
        <f t="shared" si="10"/>
        <v>0</v>
      </c>
      <c r="O366" s="92" t="e">
        <f>IF(D366="X",0,IF(E366="X",0,VLOOKUP(E366,'47'!$K$3:$L$16,2,FALSE)))</f>
        <v>#N/A</v>
      </c>
      <c r="P366" s="92" t="e">
        <f t="shared" si="11"/>
        <v>#N/A</v>
      </c>
    </row>
    <row r="367" spans="14:16">
      <c r="N367" s="92">
        <f t="shared" si="10"/>
        <v>0</v>
      </c>
      <c r="O367" s="92" t="e">
        <f>IF(D367="X",0,IF(E367="X",0,VLOOKUP(E367,'47'!$K$3:$L$16,2,FALSE)))</f>
        <v>#N/A</v>
      </c>
      <c r="P367" s="92" t="e">
        <f t="shared" si="11"/>
        <v>#N/A</v>
      </c>
    </row>
    <row r="368" spans="14:16">
      <c r="N368" s="92">
        <f t="shared" si="10"/>
        <v>0</v>
      </c>
      <c r="O368" s="92" t="e">
        <f>IF(D368="X",0,IF(E368="X",0,VLOOKUP(E368,'47'!$K$3:$L$16,2,FALSE)))</f>
        <v>#N/A</v>
      </c>
      <c r="P368" s="92" t="e">
        <f t="shared" si="11"/>
        <v>#N/A</v>
      </c>
    </row>
    <row r="369" spans="14:16">
      <c r="N369" s="92">
        <f t="shared" si="10"/>
        <v>0</v>
      </c>
      <c r="O369" s="92" t="e">
        <f>IF(D369="X",0,IF(E369="X",0,VLOOKUP(E369,'47'!$K$3:$L$16,2,FALSE)))</f>
        <v>#N/A</v>
      </c>
      <c r="P369" s="92" t="e">
        <f t="shared" si="11"/>
        <v>#N/A</v>
      </c>
    </row>
    <row r="370" spans="14:16">
      <c r="N370" s="92">
        <f t="shared" si="10"/>
        <v>0</v>
      </c>
      <c r="O370" s="92" t="e">
        <f>IF(D370="X",0,IF(E370="X",0,VLOOKUP(E370,'47'!$K$3:$L$16,2,FALSE)))</f>
        <v>#N/A</v>
      </c>
      <c r="P370" s="92" t="e">
        <f t="shared" si="11"/>
        <v>#N/A</v>
      </c>
    </row>
    <row r="371" spans="14:16">
      <c r="N371" s="92">
        <f t="shared" si="10"/>
        <v>0</v>
      </c>
      <c r="O371" s="92" t="e">
        <f>IF(D371="X",0,IF(E371="X",0,VLOOKUP(E371,'47'!$K$3:$L$16,2,FALSE)))</f>
        <v>#N/A</v>
      </c>
      <c r="P371" s="92" t="e">
        <f t="shared" si="11"/>
        <v>#N/A</v>
      </c>
    </row>
    <row r="372" spans="14:16">
      <c r="N372" s="92">
        <f t="shared" si="10"/>
        <v>0</v>
      </c>
      <c r="O372" s="92" t="e">
        <f>IF(D372="X",0,IF(E372="X",0,VLOOKUP(E372,'47'!$K$3:$L$16,2,FALSE)))</f>
        <v>#N/A</v>
      </c>
      <c r="P372" s="92" t="e">
        <f t="shared" si="11"/>
        <v>#N/A</v>
      </c>
    </row>
    <row r="373" spans="14:16">
      <c r="N373" s="92">
        <f t="shared" si="10"/>
        <v>0</v>
      </c>
      <c r="O373" s="92" t="e">
        <f>IF(D373="X",0,IF(E373="X",0,VLOOKUP(E373,'47'!$K$3:$L$16,2,FALSE)))</f>
        <v>#N/A</v>
      </c>
      <c r="P373" s="92" t="e">
        <f t="shared" si="11"/>
        <v>#N/A</v>
      </c>
    </row>
    <row r="374" spans="14:16">
      <c r="N374" s="92">
        <f t="shared" si="10"/>
        <v>0</v>
      </c>
      <c r="O374" s="92" t="e">
        <f>IF(D374="X",0,IF(E374="X",0,VLOOKUP(E374,'47'!$K$3:$L$16,2,FALSE)))</f>
        <v>#N/A</v>
      </c>
      <c r="P374" s="92" t="e">
        <f t="shared" si="11"/>
        <v>#N/A</v>
      </c>
    </row>
    <row r="375" spans="14:16">
      <c r="N375" s="92">
        <f t="shared" si="10"/>
        <v>0</v>
      </c>
      <c r="O375" s="92" t="e">
        <f>IF(D375="X",0,IF(E375="X",0,VLOOKUP(E375,'47'!$K$3:$L$16,2,FALSE)))</f>
        <v>#N/A</v>
      </c>
      <c r="P375" s="92" t="e">
        <f t="shared" si="11"/>
        <v>#N/A</v>
      </c>
    </row>
    <row r="376" spans="14:16">
      <c r="N376" s="92">
        <f t="shared" si="10"/>
        <v>0</v>
      </c>
      <c r="O376" s="92" t="e">
        <f>IF(D376="X",0,IF(E376="X",0,VLOOKUP(E376,'47'!$K$3:$L$16,2,FALSE)))</f>
        <v>#N/A</v>
      </c>
      <c r="P376" s="92" t="e">
        <f t="shared" si="11"/>
        <v>#N/A</v>
      </c>
    </row>
    <row r="377" spans="14:16">
      <c r="N377" s="92">
        <f t="shared" si="10"/>
        <v>0</v>
      </c>
      <c r="O377" s="92" t="e">
        <f>IF(D377="X",0,IF(E377="X",0,VLOOKUP(E377,'47'!$K$3:$L$16,2,FALSE)))</f>
        <v>#N/A</v>
      </c>
      <c r="P377" s="92" t="e">
        <f t="shared" si="11"/>
        <v>#N/A</v>
      </c>
    </row>
    <row r="378" spans="14:16">
      <c r="N378" s="92">
        <f t="shared" si="10"/>
        <v>0</v>
      </c>
      <c r="O378" s="92" t="e">
        <f>IF(D378="X",0,IF(E378="X",0,VLOOKUP(E378,'47'!$K$3:$L$16,2,FALSE)))</f>
        <v>#N/A</v>
      </c>
      <c r="P378" s="92" t="e">
        <f t="shared" si="11"/>
        <v>#N/A</v>
      </c>
    </row>
    <row r="379" spans="14:16">
      <c r="N379" s="92">
        <f t="shared" si="10"/>
        <v>0</v>
      </c>
      <c r="O379" s="92" t="e">
        <f>IF(D379="X",0,IF(E379="X",0,VLOOKUP(E379,'47'!$K$3:$L$16,2,FALSE)))</f>
        <v>#N/A</v>
      </c>
      <c r="P379" s="92" t="e">
        <f t="shared" si="11"/>
        <v>#N/A</v>
      </c>
    </row>
    <row r="380" spans="14:16">
      <c r="N380" s="92">
        <f t="shared" si="10"/>
        <v>0</v>
      </c>
      <c r="O380" s="92" t="e">
        <f>IF(D380="X",0,IF(E380="X",0,VLOOKUP(E380,'47'!$K$3:$L$16,2,FALSE)))</f>
        <v>#N/A</v>
      </c>
      <c r="P380" s="92" t="e">
        <f t="shared" si="11"/>
        <v>#N/A</v>
      </c>
    </row>
    <row r="381" spans="14:16">
      <c r="N381" s="92">
        <f t="shared" si="10"/>
        <v>0</v>
      </c>
      <c r="O381" s="92" t="e">
        <f>IF(D381="X",0,IF(E381="X",0,VLOOKUP(E381,'47'!$K$3:$L$16,2,FALSE)))</f>
        <v>#N/A</v>
      </c>
      <c r="P381" s="92" t="e">
        <f t="shared" si="11"/>
        <v>#N/A</v>
      </c>
    </row>
    <row r="382" spans="14:16">
      <c r="N382" s="92">
        <f t="shared" si="10"/>
        <v>0</v>
      </c>
      <c r="O382" s="92" t="e">
        <f>IF(D382="X",0,IF(E382="X",0,VLOOKUP(E382,'47'!$K$3:$L$16,2,FALSE)))</f>
        <v>#N/A</v>
      </c>
      <c r="P382" s="92" t="e">
        <f t="shared" si="11"/>
        <v>#N/A</v>
      </c>
    </row>
    <row r="383" spans="14:16">
      <c r="N383" s="92">
        <f t="shared" si="10"/>
        <v>0</v>
      </c>
      <c r="O383" s="92" t="e">
        <f>IF(D383="X",0,IF(E383="X",0,VLOOKUP(E383,'47'!$K$3:$L$16,2,FALSE)))</f>
        <v>#N/A</v>
      </c>
      <c r="P383" s="92" t="e">
        <f t="shared" si="11"/>
        <v>#N/A</v>
      </c>
    </row>
    <row r="384" spans="14:16">
      <c r="N384" s="92">
        <f t="shared" si="10"/>
        <v>0</v>
      </c>
      <c r="O384" s="92" t="e">
        <f>IF(D384="X",0,IF(E384="X",0,VLOOKUP(E384,'47'!$K$3:$L$16,2,FALSE)))</f>
        <v>#N/A</v>
      </c>
      <c r="P384" s="92" t="e">
        <f t="shared" si="11"/>
        <v>#N/A</v>
      </c>
    </row>
    <row r="385" spans="14:16">
      <c r="N385" s="92">
        <f t="shared" si="10"/>
        <v>0</v>
      </c>
      <c r="O385" s="92" t="e">
        <f>IF(D385="X",0,IF(E385="X",0,VLOOKUP(E385,'47'!$K$3:$L$16,2,FALSE)))</f>
        <v>#N/A</v>
      </c>
      <c r="P385" s="92" t="e">
        <f t="shared" si="11"/>
        <v>#N/A</v>
      </c>
    </row>
    <row r="386" spans="14:16">
      <c r="N386" s="92">
        <f t="shared" si="10"/>
        <v>0</v>
      </c>
      <c r="O386" s="92" t="e">
        <f>IF(D386="X",0,IF(E386="X",0,VLOOKUP(E386,'47'!$K$3:$L$16,2,FALSE)))</f>
        <v>#N/A</v>
      </c>
      <c r="P386" s="92" t="e">
        <f t="shared" si="11"/>
        <v>#N/A</v>
      </c>
    </row>
    <row r="387" spans="14:16">
      <c r="N387" s="92">
        <f t="shared" si="10"/>
        <v>0</v>
      </c>
      <c r="O387" s="92" t="e">
        <f>IF(D387="X",0,IF(E387="X",0,VLOOKUP(E387,'47'!$K$3:$L$16,2,FALSE)))</f>
        <v>#N/A</v>
      </c>
      <c r="P387" s="92" t="e">
        <f t="shared" si="11"/>
        <v>#N/A</v>
      </c>
    </row>
    <row r="388" spans="14:16">
      <c r="N388" s="92">
        <f t="shared" ref="N388:N451" si="12">SUM(F388:M388)</f>
        <v>0</v>
      </c>
      <c r="O388" s="92" t="e">
        <f>IF(D388="X",0,IF(E388="X",0,VLOOKUP(E388,'47'!$K$3:$L$16,2,FALSE)))</f>
        <v>#N/A</v>
      </c>
      <c r="P388" s="92" t="e">
        <f t="shared" ref="P388:P451" si="13">N388*O388</f>
        <v>#N/A</v>
      </c>
    </row>
    <row r="389" spans="14:16">
      <c r="N389" s="92">
        <f t="shared" si="12"/>
        <v>0</v>
      </c>
      <c r="O389" s="92" t="e">
        <f>IF(D389="X",0,IF(E389="X",0,VLOOKUP(E389,'47'!$K$3:$L$16,2,FALSE)))</f>
        <v>#N/A</v>
      </c>
      <c r="P389" s="92" t="e">
        <f t="shared" si="13"/>
        <v>#N/A</v>
      </c>
    </row>
    <row r="390" spans="14:16">
      <c r="N390" s="92">
        <f t="shared" si="12"/>
        <v>0</v>
      </c>
      <c r="O390" s="92" t="e">
        <f>IF(D390="X",0,IF(E390="X",0,VLOOKUP(E390,'47'!$K$3:$L$16,2,FALSE)))</f>
        <v>#N/A</v>
      </c>
      <c r="P390" s="92" t="e">
        <f t="shared" si="13"/>
        <v>#N/A</v>
      </c>
    </row>
    <row r="391" spans="14:16">
      <c r="N391" s="92">
        <f t="shared" si="12"/>
        <v>0</v>
      </c>
      <c r="O391" s="92" t="e">
        <f>IF(D391="X",0,IF(E391="X",0,VLOOKUP(E391,'47'!$K$3:$L$16,2,FALSE)))</f>
        <v>#N/A</v>
      </c>
      <c r="P391" s="92" t="e">
        <f t="shared" si="13"/>
        <v>#N/A</v>
      </c>
    </row>
    <row r="392" spans="14:16">
      <c r="N392" s="92">
        <f t="shared" si="12"/>
        <v>0</v>
      </c>
      <c r="O392" s="92" t="e">
        <f>IF(D392="X",0,IF(E392="X",0,VLOOKUP(E392,'47'!$K$3:$L$16,2,FALSE)))</f>
        <v>#N/A</v>
      </c>
      <c r="P392" s="92" t="e">
        <f t="shared" si="13"/>
        <v>#N/A</v>
      </c>
    </row>
    <row r="393" spans="14:16">
      <c r="N393" s="92">
        <f t="shared" si="12"/>
        <v>0</v>
      </c>
      <c r="O393" s="92" t="e">
        <f>IF(D393="X",0,IF(E393="X",0,VLOOKUP(E393,'47'!$K$3:$L$16,2,FALSE)))</f>
        <v>#N/A</v>
      </c>
      <c r="P393" s="92" t="e">
        <f t="shared" si="13"/>
        <v>#N/A</v>
      </c>
    </row>
    <row r="394" spans="14:16">
      <c r="N394" s="92">
        <f t="shared" si="12"/>
        <v>0</v>
      </c>
      <c r="O394" s="92" t="e">
        <f>IF(D394="X",0,IF(E394="X",0,VLOOKUP(E394,'47'!$K$3:$L$16,2,FALSE)))</f>
        <v>#N/A</v>
      </c>
      <c r="P394" s="92" t="e">
        <f t="shared" si="13"/>
        <v>#N/A</v>
      </c>
    </row>
    <row r="395" spans="14:16">
      <c r="N395" s="92">
        <f t="shared" si="12"/>
        <v>0</v>
      </c>
      <c r="O395" s="92" t="e">
        <f>IF(D395="X",0,IF(E395="X",0,VLOOKUP(E395,'47'!$K$3:$L$16,2,FALSE)))</f>
        <v>#N/A</v>
      </c>
      <c r="P395" s="92" t="e">
        <f t="shared" si="13"/>
        <v>#N/A</v>
      </c>
    </row>
    <row r="396" spans="14:16">
      <c r="N396" s="92">
        <f t="shared" si="12"/>
        <v>0</v>
      </c>
      <c r="O396" s="92" t="e">
        <f>IF(D396="X",0,IF(E396="X",0,VLOOKUP(E396,'47'!$K$3:$L$16,2,FALSE)))</f>
        <v>#N/A</v>
      </c>
      <c r="P396" s="92" t="e">
        <f t="shared" si="13"/>
        <v>#N/A</v>
      </c>
    </row>
    <row r="397" spans="14:16">
      <c r="N397" s="92">
        <f t="shared" si="12"/>
        <v>0</v>
      </c>
      <c r="O397" s="92" t="e">
        <f>IF(D397="X",0,IF(E397="X",0,VLOOKUP(E397,'47'!$K$3:$L$16,2,FALSE)))</f>
        <v>#N/A</v>
      </c>
      <c r="P397" s="92" t="e">
        <f t="shared" si="13"/>
        <v>#N/A</v>
      </c>
    </row>
    <row r="398" spans="14:16">
      <c r="N398" s="92">
        <f t="shared" si="12"/>
        <v>0</v>
      </c>
      <c r="O398" s="92" t="e">
        <f>IF(D398="X",0,IF(E398="X",0,VLOOKUP(E398,'47'!$K$3:$L$16,2,FALSE)))</f>
        <v>#N/A</v>
      </c>
      <c r="P398" s="92" t="e">
        <f t="shared" si="13"/>
        <v>#N/A</v>
      </c>
    </row>
    <row r="399" spans="14:16">
      <c r="N399" s="92">
        <f t="shared" si="12"/>
        <v>0</v>
      </c>
      <c r="O399" s="92" t="e">
        <f>IF(D399="X",0,IF(E399="X",0,VLOOKUP(E399,'47'!$K$3:$L$16,2,FALSE)))</f>
        <v>#N/A</v>
      </c>
      <c r="P399" s="92" t="e">
        <f t="shared" si="13"/>
        <v>#N/A</v>
      </c>
    </row>
    <row r="400" spans="14:16">
      <c r="N400" s="92">
        <f t="shared" si="12"/>
        <v>0</v>
      </c>
      <c r="O400" s="92" t="e">
        <f>IF(D400="X",0,IF(E400="X",0,VLOOKUP(E400,'47'!$K$3:$L$16,2,FALSE)))</f>
        <v>#N/A</v>
      </c>
      <c r="P400" s="92" t="e">
        <f t="shared" si="13"/>
        <v>#N/A</v>
      </c>
    </row>
    <row r="401" spans="14:16">
      <c r="N401" s="92">
        <f t="shared" si="12"/>
        <v>0</v>
      </c>
      <c r="O401" s="92" t="e">
        <f>IF(D401="X",0,IF(E401="X",0,VLOOKUP(E401,'47'!$K$3:$L$16,2,FALSE)))</f>
        <v>#N/A</v>
      </c>
      <c r="P401" s="92" t="e">
        <f t="shared" si="13"/>
        <v>#N/A</v>
      </c>
    </row>
    <row r="402" spans="14:16">
      <c r="N402" s="92">
        <f t="shared" si="12"/>
        <v>0</v>
      </c>
      <c r="O402" s="92" t="e">
        <f>IF(D402="X",0,IF(E402="X",0,VLOOKUP(E402,'47'!$K$3:$L$16,2,FALSE)))</f>
        <v>#N/A</v>
      </c>
      <c r="P402" s="92" t="e">
        <f t="shared" si="13"/>
        <v>#N/A</v>
      </c>
    </row>
    <row r="403" spans="14:16">
      <c r="N403" s="92">
        <f t="shared" si="12"/>
        <v>0</v>
      </c>
      <c r="O403" s="92" t="e">
        <f>IF(D403="X",0,IF(E403="X",0,VLOOKUP(E403,'47'!$K$3:$L$16,2,FALSE)))</f>
        <v>#N/A</v>
      </c>
      <c r="P403" s="92" t="e">
        <f t="shared" si="13"/>
        <v>#N/A</v>
      </c>
    </row>
    <row r="404" spans="14:16">
      <c r="N404" s="92">
        <f t="shared" si="12"/>
        <v>0</v>
      </c>
      <c r="O404" s="92" t="e">
        <f>IF(D404="X",0,IF(E404="X",0,VLOOKUP(E404,'47'!$K$3:$L$16,2,FALSE)))</f>
        <v>#N/A</v>
      </c>
      <c r="P404" s="92" t="e">
        <f t="shared" si="13"/>
        <v>#N/A</v>
      </c>
    </row>
    <row r="405" spans="14:16">
      <c r="N405" s="92">
        <f t="shared" si="12"/>
        <v>0</v>
      </c>
      <c r="O405" s="92" t="e">
        <f>IF(D405="X",0,IF(E405="X",0,VLOOKUP(E405,'47'!$K$3:$L$16,2,FALSE)))</f>
        <v>#N/A</v>
      </c>
      <c r="P405" s="92" t="e">
        <f t="shared" si="13"/>
        <v>#N/A</v>
      </c>
    </row>
    <row r="406" spans="14:16">
      <c r="N406" s="92">
        <f t="shared" si="12"/>
        <v>0</v>
      </c>
      <c r="O406" s="92" t="e">
        <f>IF(D406="X",0,IF(E406="X",0,VLOOKUP(E406,'47'!$K$3:$L$16,2,FALSE)))</f>
        <v>#N/A</v>
      </c>
      <c r="P406" s="92" t="e">
        <f t="shared" si="13"/>
        <v>#N/A</v>
      </c>
    </row>
    <row r="407" spans="14:16">
      <c r="N407" s="92">
        <f t="shared" si="12"/>
        <v>0</v>
      </c>
      <c r="O407" s="92" t="e">
        <f>IF(D407="X",0,IF(E407="X",0,VLOOKUP(E407,'47'!$K$3:$L$16,2,FALSE)))</f>
        <v>#N/A</v>
      </c>
      <c r="P407" s="92" t="e">
        <f t="shared" si="13"/>
        <v>#N/A</v>
      </c>
    </row>
    <row r="408" spans="14:16">
      <c r="N408" s="92">
        <f t="shared" si="12"/>
        <v>0</v>
      </c>
      <c r="O408" s="92" t="e">
        <f>IF(D408="X",0,IF(E408="X",0,VLOOKUP(E408,'47'!$K$3:$L$16,2,FALSE)))</f>
        <v>#N/A</v>
      </c>
      <c r="P408" s="92" t="e">
        <f t="shared" si="13"/>
        <v>#N/A</v>
      </c>
    </row>
    <row r="409" spans="14:16">
      <c r="N409" s="92">
        <f t="shared" si="12"/>
        <v>0</v>
      </c>
      <c r="O409" s="92" t="e">
        <f>IF(D409="X",0,IF(E409="X",0,VLOOKUP(E409,'47'!$K$3:$L$16,2,FALSE)))</f>
        <v>#N/A</v>
      </c>
      <c r="P409" s="92" t="e">
        <f t="shared" si="13"/>
        <v>#N/A</v>
      </c>
    </row>
    <row r="410" spans="14:16">
      <c r="N410" s="92">
        <f t="shared" si="12"/>
        <v>0</v>
      </c>
      <c r="O410" s="92" t="e">
        <f>IF(D410="X",0,IF(E410="X",0,VLOOKUP(E410,'47'!$K$3:$L$16,2,FALSE)))</f>
        <v>#N/A</v>
      </c>
      <c r="P410" s="92" t="e">
        <f t="shared" si="13"/>
        <v>#N/A</v>
      </c>
    </row>
    <row r="411" spans="14:16">
      <c r="N411" s="92">
        <f t="shared" si="12"/>
        <v>0</v>
      </c>
      <c r="O411" s="92" t="e">
        <f>IF(D411="X",0,IF(E411="X",0,VLOOKUP(E411,'47'!$K$3:$L$16,2,FALSE)))</f>
        <v>#N/A</v>
      </c>
      <c r="P411" s="92" t="e">
        <f t="shared" si="13"/>
        <v>#N/A</v>
      </c>
    </row>
    <row r="412" spans="14:16">
      <c r="N412" s="92">
        <f t="shared" si="12"/>
        <v>0</v>
      </c>
      <c r="O412" s="92" t="e">
        <f>IF(D412="X",0,IF(E412="X",0,VLOOKUP(E412,'47'!$K$3:$L$16,2,FALSE)))</f>
        <v>#N/A</v>
      </c>
      <c r="P412" s="92" t="e">
        <f t="shared" si="13"/>
        <v>#N/A</v>
      </c>
    </row>
    <row r="413" spans="14:16">
      <c r="N413" s="92">
        <f t="shared" si="12"/>
        <v>0</v>
      </c>
      <c r="O413" s="92" t="e">
        <f>IF(D413="X",0,IF(E413="X",0,VLOOKUP(E413,'47'!$K$3:$L$16,2,FALSE)))</f>
        <v>#N/A</v>
      </c>
      <c r="P413" s="92" t="e">
        <f t="shared" si="13"/>
        <v>#N/A</v>
      </c>
    </row>
    <row r="414" spans="14:16">
      <c r="N414" s="92">
        <f t="shared" si="12"/>
        <v>0</v>
      </c>
      <c r="O414" s="92" t="e">
        <f>IF(D414="X",0,IF(E414="X",0,VLOOKUP(E414,'47'!$K$3:$L$16,2,FALSE)))</f>
        <v>#N/A</v>
      </c>
      <c r="P414" s="92" t="e">
        <f t="shared" si="13"/>
        <v>#N/A</v>
      </c>
    </row>
    <row r="415" spans="14:16">
      <c r="N415" s="92">
        <f t="shared" si="12"/>
        <v>0</v>
      </c>
      <c r="O415" s="92" t="e">
        <f>IF(D415="X",0,IF(E415="X",0,VLOOKUP(E415,'47'!$K$3:$L$16,2,FALSE)))</f>
        <v>#N/A</v>
      </c>
      <c r="P415" s="92" t="e">
        <f t="shared" si="13"/>
        <v>#N/A</v>
      </c>
    </row>
    <row r="416" spans="14:16">
      <c r="N416" s="92">
        <f t="shared" si="12"/>
        <v>0</v>
      </c>
      <c r="O416" s="92" t="e">
        <f>IF(D416="X",0,IF(E416="X",0,VLOOKUP(E416,'47'!$K$3:$L$16,2,FALSE)))</f>
        <v>#N/A</v>
      </c>
      <c r="P416" s="92" t="e">
        <f t="shared" si="13"/>
        <v>#N/A</v>
      </c>
    </row>
    <row r="417" spans="14:16">
      <c r="N417" s="92">
        <f t="shared" si="12"/>
        <v>0</v>
      </c>
      <c r="O417" s="92" t="e">
        <f>IF(D417="X",0,IF(E417="X",0,VLOOKUP(E417,'47'!$K$3:$L$16,2,FALSE)))</f>
        <v>#N/A</v>
      </c>
      <c r="P417" s="92" t="e">
        <f t="shared" si="13"/>
        <v>#N/A</v>
      </c>
    </row>
    <row r="418" spans="14:16">
      <c r="N418" s="92">
        <f t="shared" si="12"/>
        <v>0</v>
      </c>
      <c r="O418" s="92" t="e">
        <f>IF(D418="X",0,IF(E418="X",0,VLOOKUP(E418,'47'!$K$3:$L$16,2,FALSE)))</f>
        <v>#N/A</v>
      </c>
      <c r="P418" s="92" t="e">
        <f t="shared" si="13"/>
        <v>#N/A</v>
      </c>
    </row>
    <row r="419" spans="14:16">
      <c r="N419" s="92">
        <f t="shared" si="12"/>
        <v>0</v>
      </c>
      <c r="O419" s="92" t="e">
        <f>IF(D419="X",0,IF(E419="X",0,VLOOKUP(E419,'47'!$K$3:$L$16,2,FALSE)))</f>
        <v>#N/A</v>
      </c>
      <c r="P419" s="92" t="e">
        <f t="shared" si="13"/>
        <v>#N/A</v>
      </c>
    </row>
    <row r="420" spans="14:16">
      <c r="N420" s="92">
        <f t="shared" si="12"/>
        <v>0</v>
      </c>
      <c r="O420" s="92" t="e">
        <f>IF(D420="X",0,IF(E420="X",0,VLOOKUP(E420,'47'!$K$3:$L$16,2,FALSE)))</f>
        <v>#N/A</v>
      </c>
      <c r="P420" s="92" t="e">
        <f t="shared" si="13"/>
        <v>#N/A</v>
      </c>
    </row>
    <row r="421" spans="14:16">
      <c r="N421" s="92">
        <f t="shared" si="12"/>
        <v>0</v>
      </c>
      <c r="O421" s="92" t="e">
        <f>IF(D421="X",0,IF(E421="X",0,VLOOKUP(E421,'47'!$K$3:$L$16,2,FALSE)))</f>
        <v>#N/A</v>
      </c>
      <c r="P421" s="92" t="e">
        <f t="shared" si="13"/>
        <v>#N/A</v>
      </c>
    </row>
    <row r="422" spans="14:16">
      <c r="N422" s="92">
        <f t="shared" si="12"/>
        <v>0</v>
      </c>
      <c r="O422" s="92" t="e">
        <f>IF(D422="X",0,IF(E422="X",0,VLOOKUP(E422,'47'!$K$3:$L$16,2,FALSE)))</f>
        <v>#N/A</v>
      </c>
      <c r="P422" s="92" t="e">
        <f t="shared" si="13"/>
        <v>#N/A</v>
      </c>
    </row>
    <row r="423" spans="14:16">
      <c r="N423" s="92">
        <f t="shared" si="12"/>
        <v>0</v>
      </c>
      <c r="O423" s="92" t="e">
        <f>IF(D423="X",0,IF(E423="X",0,VLOOKUP(E423,'47'!$K$3:$L$16,2,FALSE)))</f>
        <v>#N/A</v>
      </c>
      <c r="P423" s="92" t="e">
        <f t="shared" si="13"/>
        <v>#N/A</v>
      </c>
    </row>
    <row r="424" spans="14:16">
      <c r="N424" s="92">
        <f t="shared" si="12"/>
        <v>0</v>
      </c>
      <c r="O424" s="92" t="e">
        <f>IF(D424="X",0,IF(E424="X",0,VLOOKUP(E424,'47'!$K$3:$L$16,2,FALSE)))</f>
        <v>#N/A</v>
      </c>
      <c r="P424" s="92" t="e">
        <f t="shared" si="13"/>
        <v>#N/A</v>
      </c>
    </row>
    <row r="425" spans="14:16">
      <c r="N425" s="92">
        <f t="shared" si="12"/>
        <v>0</v>
      </c>
      <c r="O425" s="92" t="e">
        <f>IF(D425="X",0,IF(E425="X",0,VLOOKUP(E425,'47'!$K$3:$L$16,2,FALSE)))</f>
        <v>#N/A</v>
      </c>
      <c r="P425" s="92" t="e">
        <f t="shared" si="13"/>
        <v>#N/A</v>
      </c>
    </row>
    <row r="426" spans="14:16">
      <c r="N426" s="92">
        <f t="shared" si="12"/>
        <v>0</v>
      </c>
      <c r="O426" s="92" t="e">
        <f>IF(D426="X",0,IF(E426="X",0,VLOOKUP(E426,'47'!$K$3:$L$16,2,FALSE)))</f>
        <v>#N/A</v>
      </c>
      <c r="P426" s="92" t="e">
        <f t="shared" si="13"/>
        <v>#N/A</v>
      </c>
    </row>
    <row r="427" spans="14:16">
      <c r="N427" s="92">
        <f t="shared" si="12"/>
        <v>0</v>
      </c>
      <c r="O427" s="92" t="e">
        <f>IF(D427="X",0,IF(E427="X",0,VLOOKUP(E427,'47'!$K$3:$L$16,2,FALSE)))</f>
        <v>#N/A</v>
      </c>
      <c r="P427" s="92" t="e">
        <f t="shared" si="13"/>
        <v>#N/A</v>
      </c>
    </row>
    <row r="428" spans="14:16">
      <c r="N428" s="92">
        <f t="shared" si="12"/>
        <v>0</v>
      </c>
      <c r="O428" s="92" t="e">
        <f>IF(D428="X",0,IF(E428="X",0,VLOOKUP(E428,'47'!$K$3:$L$16,2,FALSE)))</f>
        <v>#N/A</v>
      </c>
      <c r="P428" s="92" t="e">
        <f t="shared" si="13"/>
        <v>#N/A</v>
      </c>
    </row>
    <row r="429" spans="14:16">
      <c r="N429" s="92">
        <f t="shared" si="12"/>
        <v>0</v>
      </c>
      <c r="O429" s="92" t="e">
        <f>IF(D429="X",0,IF(E429="X",0,VLOOKUP(E429,'47'!$K$3:$L$16,2,FALSE)))</f>
        <v>#N/A</v>
      </c>
      <c r="P429" s="92" t="e">
        <f t="shared" si="13"/>
        <v>#N/A</v>
      </c>
    </row>
    <row r="430" spans="14:16">
      <c r="N430" s="92">
        <f t="shared" si="12"/>
        <v>0</v>
      </c>
      <c r="O430" s="92" t="e">
        <f>IF(D430="X",0,IF(E430="X",0,VLOOKUP(E430,'47'!$K$3:$L$16,2,FALSE)))</f>
        <v>#N/A</v>
      </c>
      <c r="P430" s="92" t="e">
        <f t="shared" si="13"/>
        <v>#N/A</v>
      </c>
    </row>
    <row r="431" spans="14:16">
      <c r="N431" s="92">
        <f t="shared" si="12"/>
        <v>0</v>
      </c>
      <c r="O431" s="92" t="e">
        <f>IF(D431="X",0,IF(E431="X",0,VLOOKUP(E431,'47'!$K$3:$L$16,2,FALSE)))</f>
        <v>#N/A</v>
      </c>
      <c r="P431" s="92" t="e">
        <f t="shared" si="13"/>
        <v>#N/A</v>
      </c>
    </row>
    <row r="432" spans="14:16">
      <c r="N432" s="92">
        <f t="shared" si="12"/>
        <v>0</v>
      </c>
      <c r="O432" s="92" t="e">
        <f>IF(D432="X",0,IF(E432="X",0,VLOOKUP(E432,'47'!$K$3:$L$16,2,FALSE)))</f>
        <v>#N/A</v>
      </c>
      <c r="P432" s="92" t="e">
        <f t="shared" si="13"/>
        <v>#N/A</v>
      </c>
    </row>
    <row r="433" spans="14:16">
      <c r="N433" s="92">
        <f t="shared" si="12"/>
        <v>0</v>
      </c>
      <c r="O433" s="92" t="e">
        <f>IF(D433="X",0,IF(E433="X",0,VLOOKUP(E433,'47'!$K$3:$L$16,2,FALSE)))</f>
        <v>#N/A</v>
      </c>
      <c r="P433" s="92" t="e">
        <f t="shared" si="13"/>
        <v>#N/A</v>
      </c>
    </row>
    <row r="434" spans="14:16">
      <c r="N434" s="92">
        <f t="shared" si="12"/>
        <v>0</v>
      </c>
      <c r="O434" s="92" t="e">
        <f>IF(D434="X",0,IF(E434="X",0,VLOOKUP(E434,'47'!$K$3:$L$16,2,FALSE)))</f>
        <v>#N/A</v>
      </c>
      <c r="P434" s="92" t="e">
        <f t="shared" si="13"/>
        <v>#N/A</v>
      </c>
    </row>
    <row r="435" spans="14:16">
      <c r="N435" s="92">
        <f t="shared" si="12"/>
        <v>0</v>
      </c>
      <c r="O435" s="92" t="e">
        <f>IF(D435="X",0,IF(E435="X",0,VLOOKUP(E435,'47'!$K$3:$L$16,2,FALSE)))</f>
        <v>#N/A</v>
      </c>
      <c r="P435" s="92" t="e">
        <f t="shared" si="13"/>
        <v>#N/A</v>
      </c>
    </row>
    <row r="436" spans="14:16">
      <c r="N436" s="92">
        <f t="shared" si="12"/>
        <v>0</v>
      </c>
      <c r="O436" s="92" t="e">
        <f>IF(D436="X",0,IF(E436="X",0,VLOOKUP(E436,'47'!$K$3:$L$16,2,FALSE)))</f>
        <v>#N/A</v>
      </c>
      <c r="P436" s="92" t="e">
        <f t="shared" si="13"/>
        <v>#N/A</v>
      </c>
    </row>
    <row r="437" spans="14:16">
      <c r="N437" s="92">
        <f t="shared" si="12"/>
        <v>0</v>
      </c>
      <c r="O437" s="92" t="e">
        <f>IF(D437="X",0,IF(E437="X",0,VLOOKUP(E437,'47'!$K$3:$L$16,2,FALSE)))</f>
        <v>#N/A</v>
      </c>
      <c r="P437" s="92" t="e">
        <f t="shared" si="13"/>
        <v>#N/A</v>
      </c>
    </row>
    <row r="438" spans="14:16">
      <c r="N438" s="92">
        <f t="shared" si="12"/>
        <v>0</v>
      </c>
      <c r="O438" s="92" t="e">
        <f>IF(D438="X",0,IF(E438="X",0,VLOOKUP(E438,'47'!$K$3:$L$16,2,FALSE)))</f>
        <v>#N/A</v>
      </c>
      <c r="P438" s="92" t="e">
        <f t="shared" si="13"/>
        <v>#N/A</v>
      </c>
    </row>
    <row r="439" spans="14:16">
      <c r="N439" s="92">
        <f t="shared" si="12"/>
        <v>0</v>
      </c>
      <c r="O439" s="92" t="e">
        <f>IF(D439="X",0,IF(E439="X",0,VLOOKUP(E439,'47'!$K$3:$L$16,2,FALSE)))</f>
        <v>#N/A</v>
      </c>
      <c r="P439" s="92" t="e">
        <f t="shared" si="13"/>
        <v>#N/A</v>
      </c>
    </row>
    <row r="440" spans="14:16">
      <c r="N440" s="92">
        <f t="shared" si="12"/>
        <v>0</v>
      </c>
      <c r="O440" s="92" t="e">
        <f>IF(D440="X",0,IF(E440="X",0,VLOOKUP(E440,'47'!$K$3:$L$16,2,FALSE)))</f>
        <v>#N/A</v>
      </c>
      <c r="P440" s="92" t="e">
        <f t="shared" si="13"/>
        <v>#N/A</v>
      </c>
    </row>
    <row r="441" spans="14:16">
      <c r="N441" s="92">
        <f t="shared" si="12"/>
        <v>0</v>
      </c>
      <c r="O441" s="92" t="e">
        <f>IF(D441="X",0,IF(E441="X",0,VLOOKUP(E441,'47'!$K$3:$L$16,2,FALSE)))</f>
        <v>#N/A</v>
      </c>
      <c r="P441" s="92" t="e">
        <f t="shared" si="13"/>
        <v>#N/A</v>
      </c>
    </row>
    <row r="442" spans="14:16">
      <c r="N442" s="92">
        <f t="shared" si="12"/>
        <v>0</v>
      </c>
      <c r="O442" s="92" t="e">
        <f>IF(D442="X",0,IF(E442="X",0,VLOOKUP(E442,'47'!$K$3:$L$16,2,FALSE)))</f>
        <v>#N/A</v>
      </c>
      <c r="P442" s="92" t="e">
        <f t="shared" si="13"/>
        <v>#N/A</v>
      </c>
    </row>
    <row r="443" spans="14:16">
      <c r="N443" s="92">
        <f t="shared" si="12"/>
        <v>0</v>
      </c>
      <c r="O443" s="92" t="e">
        <f>IF(D443="X",0,IF(E443="X",0,VLOOKUP(E443,'47'!$K$3:$L$16,2,FALSE)))</f>
        <v>#N/A</v>
      </c>
      <c r="P443" s="92" t="e">
        <f t="shared" si="13"/>
        <v>#N/A</v>
      </c>
    </row>
    <row r="444" spans="14:16">
      <c r="N444" s="92">
        <f t="shared" si="12"/>
        <v>0</v>
      </c>
      <c r="O444" s="92" t="e">
        <f>IF(D444="X",0,IF(E444="X",0,VLOOKUP(E444,'47'!$K$3:$L$16,2,FALSE)))</f>
        <v>#N/A</v>
      </c>
      <c r="P444" s="92" t="e">
        <f t="shared" si="13"/>
        <v>#N/A</v>
      </c>
    </row>
    <row r="445" spans="14:16">
      <c r="N445" s="92">
        <f t="shared" si="12"/>
        <v>0</v>
      </c>
      <c r="O445" s="92" t="e">
        <f>IF(D445="X",0,IF(E445="X",0,VLOOKUP(E445,'47'!$K$3:$L$16,2,FALSE)))</f>
        <v>#N/A</v>
      </c>
      <c r="P445" s="92" t="e">
        <f t="shared" si="13"/>
        <v>#N/A</v>
      </c>
    </row>
    <row r="446" spans="14:16">
      <c r="N446" s="92">
        <f t="shared" si="12"/>
        <v>0</v>
      </c>
      <c r="O446" s="92" t="e">
        <f>IF(D446="X",0,IF(E446="X",0,VLOOKUP(E446,'47'!$K$3:$L$16,2,FALSE)))</f>
        <v>#N/A</v>
      </c>
      <c r="P446" s="92" t="e">
        <f t="shared" si="13"/>
        <v>#N/A</v>
      </c>
    </row>
    <row r="447" spans="14:16">
      <c r="N447" s="92">
        <f t="shared" si="12"/>
        <v>0</v>
      </c>
      <c r="O447" s="92" t="e">
        <f>IF(D447="X",0,IF(E447="X",0,VLOOKUP(E447,'47'!$K$3:$L$16,2,FALSE)))</f>
        <v>#N/A</v>
      </c>
      <c r="P447" s="92" t="e">
        <f t="shared" si="13"/>
        <v>#N/A</v>
      </c>
    </row>
    <row r="448" spans="14:16">
      <c r="N448" s="92">
        <f t="shared" si="12"/>
        <v>0</v>
      </c>
      <c r="O448" s="92" t="e">
        <f>IF(D448="X",0,IF(E448="X",0,VLOOKUP(E448,'47'!$K$3:$L$16,2,FALSE)))</f>
        <v>#N/A</v>
      </c>
      <c r="P448" s="92" t="e">
        <f t="shared" si="13"/>
        <v>#N/A</v>
      </c>
    </row>
    <row r="449" spans="14:16">
      <c r="N449" s="92">
        <f t="shared" si="12"/>
        <v>0</v>
      </c>
      <c r="O449" s="92" t="e">
        <f>IF(D449="X",0,IF(E449="X",0,VLOOKUP(E449,'47'!$K$3:$L$16,2,FALSE)))</f>
        <v>#N/A</v>
      </c>
      <c r="P449" s="92" t="e">
        <f t="shared" si="13"/>
        <v>#N/A</v>
      </c>
    </row>
    <row r="450" spans="14:16">
      <c r="N450" s="92">
        <f t="shared" si="12"/>
        <v>0</v>
      </c>
      <c r="O450" s="92" t="e">
        <f>IF(D450="X",0,IF(E450="X",0,VLOOKUP(E450,'47'!$K$3:$L$16,2,FALSE)))</f>
        <v>#N/A</v>
      </c>
      <c r="P450" s="92" t="e">
        <f t="shared" si="13"/>
        <v>#N/A</v>
      </c>
    </row>
    <row r="451" spans="14:16">
      <c r="N451" s="92">
        <f t="shared" si="12"/>
        <v>0</v>
      </c>
      <c r="O451" s="92" t="e">
        <f>IF(D451="X",0,IF(E451="X",0,VLOOKUP(E451,'47'!$K$3:$L$16,2,FALSE)))</f>
        <v>#N/A</v>
      </c>
      <c r="P451" s="92" t="e">
        <f t="shared" si="13"/>
        <v>#N/A</v>
      </c>
    </row>
    <row r="452" spans="14:16">
      <c r="N452" s="92">
        <f t="shared" ref="N452:N494" si="14">SUM(F452:M452)</f>
        <v>0</v>
      </c>
      <c r="O452" s="92" t="e">
        <f>IF(D452="X",0,IF(E452="X",0,VLOOKUP(E452,'47'!$K$3:$L$16,2,FALSE)))</f>
        <v>#N/A</v>
      </c>
      <c r="P452" s="92" t="e">
        <f t="shared" ref="P452:P494" si="15">N452*O452</f>
        <v>#N/A</v>
      </c>
    </row>
    <row r="453" spans="14:16">
      <c r="N453" s="92">
        <f t="shared" si="14"/>
        <v>0</v>
      </c>
      <c r="O453" s="92" t="e">
        <f>IF(D453="X",0,IF(E453="X",0,VLOOKUP(E453,'47'!$K$3:$L$16,2,FALSE)))</f>
        <v>#N/A</v>
      </c>
      <c r="P453" s="92" t="e">
        <f t="shared" si="15"/>
        <v>#N/A</v>
      </c>
    </row>
    <row r="454" spans="14:16">
      <c r="N454" s="92">
        <f t="shared" si="14"/>
        <v>0</v>
      </c>
      <c r="O454" s="92" t="e">
        <f>IF(D454="X",0,IF(E454="X",0,VLOOKUP(E454,'47'!$K$3:$L$16,2,FALSE)))</f>
        <v>#N/A</v>
      </c>
      <c r="P454" s="92" t="e">
        <f t="shared" si="15"/>
        <v>#N/A</v>
      </c>
    </row>
    <row r="455" spans="14:16">
      <c r="N455" s="92">
        <f t="shared" si="14"/>
        <v>0</v>
      </c>
      <c r="O455" s="92" t="e">
        <f>IF(D455="X",0,IF(E455="X",0,VLOOKUP(E455,'47'!$K$3:$L$16,2,FALSE)))</f>
        <v>#N/A</v>
      </c>
      <c r="P455" s="92" t="e">
        <f t="shared" si="15"/>
        <v>#N/A</v>
      </c>
    </row>
    <row r="456" spans="14:16">
      <c r="N456" s="92">
        <f t="shared" si="14"/>
        <v>0</v>
      </c>
      <c r="O456" s="92" t="e">
        <f>IF(D456="X",0,IF(E456="X",0,VLOOKUP(E456,'47'!$K$3:$L$16,2,FALSE)))</f>
        <v>#N/A</v>
      </c>
      <c r="P456" s="92" t="e">
        <f t="shared" si="15"/>
        <v>#N/A</v>
      </c>
    </row>
    <row r="457" spans="14:16">
      <c r="N457" s="92">
        <f t="shared" si="14"/>
        <v>0</v>
      </c>
      <c r="O457" s="92" t="e">
        <f>IF(D457="X",0,IF(E457="X",0,VLOOKUP(E457,'47'!$K$3:$L$16,2,FALSE)))</f>
        <v>#N/A</v>
      </c>
      <c r="P457" s="92" t="e">
        <f t="shared" si="15"/>
        <v>#N/A</v>
      </c>
    </row>
    <row r="458" spans="14:16">
      <c r="N458" s="92">
        <f t="shared" si="14"/>
        <v>0</v>
      </c>
      <c r="O458" s="92" t="e">
        <f>IF(D458="X",0,IF(E458="X",0,VLOOKUP(E458,'47'!$K$3:$L$16,2,FALSE)))</f>
        <v>#N/A</v>
      </c>
      <c r="P458" s="92" t="e">
        <f t="shared" si="15"/>
        <v>#N/A</v>
      </c>
    </row>
    <row r="459" spans="14:16">
      <c r="N459" s="92">
        <f t="shared" si="14"/>
        <v>0</v>
      </c>
      <c r="O459" s="92" t="e">
        <f>IF(D459="X",0,IF(E459="X",0,VLOOKUP(E459,'47'!$K$3:$L$16,2,FALSE)))</f>
        <v>#N/A</v>
      </c>
      <c r="P459" s="92" t="e">
        <f t="shared" si="15"/>
        <v>#N/A</v>
      </c>
    </row>
    <row r="460" spans="14:16">
      <c r="N460" s="92">
        <f t="shared" si="14"/>
        <v>0</v>
      </c>
      <c r="O460" s="92" t="e">
        <f>IF(D460="X",0,IF(E460="X",0,VLOOKUP(E460,'47'!$K$3:$L$16,2,FALSE)))</f>
        <v>#N/A</v>
      </c>
      <c r="P460" s="92" t="e">
        <f t="shared" si="15"/>
        <v>#N/A</v>
      </c>
    </row>
    <row r="461" spans="14:16">
      <c r="N461" s="92">
        <f t="shared" si="14"/>
        <v>0</v>
      </c>
      <c r="O461" s="92" t="e">
        <f>IF(D461="X",0,IF(E461="X",0,VLOOKUP(E461,'47'!$K$3:$L$16,2,FALSE)))</f>
        <v>#N/A</v>
      </c>
      <c r="P461" s="92" t="e">
        <f t="shared" si="15"/>
        <v>#N/A</v>
      </c>
    </row>
    <row r="462" spans="14:16">
      <c r="N462" s="92">
        <f t="shared" si="14"/>
        <v>0</v>
      </c>
      <c r="O462" s="92" t="e">
        <f>IF(D462="X",0,IF(E462="X",0,VLOOKUP(E462,'47'!$K$3:$L$16,2,FALSE)))</f>
        <v>#N/A</v>
      </c>
      <c r="P462" s="92" t="e">
        <f t="shared" si="15"/>
        <v>#N/A</v>
      </c>
    </row>
    <row r="463" spans="14:16">
      <c r="N463" s="92">
        <f t="shared" si="14"/>
        <v>0</v>
      </c>
      <c r="O463" s="92" t="e">
        <f>IF(D463="X",0,IF(E463="X",0,VLOOKUP(E463,'47'!$K$3:$L$16,2,FALSE)))</f>
        <v>#N/A</v>
      </c>
      <c r="P463" s="92" t="e">
        <f t="shared" si="15"/>
        <v>#N/A</v>
      </c>
    </row>
    <row r="464" spans="14:16">
      <c r="N464" s="92">
        <f t="shared" si="14"/>
        <v>0</v>
      </c>
      <c r="O464" s="92" t="e">
        <f>IF(D464="X",0,IF(E464="X",0,VLOOKUP(E464,'47'!$K$3:$L$16,2,FALSE)))</f>
        <v>#N/A</v>
      </c>
      <c r="P464" s="92" t="e">
        <f t="shared" si="15"/>
        <v>#N/A</v>
      </c>
    </row>
    <row r="465" spans="14:16">
      <c r="N465" s="92">
        <f t="shared" si="14"/>
        <v>0</v>
      </c>
      <c r="O465" s="92" t="e">
        <f>IF(D465="X",0,IF(E465="X",0,VLOOKUP(E465,'47'!$K$3:$L$16,2,FALSE)))</f>
        <v>#N/A</v>
      </c>
      <c r="P465" s="92" t="e">
        <f t="shared" si="15"/>
        <v>#N/A</v>
      </c>
    </row>
    <row r="466" spans="14:16">
      <c r="N466" s="92">
        <f t="shared" si="14"/>
        <v>0</v>
      </c>
      <c r="O466" s="92" t="e">
        <f>IF(D466="X",0,IF(E466="X",0,VLOOKUP(E466,'47'!$K$3:$L$16,2,FALSE)))</f>
        <v>#N/A</v>
      </c>
      <c r="P466" s="92" t="e">
        <f t="shared" si="15"/>
        <v>#N/A</v>
      </c>
    </row>
    <row r="467" spans="14:16">
      <c r="N467" s="92">
        <f t="shared" si="14"/>
        <v>0</v>
      </c>
      <c r="O467" s="92" t="e">
        <f>IF(D467="X",0,IF(E467="X",0,VLOOKUP(E467,'47'!$K$3:$L$16,2,FALSE)))</f>
        <v>#N/A</v>
      </c>
      <c r="P467" s="92" t="e">
        <f t="shared" si="15"/>
        <v>#N/A</v>
      </c>
    </row>
    <row r="468" spans="14:16">
      <c r="N468" s="92">
        <f t="shared" si="14"/>
        <v>0</v>
      </c>
      <c r="O468" s="92" t="e">
        <f>IF(D468="X",0,IF(E468="X",0,VLOOKUP(E468,'47'!$K$3:$L$16,2,FALSE)))</f>
        <v>#N/A</v>
      </c>
      <c r="P468" s="92" t="e">
        <f t="shared" si="15"/>
        <v>#N/A</v>
      </c>
    </row>
    <row r="469" spans="14:16">
      <c r="N469" s="92">
        <f t="shared" si="14"/>
        <v>0</v>
      </c>
      <c r="O469" s="92" t="e">
        <f>IF(D469="X",0,IF(E469="X",0,VLOOKUP(E469,'47'!$K$3:$L$16,2,FALSE)))</f>
        <v>#N/A</v>
      </c>
      <c r="P469" s="92" t="e">
        <f t="shared" si="15"/>
        <v>#N/A</v>
      </c>
    </row>
    <row r="470" spans="14:16">
      <c r="N470" s="92">
        <f t="shared" si="14"/>
        <v>0</v>
      </c>
      <c r="O470" s="92" t="e">
        <f>IF(D470="X",0,IF(E470="X",0,VLOOKUP(E470,'47'!$K$3:$L$16,2,FALSE)))</f>
        <v>#N/A</v>
      </c>
      <c r="P470" s="92" t="e">
        <f t="shared" si="15"/>
        <v>#N/A</v>
      </c>
    </row>
    <row r="471" spans="14:16">
      <c r="N471" s="92">
        <f t="shared" si="14"/>
        <v>0</v>
      </c>
      <c r="O471" s="92" t="e">
        <f>IF(D471="X",0,IF(E471="X",0,VLOOKUP(E471,'47'!$K$3:$L$16,2,FALSE)))</f>
        <v>#N/A</v>
      </c>
      <c r="P471" s="92" t="e">
        <f t="shared" si="15"/>
        <v>#N/A</v>
      </c>
    </row>
    <row r="472" spans="14:16">
      <c r="N472" s="92">
        <f t="shared" si="14"/>
        <v>0</v>
      </c>
      <c r="O472" s="92" t="e">
        <f>IF(D472="X",0,IF(E472="X",0,VLOOKUP(E472,'47'!$K$3:$L$16,2,FALSE)))</f>
        <v>#N/A</v>
      </c>
      <c r="P472" s="92" t="e">
        <f t="shared" si="15"/>
        <v>#N/A</v>
      </c>
    </row>
    <row r="473" spans="14:16">
      <c r="N473" s="92">
        <f t="shared" si="14"/>
        <v>0</v>
      </c>
      <c r="O473" s="92" t="e">
        <f>IF(D473="X",0,IF(E473="X",0,VLOOKUP(E473,'47'!$K$3:$L$16,2,FALSE)))</f>
        <v>#N/A</v>
      </c>
      <c r="P473" s="92" t="e">
        <f t="shared" si="15"/>
        <v>#N/A</v>
      </c>
    </row>
    <row r="474" spans="14:16">
      <c r="N474" s="92">
        <f t="shared" si="14"/>
        <v>0</v>
      </c>
      <c r="O474" s="92" t="e">
        <f>IF(D474="X",0,IF(E474="X",0,VLOOKUP(E474,'47'!$K$3:$L$16,2,FALSE)))</f>
        <v>#N/A</v>
      </c>
      <c r="P474" s="92" t="e">
        <f t="shared" si="15"/>
        <v>#N/A</v>
      </c>
    </row>
    <row r="475" spans="14:16">
      <c r="N475" s="92">
        <f t="shared" si="14"/>
        <v>0</v>
      </c>
      <c r="O475" s="92" t="e">
        <f>IF(D475="X",0,IF(E475="X",0,VLOOKUP(E475,'47'!$K$3:$L$16,2,FALSE)))</f>
        <v>#N/A</v>
      </c>
      <c r="P475" s="92" t="e">
        <f t="shared" si="15"/>
        <v>#N/A</v>
      </c>
    </row>
    <row r="476" spans="14:16">
      <c r="N476" s="92">
        <f t="shared" si="14"/>
        <v>0</v>
      </c>
      <c r="O476" s="92" t="e">
        <f>IF(D476="X",0,IF(E476="X",0,VLOOKUP(E476,'47'!$K$3:$L$16,2,FALSE)))</f>
        <v>#N/A</v>
      </c>
      <c r="P476" s="92" t="e">
        <f t="shared" si="15"/>
        <v>#N/A</v>
      </c>
    </row>
    <row r="477" spans="14:16">
      <c r="N477" s="92">
        <f t="shared" si="14"/>
        <v>0</v>
      </c>
      <c r="O477" s="92" t="e">
        <f>IF(D477="X",0,IF(E477="X",0,VLOOKUP(E477,'47'!$K$3:$L$16,2,FALSE)))</f>
        <v>#N/A</v>
      </c>
      <c r="P477" s="92" t="e">
        <f t="shared" si="15"/>
        <v>#N/A</v>
      </c>
    </row>
    <row r="478" spans="14:16">
      <c r="N478" s="92">
        <f t="shared" si="14"/>
        <v>0</v>
      </c>
      <c r="O478" s="92" t="e">
        <f>IF(D478="X",0,IF(E478="X",0,VLOOKUP(E478,'47'!$K$3:$L$16,2,FALSE)))</f>
        <v>#N/A</v>
      </c>
      <c r="P478" s="92" t="e">
        <f t="shared" si="15"/>
        <v>#N/A</v>
      </c>
    </row>
    <row r="479" spans="14:16">
      <c r="N479" s="92">
        <f t="shared" si="14"/>
        <v>0</v>
      </c>
      <c r="O479" s="92" t="e">
        <f>IF(D479="X",0,IF(E479="X",0,VLOOKUP(E479,'47'!$K$3:$L$16,2,FALSE)))</f>
        <v>#N/A</v>
      </c>
      <c r="P479" s="92" t="e">
        <f t="shared" si="15"/>
        <v>#N/A</v>
      </c>
    </row>
    <row r="480" spans="14:16">
      <c r="N480" s="92">
        <f t="shared" si="14"/>
        <v>0</v>
      </c>
      <c r="O480" s="92" t="e">
        <f>IF(D480="X",0,IF(E480="X",0,VLOOKUP(E480,'47'!$K$3:$L$16,2,FALSE)))</f>
        <v>#N/A</v>
      </c>
      <c r="P480" s="92" t="e">
        <f t="shared" si="15"/>
        <v>#N/A</v>
      </c>
    </row>
    <row r="481" spans="3:23">
      <c r="N481" s="92">
        <f t="shared" si="14"/>
        <v>0</v>
      </c>
      <c r="O481" s="92" t="e">
        <f>IF(D481="X",0,IF(E481="X",0,VLOOKUP(E481,'47'!$K$3:$L$16,2,FALSE)))</f>
        <v>#N/A</v>
      </c>
      <c r="P481" s="92" t="e">
        <f t="shared" si="15"/>
        <v>#N/A</v>
      </c>
    </row>
    <row r="482" spans="3:23">
      <c r="N482" s="92">
        <f t="shared" si="14"/>
        <v>0</v>
      </c>
      <c r="O482" s="92" t="e">
        <f>IF(D482="X",0,IF(E482="X",0,VLOOKUP(E482,'47'!$K$3:$L$16,2,FALSE)))</f>
        <v>#N/A</v>
      </c>
      <c r="P482" s="92" t="e">
        <f t="shared" si="15"/>
        <v>#N/A</v>
      </c>
    </row>
    <row r="483" spans="3:23">
      <c r="N483" s="92">
        <f t="shared" si="14"/>
        <v>0</v>
      </c>
      <c r="O483" s="92" t="e">
        <f>IF(D483="X",0,IF(E483="X",0,VLOOKUP(E483,'47'!$K$3:$L$16,2,FALSE)))</f>
        <v>#N/A</v>
      </c>
      <c r="P483" s="92" t="e">
        <f t="shared" si="15"/>
        <v>#N/A</v>
      </c>
    </row>
    <row r="484" spans="3:23">
      <c r="N484" s="92">
        <f t="shared" si="14"/>
        <v>0</v>
      </c>
      <c r="O484" s="92" t="e">
        <f>IF(D484="X",0,IF(E484="X",0,VLOOKUP(E484,'47'!$K$3:$L$16,2,FALSE)))</f>
        <v>#N/A</v>
      </c>
      <c r="P484" s="92" t="e">
        <f t="shared" si="15"/>
        <v>#N/A</v>
      </c>
    </row>
    <row r="485" spans="3:23">
      <c r="N485" s="92">
        <f t="shared" si="14"/>
        <v>0</v>
      </c>
      <c r="O485" s="92" t="e">
        <f>IF(D485="X",0,IF(E485="X",0,VLOOKUP(E485,'47'!$K$3:$L$16,2,FALSE)))</f>
        <v>#N/A</v>
      </c>
      <c r="P485" s="92" t="e">
        <f t="shared" si="15"/>
        <v>#N/A</v>
      </c>
    </row>
    <row r="486" spans="3:23">
      <c r="N486" s="92">
        <f t="shared" si="14"/>
        <v>0</v>
      </c>
      <c r="O486" s="92" t="e">
        <f>IF(D486="X",0,IF(E486="X",0,VLOOKUP(E486,'47'!$K$3:$L$16,2,FALSE)))</f>
        <v>#N/A</v>
      </c>
      <c r="P486" s="92" t="e">
        <f t="shared" si="15"/>
        <v>#N/A</v>
      </c>
    </row>
    <row r="487" spans="3:23">
      <c r="N487" s="92">
        <f t="shared" si="14"/>
        <v>0</v>
      </c>
      <c r="O487" s="92" t="e">
        <f>IF(D487="X",0,IF(E487="X",0,VLOOKUP(E487,'47'!$K$3:$L$16,2,FALSE)))</f>
        <v>#N/A</v>
      </c>
      <c r="P487" s="92" t="e">
        <f t="shared" si="15"/>
        <v>#N/A</v>
      </c>
    </row>
    <row r="488" spans="3:23">
      <c r="N488" s="92">
        <f t="shared" si="14"/>
        <v>0</v>
      </c>
      <c r="O488" s="92" t="e">
        <f>IF(D488="X",0,IF(E488="X",0,VLOOKUP(E488,'47'!$K$3:$L$16,2,FALSE)))</f>
        <v>#N/A</v>
      </c>
      <c r="P488" s="92" t="e">
        <f t="shared" si="15"/>
        <v>#N/A</v>
      </c>
    </row>
    <row r="489" spans="3:23">
      <c r="N489" s="92">
        <f t="shared" si="14"/>
        <v>0</v>
      </c>
      <c r="O489" s="92" t="e">
        <f>IF(D489="X",0,IF(E489="X",0,VLOOKUP(E489,'47'!$K$3:$L$16,2,FALSE)))</f>
        <v>#N/A</v>
      </c>
      <c r="P489" s="92" t="e">
        <f t="shared" si="15"/>
        <v>#N/A</v>
      </c>
    </row>
    <row r="490" spans="3:23">
      <c r="N490" s="92">
        <f t="shared" si="14"/>
        <v>0</v>
      </c>
      <c r="O490" s="92" t="e">
        <f>IF(D490="X",0,IF(E490="X",0,VLOOKUP(E490,'47'!$K$3:$L$16,2,FALSE)))</f>
        <v>#N/A</v>
      </c>
      <c r="P490" s="92" t="e">
        <f t="shared" si="15"/>
        <v>#N/A</v>
      </c>
    </row>
    <row r="491" spans="3:23">
      <c r="N491" s="92">
        <f t="shared" si="14"/>
        <v>0</v>
      </c>
      <c r="O491" s="92" t="e">
        <f>IF(D491="X",0,IF(E491="X",0,VLOOKUP(E491,'47'!$K$3:$L$16,2,FALSE)))</f>
        <v>#N/A</v>
      </c>
      <c r="P491" s="92" t="e">
        <f t="shared" si="15"/>
        <v>#N/A</v>
      </c>
    </row>
    <row r="492" spans="3:23">
      <c r="N492" s="92">
        <f t="shared" si="14"/>
        <v>0</v>
      </c>
      <c r="O492" s="92" t="e">
        <f>IF(D492="X",0,IF(E492="X",0,VLOOKUP(E492,'47'!$K$3:$L$16,2,FALSE)))</f>
        <v>#N/A</v>
      </c>
      <c r="P492" s="92" t="e">
        <f t="shared" si="15"/>
        <v>#N/A</v>
      </c>
    </row>
    <row r="493" spans="3:23">
      <c r="N493" s="92">
        <f t="shared" si="14"/>
        <v>0</v>
      </c>
      <c r="O493" s="92" t="e">
        <f>IF(D493="X",0,IF(E493="X",0,VLOOKUP(E493,'47'!$K$3:$L$16,2,FALSE)))</f>
        <v>#N/A</v>
      </c>
      <c r="P493" s="92" t="e">
        <f t="shared" si="15"/>
        <v>#N/A</v>
      </c>
    </row>
    <row r="494" spans="3:23">
      <c r="N494" s="92">
        <f t="shared" si="14"/>
        <v>0</v>
      </c>
      <c r="O494" s="92" t="e">
        <f>IF(D494="X",0,IF(E494="X",0,VLOOKUP(E494,'47'!$K$3:$L$16,2,FALSE)))</f>
        <v>#N/A</v>
      </c>
      <c r="P494" s="92" t="e">
        <f t="shared" si="15"/>
        <v>#N/A</v>
      </c>
    </row>
    <row r="495" spans="3:23" ht="15" thickBot="1">
      <c r="C495" s="93" t="s">
        <v>180</v>
      </c>
      <c r="D495" s="63"/>
      <c r="E495" s="63"/>
      <c r="F495" s="75">
        <f t="shared" ref="F495:M495" si="16">SUM(F4:F494)</f>
        <v>0</v>
      </c>
      <c r="G495" s="75">
        <f t="shared" si="16"/>
        <v>0</v>
      </c>
      <c r="H495" s="75">
        <f t="shared" si="16"/>
        <v>0</v>
      </c>
      <c r="I495" s="75">
        <f t="shared" si="16"/>
        <v>0</v>
      </c>
      <c r="J495" s="75">
        <f t="shared" si="16"/>
        <v>0</v>
      </c>
      <c r="K495" s="75">
        <f t="shared" si="16"/>
        <v>0</v>
      </c>
      <c r="L495" s="75">
        <f t="shared" si="16"/>
        <v>0</v>
      </c>
      <c r="M495" s="75">
        <f t="shared" si="16"/>
        <v>0</v>
      </c>
      <c r="Q495" s="63" t="s">
        <v>181</v>
      </c>
      <c r="R495" s="75">
        <f t="shared" ref="R495:W495" si="17">SUM(R4:R494)</f>
        <v>0</v>
      </c>
      <c r="S495" s="75">
        <f t="shared" si="17"/>
        <v>0</v>
      </c>
      <c r="T495" s="75">
        <f t="shared" si="17"/>
        <v>0</v>
      </c>
      <c r="U495" s="75">
        <f t="shared" si="17"/>
        <v>0</v>
      </c>
      <c r="V495" s="75">
        <f t="shared" si="17"/>
        <v>0</v>
      </c>
      <c r="W495" s="75">
        <f t="shared" si="17"/>
        <v>0</v>
      </c>
    </row>
    <row r="496" spans="3:23" ht="15" thickTop="1"/>
    <row r="498" spans="3:16">
      <c r="C498" s="64" t="s">
        <v>179</v>
      </c>
      <c r="F498" s="17"/>
      <c r="G498" s="17"/>
      <c r="H498" s="17"/>
      <c r="I498" s="17"/>
      <c r="J498" s="17"/>
      <c r="K498" s="17"/>
      <c r="L498" s="17"/>
      <c r="M498" s="17"/>
      <c r="N498" s="65" t="s">
        <v>193</v>
      </c>
      <c r="O498" s="17"/>
      <c r="P498" s="65" t="s">
        <v>184</v>
      </c>
    </row>
    <row r="499" spans="3:16">
      <c r="C499" s="65" t="str">
        <f>IF('47'!K3="", "Vrije categorie",'47'!K3)</f>
        <v>A</v>
      </c>
      <c r="F499" s="76" cm="1">
        <f t="array" ref="F499">SUMPRODUCT(--($E$4:$E$494=C499),--($D$4:$D$494=""),$F$4:$F$494)</f>
        <v>0</v>
      </c>
      <c r="G499" s="76" cm="1">
        <f t="array" ref="G499">SUMPRODUCT(--($E$4:$E$494=C499),--($D$4:$D$494=""),$G$4:$G$494)</f>
        <v>0</v>
      </c>
      <c r="H499" s="76" cm="1">
        <f t="array" ref="H499">SUMPRODUCT(--($E$4:$E$494=C499),--($D$4:$D$494=""),$H$4:$H$494)</f>
        <v>0</v>
      </c>
      <c r="I499" s="76" cm="1">
        <f t="array" ref="I499">SUMPRODUCT(--($E$4:$E$494=C499),--($D$4:$D$494=""),$I$4:$I$494)</f>
        <v>0</v>
      </c>
      <c r="J499" s="76" cm="1">
        <f t="array" ref="J499">SUMPRODUCT(--($E$4:$E$494=C499),--($D$4:$D$494=""),$J$4:$J$494)</f>
        <v>0</v>
      </c>
      <c r="K499" s="76" cm="1">
        <f t="array" ref="K499">SUMPRODUCT(--($E$4:$E$494=C499),--($D$4:$D$494=""),$K$4:$K$494)</f>
        <v>0</v>
      </c>
      <c r="L499" s="76" cm="1">
        <f t="array" ref="L499">SUMPRODUCT(--($E$4:$E$494=C499),--($D$4:$D$494=""),$L$4:$L$494)</f>
        <v>0</v>
      </c>
      <c r="M499" s="76" cm="1">
        <f t="array" ref="M499">SUMPRODUCT(--($E$4:$E$494=C499),--($D$4:$D$494=""),$M$4:$M$494)</f>
        <v>0</v>
      </c>
      <c r="N499" s="76">
        <f>SUM(F499:M499)</f>
        <v>0</v>
      </c>
      <c r="O499" s="65"/>
      <c r="P499" s="76" t="e" cm="1">
        <f t="array" ref="P499">SUMPRODUCT(--($E$4:$E$494=C499),--($D$4:$D$494=""),$P$4:$P$494)</f>
        <v>#N/A</v>
      </c>
    </row>
    <row r="500" spans="3:16">
      <c r="C500" s="65" t="str">
        <f>IF('47'!K4="", "Vrije categorie",'47'!K4)</f>
        <v>B</v>
      </c>
      <c r="F500" s="76" cm="1">
        <f t="array" ref="F500">SUMPRODUCT(--($E$4:$E$494=C500),--($D$4:$D$494=""),$F$4:$F$494)</f>
        <v>0</v>
      </c>
      <c r="G500" s="76" cm="1">
        <f t="array" ref="G500">SUMPRODUCT(--($E$4:$E$494=C500),--($D$4:$D$494=""),$G$4:$G$494)</f>
        <v>0</v>
      </c>
      <c r="H500" s="76" cm="1">
        <f t="array" ref="H500">SUMPRODUCT(--($E$4:$E$494=C500),--($D$4:$D$494=""),$H$4:$H$494)</f>
        <v>0</v>
      </c>
      <c r="I500" s="76" cm="1">
        <f t="array" ref="I500">SUMPRODUCT(--($E$4:$E$494=C500),--($D$4:$D$494=""),$I$4:$I$494)</f>
        <v>0</v>
      </c>
      <c r="J500" s="76" cm="1">
        <f t="array" ref="J500">SUMPRODUCT(--($E$4:$E$494=C500),--($D$4:$D$494=""),$J$4:$J$494)</f>
        <v>0</v>
      </c>
      <c r="K500" s="76" cm="1">
        <f t="array" ref="K500">SUMPRODUCT(--($E$4:$E$494=C500),--($D$4:$D$494=""),$K$4:$K$494)</f>
        <v>0</v>
      </c>
      <c r="L500" s="76" cm="1">
        <f t="array" ref="L500">SUMPRODUCT(--($E$4:$E$494=C500),--($D$4:$D$494=""),$L$4:$L$494)</f>
        <v>0</v>
      </c>
      <c r="M500" s="76" cm="1">
        <f t="array" ref="M500">SUMPRODUCT(--($E$4:$E$494=C500),--($D$4:$D$494=""),$M$4:$M$494)</f>
        <v>0</v>
      </c>
      <c r="N500" s="76">
        <f t="shared" ref="N500:N512" si="18">SUM(F500:M500)</f>
        <v>0</v>
      </c>
      <c r="O500" s="65"/>
      <c r="P500" s="76" t="e" cm="1">
        <f t="array" ref="P500">SUMPRODUCT(--($E$4:$E$494=C500),--($D$4:$D$494=""),$P$4:$P$494)</f>
        <v>#N/A</v>
      </c>
    </row>
    <row r="501" spans="3:16">
      <c r="C501" s="65" t="str">
        <f>IF('47'!K5="", "Vrije categorie",'47'!K5)</f>
        <v>C</v>
      </c>
      <c r="F501" s="76" cm="1">
        <f t="array" ref="F501">SUMPRODUCT(--($E$4:$E$494=C501),--($D$4:$D$494=""),$F$4:$F$494)</f>
        <v>0</v>
      </c>
      <c r="G501" s="76" cm="1">
        <f t="array" ref="G501">SUMPRODUCT(--($E$4:$E$494=C501),--($D$4:$D$494=""),$G$4:$G$494)</f>
        <v>0</v>
      </c>
      <c r="H501" s="76" cm="1">
        <f t="array" ref="H501">SUMPRODUCT(--($E$4:$E$494=C501),--($D$4:$D$494=""),$H$4:$H$494)</f>
        <v>0</v>
      </c>
      <c r="I501" s="76" cm="1">
        <f t="array" ref="I501">SUMPRODUCT(--($E$4:$E$494=C501),--($D$4:$D$494=""),$I$4:$I$494)</f>
        <v>0</v>
      </c>
      <c r="J501" s="76" cm="1">
        <f t="array" ref="J501">SUMPRODUCT(--($E$4:$E$494=C501),--($D$4:$D$494=""),$J$4:$J$494)</f>
        <v>0</v>
      </c>
      <c r="K501" s="76" cm="1">
        <f t="array" ref="K501">SUMPRODUCT(--($E$4:$E$494=C501),--($D$4:$D$494=""),$K$4:$K$494)</f>
        <v>0</v>
      </c>
      <c r="L501" s="76" cm="1">
        <f t="array" ref="L501">SUMPRODUCT(--($E$4:$E$494=C501),--($D$4:$D$494=""),$L$4:$L$494)</f>
        <v>0</v>
      </c>
      <c r="M501" s="76" cm="1">
        <f t="array" ref="M501">SUMPRODUCT(--($E$4:$E$494=C501),--($D$4:$D$494=""),$M$4:$M$494)</f>
        <v>0</v>
      </c>
      <c r="N501" s="76">
        <f t="shared" si="18"/>
        <v>0</v>
      </c>
      <c r="O501" s="65"/>
      <c r="P501" s="76" t="e" cm="1">
        <f t="array" ref="P501">SUMPRODUCT(--($E$4:$E$494=C501),--($D$4:$D$494=""),$P$4:$P$494)</f>
        <v>#N/A</v>
      </c>
    </row>
    <row r="502" spans="3:16">
      <c r="C502" s="65" t="str">
        <f>IF('47'!K6="", "Vrije categorie",'47'!K6)</f>
        <v>D</v>
      </c>
      <c r="F502" s="76" cm="1">
        <f t="array" ref="F502">SUMPRODUCT(--($E$4:$E$494=C502),--($D$4:$D$494=""),$F$4:$F$494)</f>
        <v>0</v>
      </c>
      <c r="G502" s="76" cm="1">
        <f t="array" ref="G502">SUMPRODUCT(--($E$4:$E$494=C502),--($D$4:$D$494=""),$G$4:$G$494)</f>
        <v>0</v>
      </c>
      <c r="H502" s="76" cm="1">
        <f t="array" ref="H502">SUMPRODUCT(--($E$4:$E$494=C502),--($D$4:$D$494=""),$H$4:$H$494)</f>
        <v>0</v>
      </c>
      <c r="I502" s="76" cm="1">
        <f t="array" ref="I502">SUMPRODUCT(--($E$4:$E$494=C502),--($D$4:$D$494=""),$I$4:$I$494)</f>
        <v>0</v>
      </c>
      <c r="J502" s="76" cm="1">
        <f t="array" ref="J502">SUMPRODUCT(--($E$4:$E$494=C502),--($D$4:$D$494=""),$J$4:$J$494)</f>
        <v>0</v>
      </c>
      <c r="K502" s="76" cm="1">
        <f t="array" ref="K502">SUMPRODUCT(--($E$4:$E$494=C502),--($D$4:$D$494=""),$K$4:$K$494)</f>
        <v>0</v>
      </c>
      <c r="L502" s="76" cm="1">
        <f t="array" ref="L502">SUMPRODUCT(--($E$4:$E$494=C502),--($D$4:$D$494=""),$L$4:$L$494)</f>
        <v>0</v>
      </c>
      <c r="M502" s="76" cm="1">
        <f t="array" ref="M502">SUMPRODUCT(--($E$4:$E$494=C502),--($D$4:$D$494=""),$M$4:$M$494)</f>
        <v>0</v>
      </c>
      <c r="N502" s="76">
        <f t="shared" si="18"/>
        <v>0</v>
      </c>
      <c r="O502" s="65"/>
      <c r="P502" s="76" t="e" cm="1">
        <f t="array" ref="P502">SUMPRODUCT(--($E$4:$E$494=C502),--($D$4:$D$494=""),$P$4:$P$494)</f>
        <v>#N/A</v>
      </c>
    </row>
    <row r="503" spans="3:16">
      <c r="C503" s="65" t="str">
        <f>IF('47'!K7="", "Vrije categorie",'47'!K7)</f>
        <v>E</v>
      </c>
      <c r="F503" s="76" cm="1">
        <f t="array" ref="F503">SUMPRODUCT(--($E$4:$E$494=C503),--($D$4:$D$494=""),$F$4:$F$494)</f>
        <v>0</v>
      </c>
      <c r="G503" s="76" cm="1">
        <f t="array" ref="G503">SUMPRODUCT(--($E$4:$E$494=C503),--($D$4:$D$494=""),$G$4:$G$494)</f>
        <v>0</v>
      </c>
      <c r="H503" s="76" cm="1">
        <f t="array" ref="H503">SUMPRODUCT(--($E$4:$E$494=C503),--($D$4:$D$494=""),$H$4:$H$494)</f>
        <v>0</v>
      </c>
      <c r="I503" s="76" cm="1">
        <f t="array" ref="I503">SUMPRODUCT(--($E$4:$E$494=C503),--($D$4:$D$494=""),$I$4:$I$494)</f>
        <v>0</v>
      </c>
      <c r="J503" s="76" cm="1">
        <f t="array" ref="J503">SUMPRODUCT(--($E$4:$E$494=C503),--($D$4:$D$494=""),$J$4:$J$494)</f>
        <v>0</v>
      </c>
      <c r="K503" s="76" cm="1">
        <f t="array" ref="K503">SUMPRODUCT(--($E$4:$E$494=C503),--($D$4:$D$494=""),$K$4:$K$494)</f>
        <v>0</v>
      </c>
      <c r="L503" s="76" cm="1">
        <f t="array" ref="L503">SUMPRODUCT(--($E$4:$E$494=C503),--($D$4:$D$494=""),$L$4:$L$494)</f>
        <v>0</v>
      </c>
      <c r="M503" s="76" cm="1">
        <f t="array" ref="M503">SUMPRODUCT(--($E$4:$E$494=C503),--($D$4:$D$494=""),$M$4:$M$494)</f>
        <v>0</v>
      </c>
      <c r="N503" s="76">
        <f t="shared" si="18"/>
        <v>0</v>
      </c>
      <c r="O503" s="65"/>
      <c r="P503" s="76" t="e" cm="1">
        <f t="array" ref="P503">SUMPRODUCT(--($E$4:$E$494=C503),--($D$4:$D$494=""),$P$4:$P$494)</f>
        <v>#N/A</v>
      </c>
    </row>
    <row r="504" spans="3:16">
      <c r="C504" s="65" t="str">
        <f>IF('47'!K8="", "Vrije categorie",'47'!K8)</f>
        <v>F</v>
      </c>
      <c r="F504" s="76" cm="1">
        <f t="array" ref="F504">SUMPRODUCT(--($E$4:$E$494=C504),--($D$4:$D$494=""),$F$4:$F$494)</f>
        <v>0</v>
      </c>
      <c r="G504" s="76" cm="1">
        <f t="array" ref="G504">SUMPRODUCT(--($E$4:$E$494=C504),--($D$4:$D$494=""),$G$4:$G$494)</f>
        <v>0</v>
      </c>
      <c r="H504" s="76" cm="1">
        <f t="array" ref="H504">SUMPRODUCT(--($E$4:$E$494=C504),--($D$4:$D$494=""),$H$4:$H$494)</f>
        <v>0</v>
      </c>
      <c r="I504" s="76" cm="1">
        <f t="array" ref="I504">SUMPRODUCT(--($E$4:$E$494=C504),--($D$4:$D$494=""),$I$4:$I$494)</f>
        <v>0</v>
      </c>
      <c r="J504" s="76" cm="1">
        <f t="array" ref="J504">SUMPRODUCT(--($E$4:$E$494=C504),--($D$4:$D$494=""),$J$4:$J$494)</f>
        <v>0</v>
      </c>
      <c r="K504" s="76" cm="1">
        <f t="array" ref="K504">SUMPRODUCT(--($E$4:$E$494=C504),--($D$4:$D$494=""),$K$4:$K$494)</f>
        <v>0</v>
      </c>
      <c r="L504" s="76" cm="1">
        <f t="array" ref="L504">SUMPRODUCT(--($E$4:$E$494=C504),--($D$4:$D$494=""),$L$4:$L$494)</f>
        <v>0</v>
      </c>
      <c r="M504" s="76" cm="1">
        <f t="array" ref="M504">SUMPRODUCT(--($E$4:$E$494=C504),--($D$4:$D$494=""),$M$4:$M$494)</f>
        <v>0</v>
      </c>
      <c r="N504" s="76">
        <f t="shared" si="18"/>
        <v>0</v>
      </c>
      <c r="O504" s="65"/>
      <c r="P504" s="76" t="e" cm="1">
        <f t="array" ref="P504">SUMPRODUCT(--($E$4:$E$494=C504),--($D$4:$D$494=""),$P$4:$P$494)</f>
        <v>#N/A</v>
      </c>
    </row>
    <row r="505" spans="3:16">
      <c r="C505" s="65" t="str">
        <f>IF('47'!K9="", "Vrije categorie",'47'!K9)</f>
        <v>G</v>
      </c>
      <c r="F505" s="76" cm="1">
        <f t="array" ref="F505">SUMPRODUCT(--($E$4:$E$494=C505),--($D$4:$D$494=""),$F$4:$F$494)</f>
        <v>0</v>
      </c>
      <c r="G505" s="76" cm="1">
        <f t="array" ref="G505">SUMPRODUCT(--($E$4:$E$494=C505),--($D$4:$D$494=""),$G$4:$G$494)</f>
        <v>0</v>
      </c>
      <c r="H505" s="76" cm="1">
        <f t="array" ref="H505">SUMPRODUCT(--($E$4:$E$494=C505),--($D$4:$D$494=""),$H$4:$H$494)</f>
        <v>0</v>
      </c>
      <c r="I505" s="76" cm="1">
        <f t="array" ref="I505">SUMPRODUCT(--($E$4:$E$494=C505),--($D$4:$D$494=""),$I$4:$I$494)</f>
        <v>0</v>
      </c>
      <c r="J505" s="76" cm="1">
        <f t="array" ref="J505">SUMPRODUCT(--($E$4:$E$494=C505),--($D$4:$D$494=""),$J$4:$J$494)</f>
        <v>0</v>
      </c>
      <c r="K505" s="76" cm="1">
        <f t="array" ref="K505">SUMPRODUCT(--($E$4:$E$494=C505),--($D$4:$D$494=""),$K$4:$K$494)</f>
        <v>0</v>
      </c>
      <c r="L505" s="76" cm="1">
        <f t="array" ref="L505">SUMPRODUCT(--($E$4:$E$494=C505),--($D$4:$D$494=""),$L$4:$L$494)</f>
        <v>0</v>
      </c>
      <c r="M505" s="76" cm="1">
        <f t="array" ref="M505">SUMPRODUCT(--($E$4:$E$494=C505),--($D$4:$D$494=""),$M$4:$M$494)</f>
        <v>0</v>
      </c>
      <c r="N505" s="76">
        <f t="shared" si="18"/>
        <v>0</v>
      </c>
      <c r="O505" s="65"/>
      <c r="P505" s="76" t="e" cm="1">
        <f t="array" ref="P505">SUMPRODUCT(--($E$4:$E$494=C505),--($D$4:$D$494=""),$P$4:$P$494)</f>
        <v>#N/A</v>
      </c>
    </row>
    <row r="506" spans="3:16">
      <c r="C506" s="65" t="str">
        <f>IF('47'!K10="", "Vrije categorie",'47'!K10)</f>
        <v>H</v>
      </c>
      <c r="F506" s="76" cm="1">
        <f t="array" ref="F506">SUMPRODUCT(--($E$4:$E$494=C506),--($D$4:$D$494=""),$F$4:$F$494)</f>
        <v>0</v>
      </c>
      <c r="G506" s="76" cm="1">
        <f t="array" ref="G506">SUMPRODUCT(--($E$4:$E$494=C506),--($D$4:$D$494=""),$G$4:$G$494)</f>
        <v>0</v>
      </c>
      <c r="H506" s="76" cm="1">
        <f t="array" ref="H506">SUMPRODUCT(--($E$4:$E$494=C506),--($D$4:$D$494=""),$H$4:$H$494)</f>
        <v>0</v>
      </c>
      <c r="I506" s="76" cm="1">
        <f t="array" ref="I506">SUMPRODUCT(--($E$4:$E$494=C506),--($D$4:$D$494=""),$I$4:$I$494)</f>
        <v>0</v>
      </c>
      <c r="J506" s="76" cm="1">
        <f t="array" ref="J506">SUMPRODUCT(--($E$4:$E$494=C506),--($D$4:$D$494=""),$J$4:$J$494)</f>
        <v>0</v>
      </c>
      <c r="K506" s="76" cm="1">
        <f t="array" ref="K506">SUMPRODUCT(--($E$4:$E$494=C506),--($D$4:$D$494=""),$K$4:$K$494)</f>
        <v>0</v>
      </c>
      <c r="L506" s="76" cm="1">
        <f t="array" ref="L506">SUMPRODUCT(--($E$4:$E$494=C506),--($D$4:$D$494=""),$L$4:$L$494)</f>
        <v>0</v>
      </c>
      <c r="M506" s="76" cm="1">
        <f t="array" ref="M506">SUMPRODUCT(--($E$4:$E$494=C506),--($D$4:$D$494=""),$M$4:$M$494)</f>
        <v>0</v>
      </c>
      <c r="N506" s="76">
        <f t="shared" si="18"/>
        <v>0</v>
      </c>
      <c r="O506" s="65"/>
      <c r="P506" s="76" t="e" cm="1">
        <f t="array" ref="P506">SUMPRODUCT(--($E$4:$E$494=C506),--($D$4:$D$494=""),$P$4:$P$494)</f>
        <v>#N/A</v>
      </c>
    </row>
    <row r="507" spans="3:16">
      <c r="C507" s="65" t="str">
        <f>IF('47'!K11="", "Vrije categorie",'47'!K11)</f>
        <v>I</v>
      </c>
      <c r="F507" s="76" cm="1">
        <f t="array" ref="F507">SUMPRODUCT(--($E$4:$E$494=C507),--($D$4:$D$494=""),$F$4:$F$494)</f>
        <v>0</v>
      </c>
      <c r="G507" s="76" cm="1">
        <f t="array" ref="G507">SUMPRODUCT(--($E$4:$E$494=C507),--($D$4:$D$494=""),$G$4:$G$494)</f>
        <v>0</v>
      </c>
      <c r="H507" s="76" cm="1">
        <f t="array" ref="H507">SUMPRODUCT(--($E$4:$E$494=C507),--($D$4:$D$494=""),$H$4:$H$494)</f>
        <v>0</v>
      </c>
      <c r="I507" s="76" cm="1">
        <f t="array" ref="I507">SUMPRODUCT(--($E$4:$E$494=C507),--($D$4:$D$494=""),$I$4:$I$494)</f>
        <v>0</v>
      </c>
      <c r="J507" s="76" cm="1">
        <f t="array" ref="J507">SUMPRODUCT(--($E$4:$E$494=C507),--($D$4:$D$494=""),$J$4:$J$494)</f>
        <v>0</v>
      </c>
      <c r="K507" s="76" cm="1">
        <f t="array" ref="K507">SUMPRODUCT(--($E$4:$E$494=C507),--($D$4:$D$494=""),$K$4:$K$494)</f>
        <v>0</v>
      </c>
      <c r="L507" s="76" cm="1">
        <f t="array" ref="L507">SUMPRODUCT(--($E$4:$E$494=C507),--($D$4:$D$494=""),$L$4:$L$494)</f>
        <v>0</v>
      </c>
      <c r="M507" s="76" cm="1">
        <f t="array" ref="M507">SUMPRODUCT(--($E$4:$E$494=C507),--($D$4:$D$494=""),$M$4:$M$494)</f>
        <v>0</v>
      </c>
      <c r="N507" s="76">
        <f t="shared" si="18"/>
        <v>0</v>
      </c>
      <c r="O507" s="65"/>
      <c r="P507" s="76" t="e" cm="1">
        <f t="array" ref="P507">SUMPRODUCT(--($E$4:$E$494=C507),--($D$4:$D$494=""),$P$4:$P$494)</f>
        <v>#N/A</v>
      </c>
    </row>
    <row r="508" spans="3:16">
      <c r="C508" s="65" t="str">
        <f>IF('47'!K12="", "Vrije categorie",'47'!K12)</f>
        <v>J</v>
      </c>
      <c r="F508" s="76" cm="1">
        <f t="array" ref="F508">SUMPRODUCT(--($E$4:$E$494=C508),--($D$4:$D$494=""),$F$4:$F$494)</f>
        <v>0</v>
      </c>
      <c r="G508" s="76" cm="1">
        <f t="array" ref="G508">SUMPRODUCT(--($E$4:$E$494=C508),--($D$4:$D$494=""),$G$4:$G$494)</f>
        <v>0</v>
      </c>
      <c r="H508" s="76" cm="1">
        <f t="array" ref="H508">SUMPRODUCT(--($E$4:$E$494=C508),--($D$4:$D$494=""),$H$4:$H$494)</f>
        <v>0</v>
      </c>
      <c r="I508" s="76" cm="1">
        <f t="array" ref="I508">SUMPRODUCT(--($E$4:$E$494=C508),--($D$4:$D$494=""),$I$4:$I$494)</f>
        <v>0</v>
      </c>
      <c r="J508" s="76" cm="1">
        <f t="array" ref="J508">SUMPRODUCT(--($E$4:$E$494=C508),--($D$4:$D$494=""),$J$4:$J$494)</f>
        <v>0</v>
      </c>
      <c r="K508" s="76" cm="1">
        <f t="array" ref="K508">SUMPRODUCT(--($E$4:$E$494=C508),--($D$4:$D$494=""),$K$4:$K$494)</f>
        <v>0</v>
      </c>
      <c r="L508" s="76" cm="1">
        <f t="array" ref="L508">SUMPRODUCT(--($E$4:$E$494=C508),--($D$4:$D$494=""),$L$4:$L$494)</f>
        <v>0</v>
      </c>
      <c r="M508" s="76" cm="1">
        <f t="array" ref="M508">SUMPRODUCT(--($E$4:$E$494=C508),--($D$4:$D$494=""),$M$4:$M$494)</f>
        <v>0</v>
      </c>
      <c r="N508" s="76">
        <f t="shared" si="18"/>
        <v>0</v>
      </c>
      <c r="O508" s="65"/>
      <c r="P508" s="76" t="e" cm="1">
        <f t="array" ref="P508">SUMPRODUCT(--($E$4:$E$494=C508),--($D$4:$D$494=""),$P$4:$P$494)</f>
        <v>#N/A</v>
      </c>
    </row>
    <row r="509" spans="3:16">
      <c r="C509" s="65" t="str">
        <f>IF('47'!K13="", "Vrije categorie",'47'!K13)</f>
        <v>K</v>
      </c>
      <c r="F509" s="76" cm="1">
        <f t="array" ref="F509">SUMPRODUCT(--($E$4:$E$494=C509),--($D$4:$D$494=""),$F$4:$F$494)</f>
        <v>0</v>
      </c>
      <c r="G509" s="76" cm="1">
        <f t="array" ref="G509">SUMPRODUCT(--($E$4:$E$494=C509),--($D$4:$D$494=""),$G$4:$G$494)</f>
        <v>0</v>
      </c>
      <c r="H509" s="76" cm="1">
        <f t="array" ref="H509">SUMPRODUCT(--($E$4:$E$494=C509),--($D$4:$D$494=""),$H$4:$H$494)</f>
        <v>0</v>
      </c>
      <c r="I509" s="76" cm="1">
        <f t="array" ref="I509">SUMPRODUCT(--($E$4:$E$494=C509),--($D$4:$D$494=""),$I$4:$I$494)</f>
        <v>0</v>
      </c>
      <c r="J509" s="76" cm="1">
        <f t="array" ref="J509">SUMPRODUCT(--($E$4:$E$494=C509),--($D$4:$D$494=""),$J$4:$J$494)</f>
        <v>0</v>
      </c>
      <c r="K509" s="76" cm="1">
        <f t="array" ref="K509">SUMPRODUCT(--($E$4:$E$494=C509),--($D$4:$D$494=""),$K$4:$K$494)</f>
        <v>0</v>
      </c>
      <c r="L509" s="76" cm="1">
        <f t="array" ref="L509">SUMPRODUCT(--($E$4:$E$494=C509),--($D$4:$D$494=""),$L$4:$L$494)</f>
        <v>0</v>
      </c>
      <c r="M509" s="76" cm="1">
        <f t="array" ref="M509">SUMPRODUCT(--($E$4:$E$494=C509),--($D$4:$D$494=""),$M$4:$M$494)</f>
        <v>0</v>
      </c>
      <c r="N509" s="76">
        <f t="shared" si="18"/>
        <v>0</v>
      </c>
      <c r="O509" s="65"/>
      <c r="P509" s="76" t="e" cm="1">
        <f t="array" ref="P509">SUMPRODUCT(--($E$4:$E$494=C509),--($D$4:$D$494=""),$P$4:$P$494)</f>
        <v>#N/A</v>
      </c>
    </row>
    <row r="510" spans="3:16">
      <c r="C510" s="65" t="str">
        <f>IF('47'!K14="", "Vrije categorie",'47'!K14)</f>
        <v>Vrije categorie</v>
      </c>
      <c r="F510" s="76" cm="1">
        <f t="array" ref="F510">SUMPRODUCT(--($E$4:$E$494=C510),--($D$4:$D$494=""),$F$4:$F$494)</f>
        <v>0</v>
      </c>
      <c r="G510" s="76" cm="1">
        <f t="array" ref="G510">SUMPRODUCT(--($E$4:$E$494=C510),--($D$4:$D$494=""),$G$4:$G$494)</f>
        <v>0</v>
      </c>
      <c r="H510" s="76" cm="1">
        <f t="array" ref="H510">SUMPRODUCT(--($E$4:$E$494=C510),--($D$4:$D$494=""),$H$4:$H$494)</f>
        <v>0</v>
      </c>
      <c r="I510" s="76" cm="1">
        <f t="array" ref="I510">SUMPRODUCT(--($E$4:$E$494=C510),--($D$4:$D$494=""),$I$4:$I$494)</f>
        <v>0</v>
      </c>
      <c r="J510" s="76" cm="1">
        <f t="array" ref="J510">SUMPRODUCT(--($E$4:$E$494=C510),--($D$4:$D$494=""),$J$4:$J$494)</f>
        <v>0</v>
      </c>
      <c r="K510" s="76" cm="1">
        <f t="array" ref="K510">SUMPRODUCT(--($E$4:$E$494=C510),--($D$4:$D$494=""),$K$4:$K$494)</f>
        <v>0</v>
      </c>
      <c r="L510" s="76" cm="1">
        <f t="array" ref="L510">SUMPRODUCT(--($E$4:$E$494=C510),--($D$4:$D$494=""),$L$4:$L$494)</f>
        <v>0</v>
      </c>
      <c r="M510" s="76" cm="1">
        <f t="array" ref="M510">SUMPRODUCT(--($E$4:$E$494=C510),--($D$4:$D$494=""),$M$4:$M$494)</f>
        <v>0</v>
      </c>
      <c r="N510" s="76">
        <f t="shared" si="18"/>
        <v>0</v>
      </c>
      <c r="O510" s="65"/>
      <c r="P510" s="76" t="e" cm="1">
        <f t="array" ref="P510">SUMPRODUCT(--($E$4:$E$494=C510),--($D$4:$D$494=""),$P$4:$P$494)</f>
        <v>#N/A</v>
      </c>
    </row>
    <row r="511" spans="3:16">
      <c r="C511" s="65" t="str">
        <f>IF('47'!K15="", "Vrije categorie",'47'!K15)</f>
        <v>Vrije categorie</v>
      </c>
      <c r="F511" s="76" cm="1">
        <f t="array" ref="F511">SUMPRODUCT(--($E$4:$E$494=C511),--($D$4:$D$494=""),$F$4:$F$494)</f>
        <v>0</v>
      </c>
      <c r="G511" s="76" cm="1">
        <f t="array" ref="G511">SUMPRODUCT(--($E$4:$E$494=C511),--($D$4:$D$494=""),$G$4:$G$494)</f>
        <v>0</v>
      </c>
      <c r="H511" s="76" cm="1">
        <f t="array" ref="H511">SUMPRODUCT(--($E$4:$E$494=C511),--($D$4:$D$494=""),$H$4:$H$494)</f>
        <v>0</v>
      </c>
      <c r="I511" s="76" cm="1">
        <f t="array" ref="I511">SUMPRODUCT(--($E$4:$E$494=C511),--($D$4:$D$494=""),$I$4:$I$494)</f>
        <v>0</v>
      </c>
      <c r="J511" s="76" cm="1">
        <f t="array" ref="J511">SUMPRODUCT(--($E$4:$E$494=C511),--($D$4:$D$494=""),$J$4:$J$494)</f>
        <v>0</v>
      </c>
      <c r="K511" s="76" cm="1">
        <f t="array" ref="K511">SUMPRODUCT(--($E$4:$E$494=C511),--($D$4:$D$494=""),$K$4:$K$494)</f>
        <v>0</v>
      </c>
      <c r="L511" s="76" cm="1">
        <f t="array" ref="L511">SUMPRODUCT(--($E$4:$E$494=C511),--($D$4:$D$494=""),$L$4:$L$494)</f>
        <v>0</v>
      </c>
      <c r="M511" s="76" cm="1">
        <f t="array" ref="M511">SUMPRODUCT(--($E$4:$E$494=C511),--($D$4:$D$494=""),$M$4:$M$494)</f>
        <v>0</v>
      </c>
      <c r="N511" s="76">
        <f t="shared" si="18"/>
        <v>0</v>
      </c>
      <c r="O511" s="65"/>
      <c r="P511" s="76" t="e" cm="1">
        <f t="array" ref="P511">SUMPRODUCT(--($E$4:$E$494=C511),--($D$4:$D$494=""),$P$4:$P$494)</f>
        <v>#N/A</v>
      </c>
    </row>
    <row r="512" spans="3:16" ht="15" thickBot="1">
      <c r="C512" s="78" t="s">
        <v>183</v>
      </c>
      <c r="D512" s="74"/>
      <c r="E512" s="74"/>
      <c r="F512" s="77">
        <f>SUM(F499:F511)</f>
        <v>0</v>
      </c>
      <c r="G512" s="77">
        <f t="shared" ref="G512:M512" si="19">SUM(G499:G511)</f>
        <v>0</v>
      </c>
      <c r="H512" s="77">
        <f t="shared" si="19"/>
        <v>0</v>
      </c>
      <c r="I512" s="77">
        <f t="shared" si="19"/>
        <v>0</v>
      </c>
      <c r="J512" s="77">
        <f t="shared" si="19"/>
        <v>0</v>
      </c>
      <c r="K512" s="77">
        <f t="shared" si="19"/>
        <v>0</v>
      </c>
      <c r="L512" s="77">
        <f t="shared" si="19"/>
        <v>0</v>
      </c>
      <c r="M512" s="77">
        <f t="shared" si="19"/>
        <v>0</v>
      </c>
      <c r="N512" s="77">
        <f t="shared" si="18"/>
        <v>0</v>
      </c>
      <c r="O512" s="77"/>
      <c r="P512" s="77" t="e">
        <f>SUM(P499:P511)</f>
        <v>#N/A</v>
      </c>
    </row>
    <row r="513" spans="3:16" ht="15" thickTop="1">
      <c r="C513" s="6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ht="15" thickBot="1">
      <c r="C514" s="78" t="s">
        <v>182</v>
      </c>
      <c r="D514" s="74"/>
      <c r="E514" s="74"/>
      <c r="F514" s="77" cm="1">
        <f t="array" ref="F514">SUMPRODUCT(--($E$4:$E$494="X"),F4:F494)</f>
        <v>0</v>
      </c>
      <c r="G514" s="77" cm="1">
        <f t="array" ref="G514">SUMPRODUCT(--($E$4:$E$494="X"),G4:G494)</f>
        <v>0</v>
      </c>
      <c r="H514" s="77" cm="1">
        <f t="array" ref="H514">SUMPRODUCT(--($E$4:$E$494="X"),H4:H494)</f>
        <v>0</v>
      </c>
      <c r="I514" s="77" cm="1">
        <f t="array" ref="I514">SUMPRODUCT(--($E$4:$E$494="X"),I4:I494)</f>
        <v>0</v>
      </c>
      <c r="J514" s="77" cm="1">
        <f t="array" ref="J514">SUMPRODUCT(--($E$4:$E$494="X"),J4:J494)</f>
        <v>0</v>
      </c>
      <c r="K514" s="77" cm="1">
        <f t="array" ref="K514">SUMPRODUCT(--($E$4:$E$494="X"),K4:K494)</f>
        <v>0</v>
      </c>
      <c r="L514" s="77" cm="1">
        <f t="array" ref="L514">SUMPRODUCT(--($E$4:$E$494="X"),L4:L494)</f>
        <v>0</v>
      </c>
      <c r="M514" s="77" cm="1">
        <f t="array" ref="M514">SUMPRODUCT(--($E$4:$E$494="X"),M4:M494)</f>
        <v>0</v>
      </c>
      <c r="N514" s="17"/>
      <c r="O514" s="17"/>
      <c r="P514" s="17"/>
    </row>
    <row r="515" spans="3:16" ht="15" thickTop="1"/>
    <row r="517" spans="3:16">
      <c r="C517" s="79" t="s">
        <v>185</v>
      </c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79" t="s">
        <v>193</v>
      </c>
    </row>
    <row r="518" spans="3:16">
      <c r="C518" s="79" t="str">
        <f>C499</f>
        <v>A</v>
      </c>
      <c r="D518" s="80"/>
      <c r="E518" s="80"/>
      <c r="F518" s="83" cm="1">
        <f t="array" ref="F518">SUMPRODUCT(--($E$4:$E$494=C518),--($D$4:$D$494="X"),$F$4:$F$494)</f>
        <v>0</v>
      </c>
      <c r="G518" s="83" cm="1">
        <f t="array" ref="G518">SUMPRODUCT(--($E$4:$E$494=C518),--($D$4:$D$494="X"),$G$4:$G$494)</f>
        <v>0</v>
      </c>
      <c r="H518" s="83" cm="1">
        <f t="array" ref="H518">SUMPRODUCT(--($E$4:$E$494=C518),--($D$4:$D$494="X"),$H$4:$H$494)</f>
        <v>0</v>
      </c>
      <c r="I518" s="83" cm="1">
        <f t="array" ref="I518">SUMPRODUCT(--($E$4:$E$494=C518),--($D$4:$D$494="X"),$I$4:$I$494)</f>
        <v>0</v>
      </c>
      <c r="J518" s="83" cm="1">
        <f t="array" ref="J518">SUMPRODUCT(--($E$4:$E$494=C518),--($D$4:$D$494="X"),$J$4:$J$494)</f>
        <v>0</v>
      </c>
      <c r="K518" s="83" cm="1">
        <f t="array" ref="K518">SUMPRODUCT(--($E$4:$E$494=C518),--($D$4:$D$494="X"),$K$4:$K$494)</f>
        <v>0</v>
      </c>
      <c r="L518" s="83" cm="1">
        <f t="array" ref="L518">SUMPRODUCT(--($E$4:$E$494=C518),--($D$4:$D$494="X"),$L$4:$L$494)</f>
        <v>0</v>
      </c>
      <c r="M518" s="83" cm="1">
        <f t="array" ref="M518">SUMPRODUCT(--($E$4:$E$494=C518),--($D$4:$D$494="X"),$M$4:$M$494)</f>
        <v>0</v>
      </c>
      <c r="N518" s="83">
        <f>SUM(F518:M518)</f>
        <v>0</v>
      </c>
    </row>
    <row r="519" spans="3:16">
      <c r="C519" s="79" t="str">
        <f t="shared" ref="C519:C530" si="20">C500</f>
        <v>B</v>
      </c>
      <c r="D519" s="80"/>
      <c r="E519" s="80"/>
      <c r="F519" s="83" cm="1">
        <f t="array" ref="F519">SUMPRODUCT(--($E$4:$E$494=C519),--($D$4:$D$494="X"),$F$4:$F$494)</f>
        <v>0</v>
      </c>
      <c r="G519" s="83" cm="1">
        <f t="array" ref="G519">SUMPRODUCT(--($E$4:$E$494=C519),--($D$4:$D$494="X"),$G$4:$G$494)</f>
        <v>0</v>
      </c>
      <c r="H519" s="83" cm="1">
        <f t="array" ref="H519">SUMPRODUCT(--($E$4:$E$494=C519),--($D$4:$D$494="X"),$H$4:$H$494)</f>
        <v>0</v>
      </c>
      <c r="I519" s="83" cm="1">
        <f t="array" ref="I519">SUMPRODUCT(--($E$4:$E$494=C519),--($D$4:$D$494="X"),$I$4:$I$494)</f>
        <v>0</v>
      </c>
      <c r="J519" s="83" cm="1">
        <f t="array" ref="J519">SUMPRODUCT(--($E$4:$E$494=C519),--($D$4:$D$494="X"),$J$4:$J$494)</f>
        <v>0</v>
      </c>
      <c r="K519" s="83" cm="1">
        <f t="array" ref="K519">SUMPRODUCT(--($E$4:$E$494=C519),--($D$4:$D$494="X"),$K$4:$K$494)</f>
        <v>0</v>
      </c>
      <c r="L519" s="83" cm="1">
        <f t="array" ref="L519">SUMPRODUCT(--($E$4:$E$494=C519),--($D$4:$D$494="X"),$L$4:$L$494)</f>
        <v>0</v>
      </c>
      <c r="M519" s="83" cm="1">
        <f t="array" ref="M519">SUMPRODUCT(--($E$4:$E$494=C519),--($D$4:$D$494="X"),$M$4:$M$494)</f>
        <v>0</v>
      </c>
      <c r="N519" s="83">
        <f t="shared" ref="N519:N530" si="21">SUM(F519:M519)</f>
        <v>0</v>
      </c>
    </row>
    <row r="520" spans="3:16">
      <c r="C520" s="79" t="str">
        <f t="shared" si="20"/>
        <v>C</v>
      </c>
      <c r="D520" s="80"/>
      <c r="E520" s="80"/>
      <c r="F520" s="83" cm="1">
        <f t="array" ref="F520">SUMPRODUCT(--($E$4:$E$494=C520),--($D$4:$D$494="X"),$F$4:$F$494)</f>
        <v>0</v>
      </c>
      <c r="G520" s="83" cm="1">
        <f t="array" ref="G520">SUMPRODUCT(--($E$4:$E$494=C520),--($D$4:$D$494="X"),$G$4:$G$494)</f>
        <v>0</v>
      </c>
      <c r="H520" s="83" cm="1">
        <f t="array" ref="H520">SUMPRODUCT(--($E$4:$E$494=C520),--($D$4:$D$494="X"),$H$4:$H$494)</f>
        <v>0</v>
      </c>
      <c r="I520" s="83" cm="1">
        <f t="array" ref="I520">SUMPRODUCT(--($E$4:$E$494=C520),--($D$4:$D$494="X"),$I$4:$I$494)</f>
        <v>0</v>
      </c>
      <c r="J520" s="83" cm="1">
        <f t="array" ref="J520">SUMPRODUCT(--($E$4:$E$494=C520),--($D$4:$D$494="X"),$J$4:$J$494)</f>
        <v>0</v>
      </c>
      <c r="K520" s="83" cm="1">
        <f t="array" ref="K520">SUMPRODUCT(--($E$4:$E$494=C520),--($D$4:$D$494="X"),$K$4:$K$494)</f>
        <v>0</v>
      </c>
      <c r="L520" s="83" cm="1">
        <f t="array" ref="L520">SUMPRODUCT(--($E$4:$E$494=C520),--($D$4:$D$494="X"),$L$4:$L$494)</f>
        <v>0</v>
      </c>
      <c r="M520" s="83" cm="1">
        <f t="array" ref="M520">SUMPRODUCT(--($E$4:$E$494=C520),--($D$4:$D$494="X"),$M$4:$M$494)</f>
        <v>0</v>
      </c>
      <c r="N520" s="83">
        <f t="shared" si="21"/>
        <v>0</v>
      </c>
    </row>
    <row r="521" spans="3:16">
      <c r="C521" s="79" t="str">
        <f t="shared" si="20"/>
        <v>D</v>
      </c>
      <c r="D521" s="80"/>
      <c r="E521" s="80"/>
      <c r="F521" s="83" cm="1">
        <f t="array" ref="F521">SUMPRODUCT(--($E$4:$E$494=C521),--($D$4:$D$494="X"),$F$4:$F$494)</f>
        <v>0</v>
      </c>
      <c r="G521" s="83" cm="1">
        <f t="array" ref="G521">SUMPRODUCT(--($E$4:$E$494=C521),--($D$4:$D$494="X"),$G$4:$G$494)</f>
        <v>0</v>
      </c>
      <c r="H521" s="83" cm="1">
        <f t="array" ref="H521">SUMPRODUCT(--($E$4:$E$494=C521),--($D$4:$D$494="X"),$H$4:$H$494)</f>
        <v>0</v>
      </c>
      <c r="I521" s="83" cm="1">
        <f t="array" ref="I521">SUMPRODUCT(--($E$4:$E$494=C521),--($D$4:$D$494="X"),$I$4:$I$494)</f>
        <v>0</v>
      </c>
      <c r="J521" s="83" cm="1">
        <f t="array" ref="J521">SUMPRODUCT(--($E$4:$E$494=C521),--($D$4:$D$494="X"),$J$4:$J$494)</f>
        <v>0</v>
      </c>
      <c r="K521" s="83" cm="1">
        <f t="array" ref="K521">SUMPRODUCT(--($E$4:$E$494=C521),--($D$4:$D$494="X"),$K$4:$K$494)</f>
        <v>0</v>
      </c>
      <c r="L521" s="83" cm="1">
        <f t="array" ref="L521">SUMPRODUCT(--($E$4:$E$494=C521),--($D$4:$D$494="X"),$L$4:$L$494)</f>
        <v>0</v>
      </c>
      <c r="M521" s="83" cm="1">
        <f t="array" ref="M521">SUMPRODUCT(--($E$4:$E$494=C521),--($D$4:$D$494="X"),$M$4:$M$494)</f>
        <v>0</v>
      </c>
      <c r="N521" s="83">
        <f t="shared" si="21"/>
        <v>0</v>
      </c>
    </row>
    <row r="522" spans="3:16">
      <c r="C522" s="79" t="str">
        <f t="shared" si="20"/>
        <v>E</v>
      </c>
      <c r="D522" s="80"/>
      <c r="E522" s="80"/>
      <c r="F522" s="83" cm="1">
        <f t="array" ref="F522">SUMPRODUCT(--($E$4:$E$494=C522),--($D$4:$D$494="X"),$F$4:$F$494)</f>
        <v>0</v>
      </c>
      <c r="G522" s="83" cm="1">
        <f t="array" ref="G522">SUMPRODUCT(--($E$4:$E$494=C522),--($D$4:$D$494="X"),$G$4:$G$494)</f>
        <v>0</v>
      </c>
      <c r="H522" s="83" cm="1">
        <f t="array" ref="H522">SUMPRODUCT(--($E$4:$E$494=C522),--($D$4:$D$494="X"),$H$4:$H$494)</f>
        <v>0</v>
      </c>
      <c r="I522" s="83" cm="1">
        <f t="array" ref="I522">SUMPRODUCT(--($E$4:$E$494=C522),--($D$4:$D$494="X"),$I$4:$I$494)</f>
        <v>0</v>
      </c>
      <c r="J522" s="83" cm="1">
        <f t="array" ref="J522">SUMPRODUCT(--($E$4:$E$494=C522),--($D$4:$D$494="X"),$J$4:$J$494)</f>
        <v>0</v>
      </c>
      <c r="K522" s="83" cm="1">
        <f t="array" ref="K522">SUMPRODUCT(--($E$4:$E$494=C522),--($D$4:$D$494="X"),$K$4:$K$494)</f>
        <v>0</v>
      </c>
      <c r="L522" s="83" cm="1">
        <f t="array" ref="L522">SUMPRODUCT(--($E$4:$E$494=C522),--($D$4:$D$494="X"),$L$4:$L$494)</f>
        <v>0</v>
      </c>
      <c r="M522" s="83" cm="1">
        <f t="array" ref="M522">SUMPRODUCT(--($E$4:$E$494=C522),--($D$4:$D$494="X"),$M$4:$M$494)</f>
        <v>0</v>
      </c>
      <c r="N522" s="83">
        <f t="shared" si="21"/>
        <v>0</v>
      </c>
    </row>
    <row r="523" spans="3:16">
      <c r="C523" s="79" t="str">
        <f t="shared" si="20"/>
        <v>F</v>
      </c>
      <c r="D523" s="80"/>
      <c r="E523" s="80"/>
      <c r="F523" s="83" cm="1">
        <f t="array" ref="F523">SUMPRODUCT(--($E$4:$E$494=C523),--($D$4:$D$494="X"),$F$4:$F$494)</f>
        <v>0</v>
      </c>
      <c r="G523" s="83" cm="1">
        <f t="array" ref="G523">SUMPRODUCT(--($E$4:$E$494=C523),--($D$4:$D$494="X"),$G$4:$G$494)</f>
        <v>0</v>
      </c>
      <c r="H523" s="83" cm="1">
        <f t="array" ref="H523">SUMPRODUCT(--($E$4:$E$494=C523),--($D$4:$D$494="X"),$H$4:$H$494)</f>
        <v>0</v>
      </c>
      <c r="I523" s="83" cm="1">
        <f t="array" ref="I523">SUMPRODUCT(--($E$4:$E$494=C523),--($D$4:$D$494="X"),$I$4:$I$494)</f>
        <v>0</v>
      </c>
      <c r="J523" s="83" cm="1">
        <f t="array" ref="J523">SUMPRODUCT(--($E$4:$E$494=C523),--($D$4:$D$494="X"),$J$4:$J$494)</f>
        <v>0</v>
      </c>
      <c r="K523" s="83" cm="1">
        <f t="array" ref="K523">SUMPRODUCT(--($E$4:$E$494=C523),--($D$4:$D$494="X"),$K$4:$K$494)</f>
        <v>0</v>
      </c>
      <c r="L523" s="83" cm="1">
        <f t="array" ref="L523">SUMPRODUCT(--($E$4:$E$494=C523),--($D$4:$D$494="X"),$L$4:$L$494)</f>
        <v>0</v>
      </c>
      <c r="M523" s="83" cm="1">
        <f t="array" ref="M523">SUMPRODUCT(--($E$4:$E$494=C523),--($D$4:$D$494="X"),$M$4:$M$494)</f>
        <v>0</v>
      </c>
      <c r="N523" s="83">
        <f t="shared" si="21"/>
        <v>0</v>
      </c>
    </row>
    <row r="524" spans="3:16">
      <c r="C524" s="79" t="str">
        <f t="shared" si="20"/>
        <v>G</v>
      </c>
      <c r="D524" s="80"/>
      <c r="E524" s="80"/>
      <c r="F524" s="83" cm="1">
        <f t="array" ref="F524">SUMPRODUCT(--($E$4:$E$494=C524),--($D$4:$D$494="X"),$F$4:$F$494)</f>
        <v>0</v>
      </c>
      <c r="G524" s="83" cm="1">
        <f t="array" ref="G524">SUMPRODUCT(--($E$4:$E$494=C524),--($D$4:$D$494="X"),$G$4:$G$494)</f>
        <v>0</v>
      </c>
      <c r="H524" s="83" cm="1">
        <f t="array" ref="H524">SUMPRODUCT(--($E$4:$E$494=C524),--($D$4:$D$494="X"),$H$4:$H$494)</f>
        <v>0</v>
      </c>
      <c r="I524" s="83" cm="1">
        <f t="array" ref="I524">SUMPRODUCT(--($E$4:$E$494=C524),--($D$4:$D$494="X"),$I$4:$I$494)</f>
        <v>0</v>
      </c>
      <c r="J524" s="83" cm="1">
        <f t="array" ref="J524">SUMPRODUCT(--($E$4:$E$494=C524),--($D$4:$D$494="X"),$J$4:$J$494)</f>
        <v>0</v>
      </c>
      <c r="K524" s="83" cm="1">
        <f t="array" ref="K524">SUMPRODUCT(--($E$4:$E$494=C524),--($D$4:$D$494="X"),$K$4:$K$494)</f>
        <v>0</v>
      </c>
      <c r="L524" s="83" cm="1">
        <f t="array" ref="L524">SUMPRODUCT(--($E$4:$E$494=C524),--($D$4:$D$494="X"),$L$4:$L$494)</f>
        <v>0</v>
      </c>
      <c r="M524" s="83" cm="1">
        <f t="array" ref="M524">SUMPRODUCT(--($E$4:$E$494=C524),--($D$4:$D$494="X"),$M$4:$M$494)</f>
        <v>0</v>
      </c>
      <c r="N524" s="83">
        <f t="shared" si="21"/>
        <v>0</v>
      </c>
    </row>
    <row r="525" spans="3:16">
      <c r="C525" s="79" t="str">
        <f t="shared" si="20"/>
        <v>H</v>
      </c>
      <c r="D525" s="80"/>
      <c r="E525" s="80"/>
      <c r="F525" s="83" cm="1">
        <f t="array" ref="F525">SUMPRODUCT(--($E$4:$E$494=C525),--($D$4:$D$494="X"),$F$4:$F$494)</f>
        <v>0</v>
      </c>
      <c r="G525" s="83" cm="1">
        <f t="array" ref="G525">SUMPRODUCT(--($E$4:$E$494=C525),--($D$4:$D$494="X"),$G$4:$G$494)</f>
        <v>0</v>
      </c>
      <c r="H525" s="83" cm="1">
        <f t="array" ref="H525">SUMPRODUCT(--($E$4:$E$494=C525),--($D$4:$D$494="X"),$H$4:$H$494)</f>
        <v>0</v>
      </c>
      <c r="I525" s="83" cm="1">
        <f t="array" ref="I525">SUMPRODUCT(--($E$4:$E$494=C525),--($D$4:$D$494="X"),$I$4:$I$494)</f>
        <v>0</v>
      </c>
      <c r="J525" s="83" cm="1">
        <f t="array" ref="J525">SUMPRODUCT(--($E$4:$E$494=C525),--($D$4:$D$494="X"),$J$4:$J$494)</f>
        <v>0</v>
      </c>
      <c r="K525" s="83" cm="1">
        <f t="array" ref="K525">SUMPRODUCT(--($E$4:$E$494=C525),--($D$4:$D$494="X"),$K$4:$K$494)</f>
        <v>0</v>
      </c>
      <c r="L525" s="83" cm="1">
        <f t="array" ref="L525">SUMPRODUCT(--($E$4:$E$494=C525),--($D$4:$D$494="X"),$L$4:$L$494)</f>
        <v>0</v>
      </c>
      <c r="M525" s="83" cm="1">
        <f t="array" ref="M525">SUMPRODUCT(--($E$4:$E$494=C525),--($D$4:$D$494="X"),$M$4:$M$494)</f>
        <v>0</v>
      </c>
      <c r="N525" s="83">
        <f t="shared" si="21"/>
        <v>0</v>
      </c>
    </row>
    <row r="526" spans="3:16">
      <c r="C526" s="79" t="str">
        <f t="shared" si="20"/>
        <v>I</v>
      </c>
      <c r="D526" s="80"/>
      <c r="E526" s="80"/>
      <c r="F526" s="83" cm="1">
        <f t="array" ref="F526">SUMPRODUCT(--($E$4:$E$494=C526),--($D$4:$D$494="X"),$F$4:$F$494)</f>
        <v>0</v>
      </c>
      <c r="G526" s="83" cm="1">
        <f t="array" ref="G526">SUMPRODUCT(--($E$4:$E$494=C526),--($D$4:$D$494="X"),$G$4:$G$494)</f>
        <v>0</v>
      </c>
      <c r="H526" s="83" cm="1">
        <f t="array" ref="H526">SUMPRODUCT(--($E$4:$E$494=C526),--($D$4:$D$494="X"),$H$4:$H$494)</f>
        <v>0</v>
      </c>
      <c r="I526" s="83" cm="1">
        <f t="array" ref="I526">SUMPRODUCT(--($E$4:$E$494=C526),--($D$4:$D$494="X"),$I$4:$I$494)</f>
        <v>0</v>
      </c>
      <c r="J526" s="83" cm="1">
        <f t="array" ref="J526">SUMPRODUCT(--($E$4:$E$494=C526),--($D$4:$D$494="X"),$J$4:$J$494)</f>
        <v>0</v>
      </c>
      <c r="K526" s="83" cm="1">
        <f t="array" ref="K526">SUMPRODUCT(--($E$4:$E$494=C526),--($D$4:$D$494="X"),$K$4:$K$494)</f>
        <v>0</v>
      </c>
      <c r="L526" s="83" cm="1">
        <f t="array" ref="L526">SUMPRODUCT(--($E$4:$E$494=C526),--($D$4:$D$494="X"),$L$4:$L$494)</f>
        <v>0</v>
      </c>
      <c r="M526" s="83" cm="1">
        <f t="array" ref="M526">SUMPRODUCT(--($E$4:$E$494=C526),--($D$4:$D$494="X"),$M$4:$M$494)</f>
        <v>0</v>
      </c>
      <c r="N526" s="83">
        <f t="shared" si="21"/>
        <v>0</v>
      </c>
    </row>
    <row r="527" spans="3:16">
      <c r="C527" s="79" t="str">
        <f t="shared" si="20"/>
        <v>J</v>
      </c>
      <c r="D527" s="80"/>
      <c r="E527" s="80"/>
      <c r="F527" s="83" cm="1">
        <f t="array" ref="F527">SUMPRODUCT(--($E$4:$E$494=C527),--($D$4:$D$494="X"),$F$4:$F$494)</f>
        <v>0</v>
      </c>
      <c r="G527" s="83" cm="1">
        <f t="array" ref="G527">SUMPRODUCT(--($E$4:$E$494=C527),--($D$4:$D$494="X"),$G$4:$G$494)</f>
        <v>0</v>
      </c>
      <c r="H527" s="83" cm="1">
        <f t="array" ref="H527">SUMPRODUCT(--($E$4:$E$494=C527),--($D$4:$D$494="X"),$H$4:$H$494)</f>
        <v>0</v>
      </c>
      <c r="I527" s="83" cm="1">
        <f t="array" ref="I527">SUMPRODUCT(--($E$4:$E$494=C527),--($D$4:$D$494="X"),$I$4:$I$494)</f>
        <v>0</v>
      </c>
      <c r="J527" s="83" cm="1">
        <f t="array" ref="J527">SUMPRODUCT(--($E$4:$E$494=C527),--($D$4:$D$494="X"),$J$4:$J$494)</f>
        <v>0</v>
      </c>
      <c r="K527" s="83" cm="1">
        <f t="array" ref="K527">SUMPRODUCT(--($E$4:$E$494=C527),--($D$4:$D$494="X"),$K$4:$K$494)</f>
        <v>0</v>
      </c>
      <c r="L527" s="83" cm="1">
        <f t="array" ref="L527">SUMPRODUCT(--($E$4:$E$494=C527),--($D$4:$D$494="X"),$L$4:$L$494)</f>
        <v>0</v>
      </c>
      <c r="M527" s="83" cm="1">
        <f t="array" ref="M527">SUMPRODUCT(--($E$4:$E$494=C527),--($D$4:$D$494="X"),$M$4:$M$494)</f>
        <v>0</v>
      </c>
      <c r="N527" s="83">
        <f t="shared" si="21"/>
        <v>0</v>
      </c>
    </row>
    <row r="528" spans="3:16">
      <c r="C528" s="79" t="str">
        <f t="shared" si="20"/>
        <v>K</v>
      </c>
      <c r="D528" s="80"/>
      <c r="E528" s="80"/>
      <c r="F528" s="83" cm="1">
        <f t="array" ref="F528">SUMPRODUCT(--($E$4:$E$494=C528),--($D$4:$D$494="X"),$F$4:$F$494)</f>
        <v>0</v>
      </c>
      <c r="G528" s="83" cm="1">
        <f t="array" ref="G528">SUMPRODUCT(--($E$4:$E$494=C528),--($D$4:$D$494="X"),$G$4:$G$494)</f>
        <v>0</v>
      </c>
      <c r="H528" s="83" cm="1">
        <f t="array" ref="H528">SUMPRODUCT(--($E$4:$E$494=C528),--($D$4:$D$494="X"),$H$4:$H$494)</f>
        <v>0</v>
      </c>
      <c r="I528" s="83" cm="1">
        <f t="array" ref="I528">SUMPRODUCT(--($E$4:$E$494=C528),--($D$4:$D$494="X"),$I$4:$I$494)</f>
        <v>0</v>
      </c>
      <c r="J528" s="83" cm="1">
        <f t="array" ref="J528">SUMPRODUCT(--($E$4:$E$494=C528),--($D$4:$D$494="X"),$J$4:$J$494)</f>
        <v>0</v>
      </c>
      <c r="K528" s="83" cm="1">
        <f t="array" ref="K528">SUMPRODUCT(--($E$4:$E$494=C528),--($D$4:$D$494="X"),$K$4:$K$494)</f>
        <v>0</v>
      </c>
      <c r="L528" s="83" cm="1">
        <f t="array" ref="L528">SUMPRODUCT(--($E$4:$E$494=C528),--($D$4:$D$494="X"),$L$4:$L$494)</f>
        <v>0</v>
      </c>
      <c r="M528" s="83" cm="1">
        <f t="array" ref="M528">SUMPRODUCT(--($E$4:$E$494=C528),--($D$4:$D$494="X"),$M$4:$M$494)</f>
        <v>0</v>
      </c>
      <c r="N528" s="83">
        <f t="shared" si="21"/>
        <v>0</v>
      </c>
    </row>
    <row r="529" spans="3:14">
      <c r="C529" s="79" t="str">
        <f t="shared" si="20"/>
        <v>Vrije categorie</v>
      </c>
      <c r="D529" s="80"/>
      <c r="E529" s="80"/>
      <c r="F529" s="83" cm="1">
        <f t="array" ref="F529">SUMPRODUCT(--($E$4:$E$494=C529),--($D$4:$D$494="X"),$F$4:$F$494)</f>
        <v>0</v>
      </c>
      <c r="G529" s="83" cm="1">
        <f t="array" ref="G529">SUMPRODUCT(--($E$4:$E$494=C529),--($D$4:$D$494="X"),$G$4:$G$494)</f>
        <v>0</v>
      </c>
      <c r="H529" s="83" cm="1">
        <f t="array" ref="H529">SUMPRODUCT(--($E$4:$E$494=C529),--($D$4:$D$494="X"),$H$4:$H$494)</f>
        <v>0</v>
      </c>
      <c r="I529" s="83" cm="1">
        <f t="array" ref="I529">SUMPRODUCT(--($E$4:$E$494=C529),--($D$4:$D$494="X"),$I$4:$I$494)</f>
        <v>0</v>
      </c>
      <c r="J529" s="83" cm="1">
        <f t="array" ref="J529">SUMPRODUCT(--($E$4:$E$494=C529),--($D$4:$D$494="X"),$J$4:$J$494)</f>
        <v>0</v>
      </c>
      <c r="K529" s="83" cm="1">
        <f t="array" ref="K529">SUMPRODUCT(--($E$4:$E$494=C529),--($D$4:$D$494="X"),$K$4:$K$494)</f>
        <v>0</v>
      </c>
      <c r="L529" s="83" cm="1">
        <f t="array" ref="L529">SUMPRODUCT(--($E$4:$E$494=C529),--($D$4:$D$494="X"),$L$4:$L$494)</f>
        <v>0</v>
      </c>
      <c r="M529" s="83" cm="1">
        <f t="array" ref="M529">SUMPRODUCT(--($E$4:$E$494=C529),--($D$4:$D$494="X"),$M$4:$M$494)</f>
        <v>0</v>
      </c>
      <c r="N529" s="83">
        <f t="shared" si="21"/>
        <v>0</v>
      </c>
    </row>
    <row r="530" spans="3:14">
      <c r="C530" s="79" t="str">
        <f t="shared" si="20"/>
        <v>Vrije categorie</v>
      </c>
      <c r="D530" s="80"/>
      <c r="E530" s="80"/>
      <c r="F530" s="83" cm="1">
        <f t="array" ref="F530">SUMPRODUCT(--($E$4:$E$494=C530),--($D$4:$D$494="X"),$F$4:$F$494)</f>
        <v>0</v>
      </c>
      <c r="G530" s="83" cm="1">
        <f t="array" ref="G530">SUMPRODUCT(--($E$4:$E$494=C530),--($D$4:$D$494="X"),$G$4:$G$494)</f>
        <v>0</v>
      </c>
      <c r="H530" s="83" cm="1">
        <f t="array" ref="H530">SUMPRODUCT(--($E$4:$E$494=C530),--($D$4:$D$494="X"),$H$4:$H$494)</f>
        <v>0</v>
      </c>
      <c r="I530" s="83" cm="1">
        <f t="array" ref="I530">SUMPRODUCT(--($E$4:$E$494=C530),--($D$4:$D$494="X"),$I$4:$I$494)</f>
        <v>0</v>
      </c>
      <c r="J530" s="83" cm="1">
        <f t="array" ref="J530">SUMPRODUCT(--($E$4:$E$494=C530),--($D$4:$D$494="X"),$J$4:$J$494)</f>
        <v>0</v>
      </c>
      <c r="K530" s="83" cm="1">
        <f t="array" ref="K530">SUMPRODUCT(--($E$4:$E$494=C530),--($D$4:$D$494="X"),$K$4:$K$494)</f>
        <v>0</v>
      </c>
      <c r="L530" s="83" cm="1">
        <f t="array" ref="L530">SUMPRODUCT(--($E$4:$E$494=C530),--($D$4:$D$494="X"),$L$4:$L$494)</f>
        <v>0</v>
      </c>
      <c r="M530" s="83" cm="1">
        <f t="array" ref="M530">SUMPRODUCT(--($E$4:$E$494=C530),--($D$4:$D$494="X"),$M$4:$M$494)</f>
        <v>0</v>
      </c>
      <c r="N530" s="83">
        <f t="shared" si="21"/>
        <v>0</v>
      </c>
    </row>
    <row r="531" spans="3:14" ht="15" thickBot="1">
      <c r="C531" s="81" t="s">
        <v>186</v>
      </c>
      <c r="D531" s="82"/>
      <c r="E531" s="82"/>
      <c r="F531" s="84">
        <f>SUM(F518:F530)</f>
        <v>0</v>
      </c>
      <c r="G531" s="84">
        <f t="shared" ref="G531:M531" si="22">SUM(G518:G530)</f>
        <v>0</v>
      </c>
      <c r="H531" s="84">
        <f t="shared" si="22"/>
        <v>0</v>
      </c>
      <c r="I531" s="84">
        <f t="shared" si="22"/>
        <v>0</v>
      </c>
      <c r="J531" s="84">
        <f t="shared" si="22"/>
        <v>0</v>
      </c>
      <c r="K531" s="84">
        <f t="shared" si="22"/>
        <v>0</v>
      </c>
      <c r="L531" s="84">
        <f t="shared" si="22"/>
        <v>0</v>
      </c>
      <c r="M531" s="84">
        <f t="shared" si="22"/>
        <v>0</v>
      </c>
      <c r="N531" s="84">
        <f>SUM(N518:N530)</f>
        <v>0</v>
      </c>
    </row>
    <row r="532" spans="3:14" ht="15" thickTop="1"/>
  </sheetData>
  <sheetProtection algorithmName="SHA-512" hashValue="Ig8xNOCnKYxxMk7s0WFUYD4kGQ3MiskmGjM7AutHJch/XEX1L65LJZNwgNXx/E++B0vyVbxhOrJJQTBV/ZxjfQ==" saltValue="unkufxe/iJVSCVIOWpT6l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58"/>
      <c r="B2" s="59"/>
      <c r="C2" s="59"/>
      <c r="D2" s="60" t="str">
        <f>CONCATENATE("Uitvoeringsbepaling"," ",H5,", onderdeel van ",Kwaliteitsinspecties!A2," ",Kwaliteitsinspecties!A3)</f>
        <v xml:space="preserve">Uitvoeringsbepaling 48, onderdeel van bestek </v>
      </c>
      <c r="E2" s="60"/>
      <c r="F2" s="60"/>
      <c r="G2" s="60"/>
      <c r="H2" s="61"/>
      <c r="I2" s="21"/>
      <c r="K2" t="s">
        <v>69</v>
      </c>
      <c r="L2" t="s">
        <v>177</v>
      </c>
      <c r="M2" s="49" t="s">
        <v>176</v>
      </c>
      <c r="N2" t="s">
        <v>190</v>
      </c>
    </row>
    <row r="3" spans="1:14">
      <c r="K3" s="42" t="s">
        <v>52</v>
      </c>
      <c r="L3" s="55"/>
      <c r="M3" s="114"/>
      <c r="N3" s="96" t="e">
        <f>'48a'!P499/M3</f>
        <v>#N/A</v>
      </c>
    </row>
    <row r="4" spans="1:14">
      <c r="A4" s="26" t="s">
        <v>80</v>
      </c>
      <c r="B4" s="217" t="str">
        <f>VLOOKUP(H5,Kwaliteitsinspecties!A5:E54,3)</f>
        <v>Complex 48</v>
      </c>
      <c r="C4" s="217"/>
      <c r="D4" s="217"/>
      <c r="E4" s="217"/>
      <c r="F4" s="29"/>
      <c r="G4" s="29"/>
      <c r="H4" s="22"/>
      <c r="K4" s="44" t="s">
        <v>55</v>
      </c>
      <c r="L4" s="56"/>
      <c r="M4" s="115"/>
      <c r="N4" s="97" t="e">
        <f>'48a'!P500/M4</f>
        <v>#N/A</v>
      </c>
    </row>
    <row r="5" spans="1:14">
      <c r="A5" s="27" t="s">
        <v>81</v>
      </c>
      <c r="B5" s="218" t="str">
        <f>VLOOKUP(H5,Kwaliteitsinspecties!A5:E54,4)</f>
        <v>Complex 48</v>
      </c>
      <c r="C5" s="218"/>
      <c r="D5" s="218"/>
      <c r="E5" s="218"/>
      <c r="F5" s="214" t="s">
        <v>83</v>
      </c>
      <c r="G5" s="214"/>
      <c r="H5" s="23">
        <f>Kwaliteitsinspecties!A52</f>
        <v>48</v>
      </c>
      <c r="K5" s="44" t="s">
        <v>56</v>
      </c>
      <c r="L5" s="56"/>
      <c r="M5" s="115"/>
      <c r="N5" s="97" t="e">
        <f>'48a'!P501/M5</f>
        <v>#N/A</v>
      </c>
    </row>
    <row r="6" spans="1:14">
      <c r="A6" s="28" t="s">
        <v>82</v>
      </c>
      <c r="B6" s="219" t="str">
        <f>VLOOKUP(H5,Kwaliteitsinspecties!A5:E54,5)</f>
        <v>Complex 48</v>
      </c>
      <c r="C6" s="219"/>
      <c r="D6" s="219"/>
      <c r="E6" s="219"/>
      <c r="F6" s="215" t="s">
        <v>84</v>
      </c>
      <c r="G6" s="215"/>
      <c r="H6" s="24" t="str">
        <f>CONCATENATE(H5,"a")</f>
        <v>48a</v>
      </c>
      <c r="K6" s="44" t="s">
        <v>57</v>
      </c>
      <c r="L6" s="56"/>
      <c r="M6" s="115"/>
      <c r="N6" s="97" t="e">
        <f>'48a'!P502/M6</f>
        <v>#N/A</v>
      </c>
    </row>
    <row r="7" spans="1:14">
      <c r="K7" s="44" t="s">
        <v>53</v>
      </c>
      <c r="L7" s="56"/>
      <c r="M7" s="115"/>
      <c r="N7" s="97" t="e">
        <f>'48a'!P503/M7</f>
        <v>#N/A</v>
      </c>
    </row>
    <row r="8" spans="1:14">
      <c r="A8" s="13" t="s">
        <v>85</v>
      </c>
      <c r="B8" s="14"/>
      <c r="C8" s="14"/>
      <c r="D8" s="14"/>
      <c r="E8" s="25">
        <f>MAX(L3:L16)</f>
        <v>0</v>
      </c>
      <c r="K8" s="44" t="s">
        <v>58</v>
      </c>
      <c r="L8" s="56"/>
      <c r="M8" s="115"/>
      <c r="N8" s="97" t="e">
        <f>'48a'!P504/M8</f>
        <v>#N/A</v>
      </c>
    </row>
    <row r="9" spans="1:14">
      <c r="A9" s="13" t="s">
        <v>28</v>
      </c>
      <c r="B9" s="14"/>
      <c r="C9" s="14"/>
      <c r="D9" s="14"/>
      <c r="E9" s="134">
        <v>0.08</v>
      </c>
      <c r="K9" s="44" t="s">
        <v>192</v>
      </c>
      <c r="L9" s="56"/>
      <c r="M9" s="115"/>
      <c r="N9" s="97" t="e">
        <f>'48a'!P505/M9</f>
        <v>#N/A</v>
      </c>
    </row>
    <row r="10" spans="1:14">
      <c r="H10" s="17" t="s">
        <v>94</v>
      </c>
      <c r="K10" s="44" t="s">
        <v>59</v>
      </c>
      <c r="L10" s="56"/>
      <c r="M10" s="115"/>
      <c r="N10" s="97" t="e">
        <f>'48a'!P506/M10</f>
        <v>#N/A</v>
      </c>
    </row>
    <row r="11" spans="1:14">
      <c r="A11" s="13" t="s">
        <v>86</v>
      </c>
      <c r="B11" s="14"/>
      <c r="C11" s="14"/>
      <c r="D11" s="14"/>
      <c r="E11" s="14"/>
      <c r="F11" s="30"/>
      <c r="G11" s="30"/>
      <c r="H11" s="32" t="e">
        <f>SUM(N3:N16)*Offertetarief</f>
        <v>#N/A</v>
      </c>
      <c r="K11" s="44" t="s">
        <v>60</v>
      </c>
      <c r="L11" s="56"/>
      <c r="M11" s="115"/>
      <c r="N11" s="97" t="e">
        <f>'48a'!P507/M11</f>
        <v>#N/A</v>
      </c>
    </row>
    <row r="12" spans="1:14">
      <c r="F12" s="17" t="s">
        <v>62</v>
      </c>
      <c r="G12" s="17" t="s">
        <v>88</v>
      </c>
      <c r="K12" s="44" t="s">
        <v>61</v>
      </c>
      <c r="L12" s="56"/>
      <c r="M12" s="115"/>
      <c r="N12" s="97" t="e">
        <f>'48a'!P508/M12</f>
        <v>#N/A</v>
      </c>
    </row>
    <row r="13" spans="1:14">
      <c r="A13" s="14" t="s">
        <v>159</v>
      </c>
      <c r="B13" s="14"/>
      <c r="C13" s="14"/>
      <c r="D13" s="14"/>
      <c r="E13" s="15"/>
      <c r="F13" s="53">
        <f>'48a'!N512</f>
        <v>0</v>
      </c>
      <c r="G13" s="99"/>
      <c r="H13" s="33">
        <f>(F13*G13)*4</f>
        <v>0</v>
      </c>
      <c r="K13" s="44" t="s">
        <v>54</v>
      </c>
      <c r="L13" s="56"/>
      <c r="M13" s="115"/>
      <c r="N13" s="97" t="e">
        <f>'48a'!P509/M13</f>
        <v>#N/A</v>
      </c>
    </row>
    <row r="14" spans="1:14" ht="15.6">
      <c r="F14" s="31" t="s">
        <v>87</v>
      </c>
      <c r="G14" s="86"/>
      <c r="H14" s="33" t="e">
        <f>SUM(H11:H13)</f>
        <v>#N/A</v>
      </c>
      <c r="K14" s="44"/>
      <c r="L14" s="56"/>
      <c r="M14" s="115"/>
      <c r="N14" s="97"/>
    </row>
    <row r="15" spans="1:14">
      <c r="K15" s="44"/>
      <c r="L15" s="56"/>
      <c r="M15" s="115"/>
      <c r="N15" s="97"/>
    </row>
    <row r="16" spans="1:14">
      <c r="A16" t="s">
        <v>172</v>
      </c>
      <c r="K16" s="46"/>
      <c r="L16" s="57"/>
      <c r="M16" s="116"/>
      <c r="N16" s="98"/>
    </row>
    <row r="17" spans="1:9">
      <c r="A17" s="210" t="s">
        <v>173</v>
      </c>
      <c r="B17" s="210"/>
      <c r="C17" s="210"/>
      <c r="D17" s="54" t="e">
        <f>'48a'!P512</f>
        <v>#N/A</v>
      </c>
      <c r="E17" s="210" t="s">
        <v>174</v>
      </c>
      <c r="F17" s="210"/>
      <c r="G17" s="54" t="e">
        <f>D17/E8</f>
        <v>#N/A</v>
      </c>
      <c r="H17" s="51" t="s">
        <v>175</v>
      </c>
      <c r="I17" s="53" t="e">
        <f>D17/SUM(N3:N16)</f>
        <v>#N/A</v>
      </c>
    </row>
    <row r="20" spans="1:9">
      <c r="A20" s="34" t="s">
        <v>160</v>
      </c>
      <c r="E20" s="17" t="s">
        <v>62</v>
      </c>
      <c r="F20" s="17" t="s">
        <v>88</v>
      </c>
      <c r="G20" s="17" t="s">
        <v>89</v>
      </c>
      <c r="H20" s="17" t="s">
        <v>90</v>
      </c>
      <c r="I20" s="17" t="s">
        <v>94</v>
      </c>
    </row>
    <row r="21" spans="1:9">
      <c r="A21" s="109"/>
      <c r="B21" s="103"/>
      <c r="C21" s="103"/>
      <c r="D21" s="103"/>
      <c r="E21" s="216"/>
      <c r="F21" s="216"/>
      <c r="G21" s="216"/>
      <c r="H21" s="216"/>
      <c r="I21" s="104"/>
    </row>
    <row r="22" spans="1:9">
      <c r="A22" s="211" t="s">
        <v>162</v>
      </c>
      <c r="B22" s="212"/>
      <c r="C22" s="212"/>
      <c r="D22" s="213"/>
      <c r="E22" s="105">
        <f>'48a'!G512</f>
        <v>0</v>
      </c>
      <c r="F22" s="106"/>
      <c r="G22" s="107">
        <f t="shared" ref="G22:G34" si="0">E22*F22</f>
        <v>0</v>
      </c>
      <c r="H22" s="108"/>
      <c r="I22" s="107">
        <f t="shared" ref="I22:I34" si="1">G22*H22</f>
        <v>0</v>
      </c>
    </row>
    <row r="23" spans="1:9">
      <c r="A23" s="229" t="s">
        <v>163</v>
      </c>
      <c r="B23" s="216"/>
      <c r="C23" s="216"/>
      <c r="D23" s="230"/>
      <c r="E23" s="35">
        <f>E22</f>
        <v>0</v>
      </c>
      <c r="F23" s="72"/>
      <c r="G23" s="67">
        <f t="shared" si="0"/>
        <v>0</v>
      </c>
      <c r="H23" s="45"/>
      <c r="I23" s="67">
        <f t="shared" si="1"/>
        <v>0</v>
      </c>
    </row>
    <row r="24" spans="1:9">
      <c r="A24" s="229" t="s">
        <v>164</v>
      </c>
      <c r="B24" s="216"/>
      <c r="C24" s="216"/>
      <c r="D24" s="230"/>
      <c r="E24" s="35">
        <f>E22</f>
        <v>0</v>
      </c>
      <c r="F24" s="72"/>
      <c r="G24" s="67">
        <f t="shared" si="0"/>
        <v>0</v>
      </c>
      <c r="H24" s="45"/>
      <c r="I24" s="67">
        <f t="shared" si="1"/>
        <v>0</v>
      </c>
    </row>
    <row r="25" spans="1:9">
      <c r="A25" s="229" t="s">
        <v>165</v>
      </c>
      <c r="B25" s="216"/>
      <c r="C25" s="216"/>
      <c r="D25" s="230"/>
      <c r="E25" s="35">
        <f>E22</f>
        <v>0</v>
      </c>
      <c r="F25" s="72"/>
      <c r="G25" s="67">
        <f t="shared" si="0"/>
        <v>0</v>
      </c>
      <c r="H25" s="45"/>
      <c r="I25" s="67">
        <f t="shared" si="1"/>
        <v>0</v>
      </c>
    </row>
    <row r="26" spans="1:9">
      <c r="A26" s="229" t="s">
        <v>63</v>
      </c>
      <c r="B26" s="216"/>
      <c r="C26" s="216"/>
      <c r="D26" s="230"/>
      <c r="E26" s="35">
        <f>'48a'!F512-E27</f>
        <v>0</v>
      </c>
      <c r="F26" s="72"/>
      <c r="G26" s="67">
        <f t="shared" si="0"/>
        <v>0</v>
      </c>
      <c r="H26" s="45"/>
      <c r="I26" s="67">
        <f t="shared" si="1"/>
        <v>0</v>
      </c>
    </row>
    <row r="27" spans="1:9">
      <c r="A27" s="229" t="s">
        <v>64</v>
      </c>
      <c r="B27" s="216"/>
      <c r="C27" s="216"/>
      <c r="D27" s="245"/>
      <c r="E27" s="110"/>
      <c r="F27" s="111"/>
      <c r="G27" s="112">
        <f t="shared" si="0"/>
        <v>0</v>
      </c>
      <c r="H27" s="113"/>
      <c r="I27" s="112">
        <f t="shared" si="1"/>
        <v>0</v>
      </c>
    </row>
    <row r="28" spans="1:9">
      <c r="A28" s="109"/>
      <c r="B28" s="103"/>
      <c r="C28" s="103"/>
      <c r="D28" s="103"/>
      <c r="E28" s="216"/>
      <c r="F28" s="216"/>
      <c r="G28" s="216"/>
      <c r="H28" s="216"/>
      <c r="I28" s="104"/>
    </row>
    <row r="29" spans="1:9">
      <c r="A29" s="229" t="s">
        <v>166</v>
      </c>
      <c r="B29" s="216"/>
      <c r="C29" s="216"/>
      <c r="D29" s="213"/>
      <c r="E29" s="105">
        <f>'48a'!S495</f>
        <v>0</v>
      </c>
      <c r="F29" s="106"/>
      <c r="G29" s="107">
        <f t="shared" si="0"/>
        <v>0</v>
      </c>
      <c r="H29" s="108"/>
      <c r="I29" s="107">
        <f t="shared" si="1"/>
        <v>0</v>
      </c>
    </row>
    <row r="30" spans="1:9">
      <c r="A30" s="229" t="s">
        <v>167</v>
      </c>
      <c r="B30" s="216"/>
      <c r="C30" s="216"/>
      <c r="D30" s="230"/>
      <c r="E30" s="35">
        <f>'48a'!R495</f>
        <v>0</v>
      </c>
      <c r="F30" s="72"/>
      <c r="G30" s="67">
        <f t="shared" si="0"/>
        <v>0</v>
      </c>
      <c r="H30" s="45"/>
      <c r="I30" s="67">
        <f t="shared" si="1"/>
        <v>0</v>
      </c>
    </row>
    <row r="31" spans="1:9">
      <c r="A31" s="229" t="s">
        <v>168</v>
      </c>
      <c r="B31" s="216"/>
      <c r="C31" s="216"/>
      <c r="D31" s="230"/>
      <c r="E31" s="35">
        <f>'48a'!T495</f>
        <v>0</v>
      </c>
      <c r="F31" s="72"/>
      <c r="G31" s="67">
        <f t="shared" si="0"/>
        <v>0</v>
      </c>
      <c r="H31" s="45"/>
      <c r="I31" s="67">
        <f t="shared" si="1"/>
        <v>0</v>
      </c>
    </row>
    <row r="32" spans="1:9">
      <c r="A32" s="229" t="s">
        <v>169</v>
      </c>
      <c r="B32" s="216"/>
      <c r="C32" s="216"/>
      <c r="D32" s="230"/>
      <c r="E32" s="35">
        <f>'48a'!U495</f>
        <v>0</v>
      </c>
      <c r="F32" s="72"/>
      <c r="G32" s="67">
        <f t="shared" si="0"/>
        <v>0</v>
      </c>
      <c r="H32" s="45"/>
      <c r="I32" s="67">
        <f t="shared" si="1"/>
        <v>0</v>
      </c>
    </row>
    <row r="33" spans="1:9">
      <c r="A33" s="229" t="s">
        <v>158</v>
      </c>
      <c r="B33" s="216"/>
      <c r="C33" s="216"/>
      <c r="D33" s="230"/>
      <c r="E33" s="35">
        <f>'48a'!V495</f>
        <v>0</v>
      </c>
      <c r="F33" s="72"/>
      <c r="G33" s="67">
        <f t="shared" si="0"/>
        <v>0</v>
      </c>
      <c r="H33" s="45"/>
      <c r="I33" s="67">
        <f t="shared" si="1"/>
        <v>0</v>
      </c>
    </row>
    <row r="34" spans="1:9">
      <c r="A34" s="229" t="s">
        <v>170</v>
      </c>
      <c r="B34" s="216"/>
      <c r="C34" s="216"/>
      <c r="D34" s="230"/>
      <c r="E34" s="35">
        <f>'48a'!W495</f>
        <v>0</v>
      </c>
      <c r="F34" s="72"/>
      <c r="G34" s="67">
        <f t="shared" si="0"/>
        <v>0</v>
      </c>
      <c r="H34" s="45"/>
      <c r="I34" s="67">
        <f t="shared" si="1"/>
        <v>0</v>
      </c>
    </row>
    <row r="35" spans="1:9">
      <c r="A35" s="229"/>
      <c r="B35" s="216"/>
      <c r="C35" s="216"/>
      <c r="D35" s="230"/>
      <c r="E35" s="35"/>
      <c r="F35" s="72"/>
      <c r="G35" s="67"/>
      <c r="H35" s="45"/>
      <c r="I35" s="67"/>
    </row>
    <row r="36" spans="1:9">
      <c r="A36" s="229"/>
      <c r="B36" s="216"/>
      <c r="C36" s="216"/>
      <c r="D36" s="230"/>
      <c r="E36" s="35"/>
      <c r="F36" s="72"/>
      <c r="G36" s="67"/>
      <c r="H36" s="45"/>
      <c r="I36" s="67"/>
    </row>
    <row r="37" spans="1:9">
      <c r="A37" s="226"/>
      <c r="B37" s="227"/>
      <c r="C37" s="227"/>
      <c r="D37" s="228"/>
      <c r="E37" s="36"/>
      <c r="F37" s="73"/>
      <c r="G37" s="68"/>
      <c r="H37" s="47"/>
      <c r="I37" s="68"/>
    </row>
    <row r="38" spans="1:9" ht="15.6">
      <c r="H38" s="37" t="s">
        <v>87</v>
      </c>
      <c r="I38" s="38">
        <f>SUM(I22:I37)</f>
        <v>0</v>
      </c>
    </row>
    <row r="40" spans="1:9">
      <c r="A40" s="3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24" t="s">
        <v>161</v>
      </c>
      <c r="B41" s="225"/>
      <c r="C41" s="225"/>
      <c r="D41" s="18" t="s">
        <v>62</v>
      </c>
      <c r="E41" s="95">
        <f>'48a'!N505</f>
        <v>0</v>
      </c>
      <c r="F41" s="69"/>
      <c r="G41" s="66">
        <f>E41*F41</f>
        <v>0</v>
      </c>
      <c r="H41" s="43" t="s">
        <v>171</v>
      </c>
      <c r="I41" s="66"/>
    </row>
    <row r="42" spans="1:9">
      <c r="A42" s="222"/>
      <c r="B42" s="223"/>
      <c r="C42" s="223"/>
      <c r="D42" s="19"/>
      <c r="E42" s="19"/>
      <c r="F42" s="70"/>
      <c r="G42" s="67"/>
      <c r="H42" s="45"/>
      <c r="I42" s="67"/>
    </row>
    <row r="43" spans="1:9">
      <c r="A43" s="222"/>
      <c r="B43" s="223"/>
      <c r="C43" s="223"/>
      <c r="D43" s="19"/>
      <c r="E43" s="19"/>
      <c r="F43" s="70"/>
      <c r="G43" s="67"/>
      <c r="H43" s="45"/>
      <c r="I43" s="67"/>
    </row>
    <row r="44" spans="1:9">
      <c r="A44" s="222"/>
      <c r="B44" s="223"/>
      <c r="C44" s="223"/>
      <c r="D44" s="19"/>
      <c r="E44" s="19"/>
      <c r="F44" s="70"/>
      <c r="G44" s="67"/>
      <c r="H44" s="45"/>
      <c r="I44" s="67"/>
    </row>
    <row r="45" spans="1:9">
      <c r="A45" s="222"/>
      <c r="B45" s="223"/>
      <c r="C45" s="223"/>
      <c r="D45" s="19"/>
      <c r="E45" s="19"/>
      <c r="F45" s="70"/>
      <c r="G45" s="67"/>
      <c r="H45" s="45"/>
      <c r="I45" s="67"/>
    </row>
    <row r="46" spans="1:9">
      <c r="A46" s="222"/>
      <c r="B46" s="223"/>
      <c r="C46" s="223"/>
      <c r="D46" s="19"/>
      <c r="E46" s="19"/>
      <c r="F46" s="70"/>
      <c r="G46" s="67"/>
      <c r="H46" s="45"/>
      <c r="I46" s="67"/>
    </row>
    <row r="47" spans="1:9">
      <c r="A47" s="222"/>
      <c r="B47" s="223"/>
      <c r="C47" s="223"/>
      <c r="D47" s="19"/>
      <c r="E47" s="19"/>
      <c r="F47" s="70"/>
      <c r="G47" s="67"/>
      <c r="H47" s="45"/>
      <c r="I47" s="67"/>
    </row>
    <row r="48" spans="1:9">
      <c r="A48" s="222"/>
      <c r="B48" s="223"/>
      <c r="C48" s="223"/>
      <c r="D48" s="19"/>
      <c r="E48" s="19"/>
      <c r="F48" s="70"/>
      <c r="G48" s="67"/>
      <c r="H48" s="45"/>
      <c r="I48" s="67"/>
    </row>
    <row r="49" spans="1:9">
      <c r="A49" s="222"/>
      <c r="B49" s="223"/>
      <c r="C49" s="223"/>
      <c r="D49" s="19"/>
      <c r="E49" s="19"/>
      <c r="F49" s="70"/>
      <c r="G49" s="67"/>
      <c r="H49" s="45"/>
      <c r="I49" s="67"/>
    </row>
    <row r="50" spans="1:9">
      <c r="A50" s="222"/>
      <c r="B50" s="223"/>
      <c r="C50" s="223"/>
      <c r="D50" s="19"/>
      <c r="E50" s="19"/>
      <c r="F50" s="70"/>
      <c r="G50" s="67"/>
      <c r="H50" s="45"/>
      <c r="I50" s="67"/>
    </row>
    <row r="51" spans="1:9">
      <c r="A51" s="220"/>
      <c r="B51" s="221"/>
      <c r="C51" s="221"/>
      <c r="D51" s="20"/>
      <c r="E51" s="20"/>
      <c r="F51" s="71"/>
      <c r="G51" s="68"/>
      <c r="H51" s="47"/>
      <c r="I51" s="68"/>
    </row>
    <row r="52" spans="1:9" ht="15.6">
      <c r="H52" s="37" t="s">
        <v>87</v>
      </c>
      <c r="I52" s="38">
        <f>SUM(I41:I51)</f>
        <v>0</v>
      </c>
    </row>
    <row r="54" spans="1:9" ht="15.6">
      <c r="A54" s="13" t="s">
        <v>95</v>
      </c>
      <c r="B54" s="14"/>
      <c r="C54" s="14"/>
      <c r="D54" s="14"/>
      <c r="E54" s="14"/>
      <c r="F54" s="14"/>
      <c r="G54" s="14"/>
      <c r="H54" s="39" t="s">
        <v>87</v>
      </c>
      <c r="I54" s="40" t="e">
        <f>SUM(H14+I38+I52)</f>
        <v>#N/A</v>
      </c>
    </row>
    <row r="56" spans="1:9" ht="15.6">
      <c r="A56" s="13" t="s">
        <v>191</v>
      </c>
      <c r="B56" s="14"/>
      <c r="C56" s="14"/>
      <c r="D56" s="14"/>
      <c r="E56" s="14"/>
      <c r="F56" s="14"/>
      <c r="G56" s="14"/>
      <c r="H56" s="39" t="s">
        <v>87</v>
      </c>
      <c r="I56" s="40" t="e">
        <f>H11/12</f>
        <v>#N/A</v>
      </c>
    </row>
    <row r="58" spans="1:9">
      <c r="A58" s="34" t="s">
        <v>198</v>
      </c>
    </row>
    <row r="59" spans="1:9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9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>
      <c r="A61" s="234"/>
      <c r="B61" s="235"/>
      <c r="C61" s="235"/>
      <c r="D61" s="235"/>
      <c r="E61" s="235"/>
      <c r="F61" s="235"/>
      <c r="G61" s="235"/>
      <c r="H61" s="235"/>
      <c r="I61" s="236"/>
    </row>
    <row r="62" spans="1:9">
      <c r="A62" s="234"/>
      <c r="B62" s="235"/>
      <c r="C62" s="235"/>
      <c r="D62" s="235"/>
      <c r="E62" s="235"/>
      <c r="F62" s="235"/>
      <c r="G62" s="235"/>
      <c r="H62" s="235"/>
      <c r="I62" s="236"/>
    </row>
    <row r="63" spans="1:9">
      <c r="A63" s="237"/>
      <c r="B63" s="238"/>
      <c r="C63" s="238"/>
      <c r="D63" s="238"/>
      <c r="E63" s="238"/>
      <c r="F63" s="238"/>
      <c r="G63" s="238"/>
      <c r="H63" s="238"/>
      <c r="I63" s="239"/>
    </row>
  </sheetData>
  <sheetProtection algorithmName="SHA-512" hashValue="KErQxxdxY4LjCRxKW3TeM8+2JF1wqMkjWVOhplmVVFa9DCofARwJ2JDvF4Of0eYB+nrz//h1Sm6tueGpfRwkEA==" saltValue="nTZhrRZI3UFGS8XE8p53j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Kwaliteitsinspecties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Lieke Buurman</cp:lastModifiedBy>
  <dcterms:created xsi:type="dcterms:W3CDTF">2022-03-02T07:05:40Z</dcterms:created>
  <dcterms:modified xsi:type="dcterms:W3CDTF">2024-09-03T13:20:34Z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