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BG\AJZ\Frank\verzekeringen\TMP bestanden verzekeringen\"/>
    </mc:Choice>
  </mc:AlternateContent>
  <xr:revisionPtr revIDLastSave="0" documentId="8_{EEBA227F-BE0F-4F4B-8099-B1B60B93D3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otaal overzicht" sheetId="1" r:id="rId1"/>
  </sheets>
  <definedNames>
    <definedName name="_xlnm.Print_Area" localSheetId="0">'Totaal overzicht'!$B$1:$O$20</definedName>
    <definedName name="_xlnm.Print_Titles" localSheetId="0">'Totaal overzicht'!$1:$2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" i="1" l="1"/>
  <c r="N12" i="1"/>
  <c r="L6" i="1"/>
  <c r="N6" i="1" s="1"/>
  <c r="M6" i="1"/>
  <c r="O6" i="1" s="1"/>
  <c r="L7" i="1"/>
  <c r="N7" i="1" s="1"/>
  <c r="L8" i="1"/>
  <c r="N8" i="1" s="1"/>
  <c r="L9" i="1"/>
  <c r="N9" i="1" s="1"/>
  <c r="M9" i="1"/>
  <c r="O9" i="1" s="1"/>
  <c r="L10" i="1"/>
  <c r="N10" i="1" s="1"/>
  <c r="L11" i="1"/>
  <c r="N11" i="1" s="1"/>
  <c r="M11" i="1"/>
  <c r="L12" i="1"/>
  <c r="M13" i="1"/>
  <c r="O13" i="1" s="1"/>
  <c r="M14" i="1"/>
  <c r="O14" i="1" s="1"/>
  <c r="M15" i="1"/>
  <c r="O15" i="1" s="1"/>
  <c r="M5" i="1"/>
  <c r="O5" i="1" s="1"/>
  <c r="L5" i="1"/>
  <c r="N5" i="1" s="1"/>
  <c r="L15" i="1"/>
  <c r="N15" i="1" s="1"/>
  <c r="L14" i="1"/>
  <c r="N14" i="1" s="1"/>
  <c r="L13" i="1"/>
  <c r="N13" i="1" s="1"/>
  <c r="M12" i="1"/>
  <c r="O12" i="1" s="1"/>
  <c r="M10" i="1"/>
  <c r="O10" i="1" s="1"/>
  <c r="M8" i="1"/>
  <c r="O8" i="1" s="1"/>
  <c r="M7" i="1"/>
  <c r="O7" i="1" s="1"/>
  <c r="O16" i="1" l="1"/>
  <c r="N16" i="1"/>
  <c r="L16" i="1"/>
  <c r="M16" i="1"/>
</calcChain>
</file>

<file path=xl/sharedStrings.xml><?xml version="1.0" encoding="utf-8"?>
<sst xmlns="http://schemas.openxmlformats.org/spreadsheetml/2006/main" count="181" uniqueCount="71">
  <si>
    <t>Adres</t>
  </si>
  <si>
    <t>Ja/Nee</t>
  </si>
  <si>
    <t>Index</t>
  </si>
  <si>
    <t>Object</t>
  </si>
  <si>
    <t>Opmerkingen</t>
  </si>
  <si>
    <t>Postcode</t>
  </si>
  <si>
    <t>Plaats</t>
  </si>
  <si>
    <t>Huisnummer</t>
  </si>
  <si>
    <t>Toevoeging</t>
  </si>
  <si>
    <t>Asbest</t>
  </si>
  <si>
    <t>Leegstand</t>
  </si>
  <si>
    <t>Zonnepanelen</t>
  </si>
  <si>
    <t>BMI</t>
  </si>
  <si>
    <t>IMI</t>
  </si>
  <si>
    <t>Inclusief waardes en adressen</t>
  </si>
  <si>
    <t>Smederijstraat</t>
  </si>
  <si>
    <t>5111PT</t>
  </si>
  <si>
    <t>Baarle Nassau</t>
  </si>
  <si>
    <t>gemeentewerf/openbare werken</t>
  </si>
  <si>
    <t>Singel</t>
  </si>
  <si>
    <t>5111CC</t>
  </si>
  <si>
    <t>gemeentehuis</t>
  </si>
  <si>
    <t>5111DP</t>
  </si>
  <si>
    <t>Brandweerkazerne met kantoor</t>
  </si>
  <si>
    <t>Sportlaan</t>
  </si>
  <si>
    <t>5111BX</t>
  </si>
  <si>
    <t>Scholengemeenschap De La Salle</t>
  </si>
  <si>
    <t>Schoolstraat 2,4,6,8,10 en 40</t>
  </si>
  <si>
    <t>5111XP</t>
  </si>
  <si>
    <t>MFA Uilenpoort</t>
  </si>
  <si>
    <t>Bernardusstraat 13,15 en 17</t>
  </si>
  <si>
    <t>5113TG</t>
  </si>
  <si>
    <t>Ulicoten</t>
  </si>
  <si>
    <t>Bernardusstraat ongenummerd</t>
  </si>
  <si>
    <t>Bernardusstraat</t>
  </si>
  <si>
    <t>nee</t>
  </si>
  <si>
    <t>ja</t>
  </si>
  <si>
    <t>platdak bitumen pir isolatie</t>
  </si>
  <si>
    <t>asbstinventarisatie</t>
  </si>
  <si>
    <t>Nen 31/40</t>
  </si>
  <si>
    <t>bouwjaar &lt; 1992</t>
  </si>
  <si>
    <t>school</t>
  </si>
  <si>
    <t>per 01-07-2022</t>
  </si>
  <si>
    <t xml:space="preserve">Milieustraat = gemeentewerf </t>
  </si>
  <si>
    <t>School 13, BSO 15 en Dorpshuis met pinautomaat op 17 Is onderdeel MFA Bremerpoort</t>
  </si>
  <si>
    <t>Gymzaal is onderdeel Bremerpoort</t>
  </si>
  <si>
    <t>Bernardusschool/ is onderdeel MFA Bremerpoort</t>
  </si>
  <si>
    <t>Dorpshuis/Bremerpoort nieuwbouw sinds 2013</t>
  </si>
  <si>
    <t>Bestemming</t>
  </si>
  <si>
    <t>Getaxeerd</t>
  </si>
  <si>
    <t>#1 gebouwen getaxeerd door ATMP Consultancy B.V. d.d. 01-12-2022, rapportnummer 2022.07.20744.000-O-div.nrs (exclusief fundering)</t>
  </si>
  <si>
    <t>#2 inventaris getaxeerd door ATMP Consultancy B.V. d.d. 01-12-2022, rapportnummer 2022.07.20744.000-I-div.nrs (evt. inclusief computerapparatuur)</t>
  </si>
  <si>
    <t>#1, #2</t>
  </si>
  <si>
    <t>#1</t>
  </si>
  <si>
    <t>#2</t>
  </si>
  <si>
    <t>Gebouwen</t>
  </si>
  <si>
    <t>Inventaris</t>
  </si>
  <si>
    <t>per 01-07-2023</t>
  </si>
  <si>
    <t>indexcijfer 124,9</t>
  </si>
  <si>
    <t>indexcijfer 122,5</t>
  </si>
  <si>
    <t>Oude Bredasebaan ongenummerd</t>
  </si>
  <si>
    <t>5111GA</t>
  </si>
  <si>
    <t xml:space="preserve">C.A. Bodestraat </t>
  </si>
  <si>
    <t xml:space="preserve">Deels plat deels lessenaarsdak </t>
  </si>
  <si>
    <t>deels plat dak deels pannen, bitumen pir isolatie</t>
  </si>
  <si>
    <t>schuilhut bij visvijver</t>
  </si>
  <si>
    <t>per 01-07-2024</t>
  </si>
  <si>
    <t>indexcijfer 127,2</t>
  </si>
  <si>
    <t>indexcijfer 130,8</t>
  </si>
  <si>
    <t>Goed</t>
  </si>
  <si>
    <t>Status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</si>
</sst>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_-;_-&quot;€&quot;\ * #,##0\-;_-&quot;€&quot;\ * &quot;-&quot;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 [$€-413]\ * #,##0.00_ ;_ [$€-413]\ * \-#,##0.00_ ;_ [$€-413]\ * &quot;-&quot;??_ ;_ @_ "/>
    <numFmt numFmtId="168" formatCode="_ [$€-2]\ * #,##0.00_ ;_ [$€-2]\ * \-#,##0.00_ ;_ [$€-2]\ * &quot;-&quot;??_ ;_ @_ "/>
    <numFmt numFmtId="169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168" fontId="3" fillId="0" borderId="3" xfId="2" applyNumberFormat="1" applyFont="1" applyFill="1" applyBorder="1"/>
    <xf numFmtId="165" fontId="2" fillId="2" borderId="0" xfId="2" applyFont="1" applyFill="1" applyAlignment="1">
      <alignment horizontal="left"/>
    </xf>
    <xf numFmtId="169" fontId="2" fillId="2" borderId="0" xfId="0" applyNumberFormat="1" applyFont="1" applyFill="1" applyAlignment="1">
      <alignment horizontal="left"/>
    </xf>
    <xf numFmtId="167" fontId="1" fillId="0" borderId="3" xfId="2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8" fontId="1" fillId="0" borderId="3" xfId="2" applyNumberFormat="1" applyFont="1" applyFill="1" applyBorder="1"/>
    <xf numFmtId="0" fontId="2" fillId="2" borderId="0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49" fontId="1" fillId="2" borderId="6" xfId="2" applyNumberFormat="1" applyFont="1" applyFill="1" applyBorder="1" applyAlignment="1" applyProtection="1">
      <alignment wrapText="1"/>
      <protection hidden="1"/>
    </xf>
    <xf numFmtId="49" fontId="1" fillId="2" borderId="4" xfId="2" applyNumberFormat="1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9" fontId="2" fillId="2" borderId="1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49" fontId="1" fillId="2" borderId="7" xfId="2" applyNumberFormat="1" applyFont="1" applyFill="1" applyBorder="1" applyAlignment="1" applyProtection="1">
      <alignment wrapText="1"/>
      <protection hidden="1"/>
    </xf>
    <xf numFmtId="49" fontId="1" fillId="2" borderId="0" xfId="2" applyNumberFormat="1" applyFont="1" applyFill="1" applyBorder="1" applyProtection="1">
      <protection hidden="1"/>
    </xf>
    <xf numFmtId="164" fontId="4" fillId="0" borderId="0" xfId="0" applyNumberFormat="1" applyFont="1" applyAlignment="1">
      <alignment horizontal="center"/>
    </xf>
    <xf numFmtId="49" fontId="1" fillId="2" borderId="0" xfId="2" applyNumberFormat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1" fillId="0" borderId="3" xfId="0" applyFont="1" applyBorder="1" applyProtection="1">
      <protection hidden="1"/>
    </xf>
    <xf numFmtId="9" fontId="1" fillId="2" borderId="1" xfId="0" applyNumberFormat="1" applyFont="1" applyFill="1" applyBorder="1" applyAlignment="1" applyProtection="1">
      <alignment horizontal="center"/>
      <protection hidden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3" borderId="3" xfId="0" applyFont="1" applyFill="1" applyBorder="1" applyProtection="1"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168" fontId="2" fillId="0" borderId="8" xfId="0" applyNumberFormat="1" applyFont="1" applyBorder="1" applyProtection="1">
      <protection hidden="1"/>
    </xf>
    <xf numFmtId="168" fontId="2" fillId="0" borderId="0" xfId="0" applyNumberFormat="1" applyFont="1" applyBorder="1" applyProtection="1">
      <protection hidden="1"/>
    </xf>
    <xf numFmtId="165" fontId="1" fillId="0" borderId="0" xfId="2" applyNumberFormat="1" applyFont="1" applyAlignment="1" applyProtection="1">
      <alignment wrapText="1"/>
      <protection hidden="1"/>
    </xf>
    <xf numFmtId="165" fontId="1" fillId="0" borderId="0" xfId="2" applyNumberFormat="1" applyFont="1" applyProtection="1">
      <protection hidden="1"/>
    </xf>
    <xf numFmtId="168" fontId="1" fillId="0" borderId="0" xfId="0" applyNumberFormat="1" applyFont="1" applyProtection="1">
      <protection hidden="1"/>
    </xf>
    <xf numFmtId="0" fontId="2" fillId="2" borderId="1" xfId="0" applyFont="1" applyFill="1" applyBorder="1" applyAlignment="1" applyProtection="1">
      <alignment horizontal="center" textRotation="90"/>
      <protection hidden="1"/>
    </xf>
    <xf numFmtId="0" fontId="1" fillId="0" borderId="0" xfId="0" applyFont="1" applyBorder="1"/>
    <xf numFmtId="164" fontId="1" fillId="0" borderId="1" xfId="0" applyNumberFormat="1" applyFont="1" applyFill="1" applyBorder="1" applyAlignment="1">
      <alignment horizont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topLeftCell="F1" zoomScaleNormal="100" zoomScaleSheetLayoutView="100" workbookViewId="0">
      <pane ySplit="2" topLeftCell="A3" activePane="bottomLeft" state="frozen"/>
      <selection activeCell="D12" sqref="D12"/>
      <selection pane="bottomLeft" activeCell="Y3" sqref="Y3"/>
    </sheetView>
  </sheetViews>
  <sheetFormatPr defaultColWidth="9.140625" defaultRowHeight="12.75" x14ac:dyDescent="0.2"/>
  <cols>
    <col min="1" max="1" width="6" style="33" bestFit="1" customWidth="1"/>
    <col min="2" max="2" width="28.5703125" style="33" bestFit="1" customWidth="1"/>
    <col min="3" max="3" width="11.42578125" style="33" bestFit="1" customWidth="1"/>
    <col min="4" max="4" width="7.28515625" style="33" customWidth="1"/>
    <col min="5" max="5" width="8.5703125" style="33" customWidth="1"/>
    <col min="6" max="6" width="13.28515625" style="33" bestFit="1" customWidth="1"/>
    <col min="7" max="7" width="49.28515625" style="33" bestFit="1" customWidth="1"/>
    <col min="8" max="8" width="9.42578125" style="33" bestFit="1" customWidth="1"/>
    <col min="9" max="9" width="6.5703125" style="34" bestFit="1" customWidth="1"/>
    <col min="10" max="11" width="15.7109375" style="33" hidden="1" customWidth="1"/>
    <col min="12" max="13" width="17.28515625" style="33" hidden="1" customWidth="1"/>
    <col min="14" max="15" width="17.28515625" style="33" customWidth="1"/>
    <col min="16" max="16" width="6.7109375" style="33" customWidth="1"/>
    <col min="17" max="17" width="28.42578125" style="37" customWidth="1"/>
    <col min="18" max="18" width="15.28515625" style="38" customWidth="1"/>
    <col min="19" max="19" width="15" style="38" customWidth="1"/>
    <col min="20" max="24" width="9.140625" style="18"/>
    <col min="25" max="25" width="16.85546875" style="18" customWidth="1"/>
    <col min="26" max="26" width="25.85546875" style="18" customWidth="1"/>
    <col min="27" max="27" width="29.7109375" style="18" bestFit="1" customWidth="1"/>
    <col min="28" max="16384" width="9.140625" style="18"/>
  </cols>
  <sheetData>
    <row r="1" spans="1:26" x14ac:dyDescent="0.2">
      <c r="A1" s="11" t="s">
        <v>3</v>
      </c>
      <c r="B1" s="11" t="s">
        <v>0</v>
      </c>
      <c r="C1" s="11" t="s">
        <v>7</v>
      </c>
      <c r="D1" s="11" t="s">
        <v>8</v>
      </c>
      <c r="E1" s="11" t="s">
        <v>5</v>
      </c>
      <c r="F1" s="11" t="s">
        <v>6</v>
      </c>
      <c r="G1" s="12" t="s">
        <v>48</v>
      </c>
      <c r="H1" s="40" t="s">
        <v>49</v>
      </c>
      <c r="I1" s="13" t="s">
        <v>2</v>
      </c>
      <c r="J1" s="6" t="s">
        <v>55</v>
      </c>
      <c r="K1" s="7" t="s">
        <v>56</v>
      </c>
      <c r="L1" s="6" t="s">
        <v>55</v>
      </c>
      <c r="M1" s="7" t="s">
        <v>56</v>
      </c>
      <c r="N1" s="6" t="s">
        <v>55</v>
      </c>
      <c r="O1" s="7" t="s">
        <v>56</v>
      </c>
      <c r="P1" s="7"/>
      <c r="Q1" s="14" t="s">
        <v>4</v>
      </c>
      <c r="R1" s="15" t="s">
        <v>40</v>
      </c>
      <c r="S1" s="15"/>
      <c r="T1" s="16" t="s">
        <v>9</v>
      </c>
      <c r="U1" s="16" t="s">
        <v>12</v>
      </c>
      <c r="V1" s="16" t="s">
        <v>13</v>
      </c>
      <c r="W1" s="16" t="s">
        <v>10</v>
      </c>
      <c r="X1" s="16" t="s">
        <v>11</v>
      </c>
      <c r="Y1" s="11"/>
      <c r="Z1" s="17"/>
    </row>
    <row r="2" spans="1:26" x14ac:dyDescent="0.2">
      <c r="A2" s="11"/>
      <c r="B2" s="11"/>
      <c r="C2" s="11"/>
      <c r="D2" s="11"/>
      <c r="E2" s="11"/>
      <c r="F2" s="11"/>
      <c r="G2" s="12"/>
      <c r="H2" s="40"/>
      <c r="I2" s="19"/>
      <c r="J2" s="6" t="s">
        <v>42</v>
      </c>
      <c r="K2" s="6" t="s">
        <v>42</v>
      </c>
      <c r="L2" s="6" t="s">
        <v>57</v>
      </c>
      <c r="M2" s="6" t="s">
        <v>57</v>
      </c>
      <c r="N2" s="6" t="s">
        <v>66</v>
      </c>
      <c r="O2" s="6" t="s">
        <v>66</v>
      </c>
      <c r="P2" s="6"/>
      <c r="Q2" s="21"/>
      <c r="R2" s="22" t="s">
        <v>38</v>
      </c>
      <c r="S2" s="22" t="s">
        <v>39</v>
      </c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1" t="s">
        <v>70</v>
      </c>
      <c r="Z2" s="23" t="s">
        <v>14</v>
      </c>
    </row>
    <row r="3" spans="1:26" x14ac:dyDescent="0.2">
      <c r="A3" s="11"/>
      <c r="B3" s="11"/>
      <c r="C3" s="11"/>
      <c r="D3" s="11"/>
      <c r="E3" s="11"/>
      <c r="F3" s="11"/>
      <c r="G3" s="12"/>
      <c r="H3" s="40"/>
      <c r="I3" s="19"/>
      <c r="J3" s="20"/>
      <c r="K3" s="20"/>
      <c r="L3" s="6" t="s">
        <v>58</v>
      </c>
      <c r="M3" s="6" t="s">
        <v>59</v>
      </c>
      <c r="N3" s="6" t="s">
        <v>68</v>
      </c>
      <c r="O3" s="6" t="s">
        <v>67</v>
      </c>
      <c r="P3" s="6"/>
      <c r="Q3" s="24"/>
      <c r="R3" s="22"/>
      <c r="S3" s="22"/>
      <c r="T3" s="12"/>
      <c r="U3" s="12"/>
      <c r="V3" s="12"/>
      <c r="W3" s="12"/>
      <c r="X3" s="12"/>
      <c r="Y3" s="11"/>
      <c r="Z3" s="23"/>
    </row>
    <row r="4" spans="1:26" hidden="1" x14ac:dyDescent="0.2">
      <c r="A4" s="11"/>
      <c r="B4" s="11"/>
      <c r="C4" s="11"/>
      <c r="D4" s="11"/>
      <c r="E4" s="11"/>
      <c r="F4" s="11"/>
      <c r="G4" s="12"/>
      <c r="H4" s="12"/>
      <c r="I4" s="19"/>
      <c r="J4" s="20"/>
      <c r="K4" s="20"/>
      <c r="L4" s="25"/>
      <c r="M4" s="25"/>
      <c r="N4" s="25"/>
      <c r="O4" s="25"/>
      <c r="P4" s="25"/>
      <c r="Q4" s="24"/>
      <c r="R4" s="22"/>
      <c r="S4" s="22"/>
      <c r="T4" s="12"/>
      <c r="U4" s="12"/>
      <c r="V4" s="12"/>
      <c r="W4" s="12"/>
      <c r="X4" s="12"/>
      <c r="Y4" s="11"/>
      <c r="Z4" s="23"/>
    </row>
    <row r="5" spans="1:26" x14ac:dyDescent="0.2">
      <c r="A5" s="26"/>
      <c r="B5" s="2" t="s">
        <v>15</v>
      </c>
      <c r="C5" s="3">
        <v>4</v>
      </c>
      <c r="D5" s="26"/>
      <c r="E5" s="3" t="s">
        <v>16</v>
      </c>
      <c r="F5" s="3" t="s">
        <v>17</v>
      </c>
      <c r="G5" s="1" t="s">
        <v>18</v>
      </c>
      <c r="H5" s="1" t="s">
        <v>52</v>
      </c>
      <c r="I5" s="27" t="s">
        <v>36</v>
      </c>
      <c r="J5" s="5">
        <v>1349150</v>
      </c>
      <c r="K5" s="5">
        <v>356950</v>
      </c>
      <c r="L5" s="8">
        <f>ROUND(J5/175.4*176.5,0)</f>
        <v>1357611</v>
      </c>
      <c r="M5" s="8">
        <f t="shared" ref="M5" si="0">ROUND(K5/140.8*148,0)</f>
        <v>375203</v>
      </c>
      <c r="N5" s="8">
        <f>ROUND(L5/124.9*130.8,-2)</f>
        <v>1421700</v>
      </c>
      <c r="O5" s="8">
        <f>ROUND(M5/122.5*127.2,-2)</f>
        <v>389600</v>
      </c>
      <c r="P5" s="8"/>
      <c r="Q5" s="28"/>
      <c r="R5" s="2" t="s">
        <v>35</v>
      </c>
      <c r="S5" s="2" t="s">
        <v>36</v>
      </c>
      <c r="T5" s="29" t="s">
        <v>35</v>
      </c>
      <c r="U5" s="29" t="s">
        <v>35</v>
      </c>
      <c r="V5" s="29" t="s">
        <v>36</v>
      </c>
      <c r="W5" s="2" t="s">
        <v>35</v>
      </c>
      <c r="X5" s="2" t="s">
        <v>35</v>
      </c>
      <c r="Y5" s="41"/>
    </row>
    <row r="6" spans="1:26" x14ac:dyDescent="0.2">
      <c r="A6" s="26"/>
      <c r="B6" s="26" t="s">
        <v>19</v>
      </c>
      <c r="C6" s="3">
        <v>1</v>
      </c>
      <c r="D6" s="26"/>
      <c r="E6" s="3" t="s">
        <v>20</v>
      </c>
      <c r="F6" s="3" t="s">
        <v>17</v>
      </c>
      <c r="G6" s="1" t="s">
        <v>21</v>
      </c>
      <c r="H6" s="1" t="s">
        <v>52</v>
      </c>
      <c r="I6" s="27" t="s">
        <v>36</v>
      </c>
      <c r="J6" s="5">
        <v>10375750</v>
      </c>
      <c r="K6" s="5">
        <v>1040600</v>
      </c>
      <c r="L6" s="8">
        <f t="shared" ref="L6:L15" si="1">ROUND(J6/175.4*176.5,0)</f>
        <v>10440820</v>
      </c>
      <c r="M6" s="8">
        <f t="shared" ref="M6:M15" si="2">ROUND(K6/140.8*148,0)</f>
        <v>1093813</v>
      </c>
      <c r="N6" s="8">
        <f t="shared" ref="N6:N15" si="3">ROUND(L6/124.9*130.8,-2)</f>
        <v>10934000</v>
      </c>
      <c r="O6" s="8">
        <f t="shared" ref="O6:O15" si="4">ROUND(M6/122.5*127.2,-2)</f>
        <v>1135800</v>
      </c>
      <c r="P6" s="8"/>
      <c r="Q6" s="28"/>
      <c r="R6" s="2" t="s">
        <v>35</v>
      </c>
      <c r="S6" s="2" t="s">
        <v>36</v>
      </c>
      <c r="T6" s="29" t="s">
        <v>35</v>
      </c>
      <c r="U6" s="29" t="s">
        <v>36</v>
      </c>
      <c r="V6" s="29" t="s">
        <v>36</v>
      </c>
      <c r="W6" s="2" t="s">
        <v>35</v>
      </c>
      <c r="X6" s="2" t="s">
        <v>35</v>
      </c>
      <c r="Y6" s="41"/>
    </row>
    <row r="7" spans="1:26" x14ac:dyDescent="0.2">
      <c r="A7" s="26"/>
      <c r="B7" s="26" t="s">
        <v>60</v>
      </c>
      <c r="C7" s="3"/>
      <c r="D7" s="26"/>
      <c r="E7" s="3" t="s">
        <v>61</v>
      </c>
      <c r="F7" s="3" t="s">
        <v>17</v>
      </c>
      <c r="G7" s="1" t="s">
        <v>65</v>
      </c>
      <c r="H7" s="1" t="s">
        <v>53</v>
      </c>
      <c r="I7" s="27" t="s">
        <v>36</v>
      </c>
      <c r="J7" s="5">
        <v>36300</v>
      </c>
      <c r="K7" s="10">
        <v>0</v>
      </c>
      <c r="L7" s="8">
        <f t="shared" si="1"/>
        <v>36528</v>
      </c>
      <c r="M7" s="8">
        <f t="shared" si="2"/>
        <v>0</v>
      </c>
      <c r="N7" s="8">
        <f t="shared" si="3"/>
        <v>38300</v>
      </c>
      <c r="O7" s="8">
        <f t="shared" si="4"/>
        <v>0</v>
      </c>
      <c r="P7" s="8"/>
      <c r="Q7" s="28"/>
      <c r="R7" s="2" t="s">
        <v>35</v>
      </c>
      <c r="S7" s="2" t="s">
        <v>35</v>
      </c>
      <c r="T7" s="29" t="s">
        <v>35</v>
      </c>
      <c r="U7" s="29" t="s">
        <v>35</v>
      </c>
      <c r="V7" s="29" t="s">
        <v>35</v>
      </c>
      <c r="W7" s="2" t="s">
        <v>35</v>
      </c>
      <c r="X7" s="2" t="s">
        <v>35</v>
      </c>
      <c r="Y7" s="41"/>
    </row>
    <row r="8" spans="1:26" x14ac:dyDescent="0.2">
      <c r="A8" s="26"/>
      <c r="B8" s="26" t="s">
        <v>62</v>
      </c>
      <c r="C8" s="3">
        <v>2</v>
      </c>
      <c r="D8" s="26"/>
      <c r="E8" s="3" t="s">
        <v>22</v>
      </c>
      <c r="F8" s="3" t="s">
        <v>17</v>
      </c>
      <c r="G8" s="1" t="s">
        <v>23</v>
      </c>
      <c r="H8" s="1" t="s">
        <v>53</v>
      </c>
      <c r="I8" s="27" t="s">
        <v>36</v>
      </c>
      <c r="J8" s="5">
        <v>1306800</v>
      </c>
      <c r="K8" s="10">
        <v>0</v>
      </c>
      <c r="L8" s="8">
        <f t="shared" si="1"/>
        <v>1314995</v>
      </c>
      <c r="M8" s="8">
        <f t="shared" si="2"/>
        <v>0</v>
      </c>
      <c r="N8" s="8">
        <f t="shared" si="3"/>
        <v>1377100</v>
      </c>
      <c r="O8" s="8">
        <f t="shared" si="4"/>
        <v>0</v>
      </c>
      <c r="P8" s="8"/>
      <c r="Q8" s="28"/>
      <c r="R8" s="2" t="s">
        <v>35</v>
      </c>
      <c r="S8" s="2" t="s">
        <v>36</v>
      </c>
      <c r="T8" s="29" t="s">
        <v>35</v>
      </c>
      <c r="U8" s="29" t="s">
        <v>35</v>
      </c>
      <c r="V8" s="29" t="s">
        <v>36</v>
      </c>
      <c r="W8" s="2" t="s">
        <v>35</v>
      </c>
      <c r="X8" s="2" t="s">
        <v>35</v>
      </c>
      <c r="Y8" s="41"/>
    </row>
    <row r="9" spans="1:26" x14ac:dyDescent="0.2">
      <c r="A9" s="26"/>
      <c r="B9" s="26" t="s">
        <v>24</v>
      </c>
      <c r="C9" s="3">
        <v>1</v>
      </c>
      <c r="D9" s="26"/>
      <c r="E9" s="3" t="s">
        <v>25</v>
      </c>
      <c r="F9" s="3" t="s">
        <v>17</v>
      </c>
      <c r="G9" s="1" t="s">
        <v>26</v>
      </c>
      <c r="H9" s="1" t="s">
        <v>52</v>
      </c>
      <c r="I9" s="27" t="s">
        <v>36</v>
      </c>
      <c r="J9" s="5">
        <v>5886650</v>
      </c>
      <c r="K9" s="5">
        <v>653400</v>
      </c>
      <c r="L9" s="8">
        <f t="shared" si="1"/>
        <v>5923567</v>
      </c>
      <c r="M9" s="8">
        <f t="shared" si="2"/>
        <v>686813</v>
      </c>
      <c r="N9" s="8">
        <f t="shared" si="3"/>
        <v>6203400</v>
      </c>
      <c r="O9" s="8">
        <f t="shared" si="4"/>
        <v>713200</v>
      </c>
      <c r="P9" s="8"/>
      <c r="Q9" s="28" t="s">
        <v>63</v>
      </c>
      <c r="R9" s="2" t="s">
        <v>35</v>
      </c>
      <c r="S9" s="2" t="s">
        <v>41</v>
      </c>
      <c r="T9" s="30" t="s">
        <v>35</v>
      </c>
      <c r="U9" s="29" t="s">
        <v>36</v>
      </c>
      <c r="V9" s="29" t="s">
        <v>36</v>
      </c>
      <c r="W9" s="2" t="s">
        <v>35</v>
      </c>
      <c r="X9" s="2" t="s">
        <v>36</v>
      </c>
      <c r="Y9" s="42" t="s">
        <v>69</v>
      </c>
    </row>
    <row r="10" spans="1:26" x14ac:dyDescent="0.2">
      <c r="A10" s="26"/>
      <c r="B10" s="26" t="s">
        <v>15</v>
      </c>
      <c r="C10" s="3">
        <v>6</v>
      </c>
      <c r="D10" s="26"/>
      <c r="E10" s="3" t="s">
        <v>16</v>
      </c>
      <c r="F10" s="3" t="s">
        <v>17</v>
      </c>
      <c r="G10" s="1" t="s">
        <v>43</v>
      </c>
      <c r="H10" s="1" t="s">
        <v>52</v>
      </c>
      <c r="I10" s="27" t="s">
        <v>36</v>
      </c>
      <c r="J10" s="5">
        <v>302500</v>
      </c>
      <c r="K10" s="10">
        <v>0</v>
      </c>
      <c r="L10" s="8">
        <f t="shared" si="1"/>
        <v>304397</v>
      </c>
      <c r="M10" s="8">
        <f t="shared" si="2"/>
        <v>0</v>
      </c>
      <c r="N10" s="8">
        <f t="shared" si="3"/>
        <v>318800</v>
      </c>
      <c r="O10" s="8">
        <f t="shared" si="4"/>
        <v>0</v>
      </c>
      <c r="P10" s="8"/>
      <c r="Q10" s="28"/>
      <c r="R10" s="2" t="s">
        <v>35</v>
      </c>
      <c r="S10" s="2" t="s">
        <v>36</v>
      </c>
      <c r="T10" s="29" t="s">
        <v>35</v>
      </c>
      <c r="U10" s="29" t="s">
        <v>35</v>
      </c>
      <c r="V10" s="29" t="s">
        <v>35</v>
      </c>
      <c r="W10" s="2" t="s">
        <v>35</v>
      </c>
      <c r="X10" s="2" t="s">
        <v>35</v>
      </c>
      <c r="Y10" s="41"/>
    </row>
    <row r="11" spans="1:26" x14ac:dyDescent="0.2">
      <c r="A11" s="26"/>
      <c r="B11" s="26" t="s">
        <v>27</v>
      </c>
      <c r="C11" s="3"/>
      <c r="D11" s="26"/>
      <c r="E11" s="3" t="s">
        <v>28</v>
      </c>
      <c r="F11" s="3" t="s">
        <v>17</v>
      </c>
      <c r="G11" s="1" t="s">
        <v>29</v>
      </c>
      <c r="H11" s="1" t="s">
        <v>52</v>
      </c>
      <c r="I11" s="27" t="s">
        <v>36</v>
      </c>
      <c r="J11" s="5">
        <v>5626500</v>
      </c>
      <c r="K11" s="5">
        <v>665500</v>
      </c>
      <c r="L11" s="8">
        <f t="shared" si="1"/>
        <v>5661786</v>
      </c>
      <c r="M11" s="8">
        <f t="shared" si="2"/>
        <v>699531</v>
      </c>
      <c r="N11" s="8">
        <f t="shared" si="3"/>
        <v>5929200</v>
      </c>
      <c r="O11" s="8">
        <f t="shared" si="4"/>
        <v>726400</v>
      </c>
      <c r="P11" s="8"/>
      <c r="Q11" s="28"/>
      <c r="R11" s="2" t="s">
        <v>35</v>
      </c>
      <c r="S11" s="2" t="s">
        <v>36</v>
      </c>
      <c r="T11" s="29" t="s">
        <v>35</v>
      </c>
      <c r="U11" s="29" t="s">
        <v>36</v>
      </c>
      <c r="V11" s="29" t="s">
        <v>36</v>
      </c>
      <c r="W11" s="2" t="s">
        <v>35</v>
      </c>
      <c r="X11" s="2" t="s">
        <v>35</v>
      </c>
      <c r="Y11" s="41"/>
    </row>
    <row r="12" spans="1:26" ht="25.5" x14ac:dyDescent="0.2">
      <c r="A12" s="31"/>
      <c r="B12" s="26" t="s">
        <v>30</v>
      </c>
      <c r="C12" s="3"/>
      <c r="D12" s="31"/>
      <c r="E12" s="3" t="s">
        <v>31</v>
      </c>
      <c r="F12" s="3" t="s">
        <v>32</v>
      </c>
      <c r="G12" s="4" t="s">
        <v>44</v>
      </c>
      <c r="H12" s="1" t="s">
        <v>53</v>
      </c>
      <c r="I12" s="27" t="s">
        <v>36</v>
      </c>
      <c r="J12" s="5">
        <v>4579850</v>
      </c>
      <c r="K12" s="10">
        <v>0</v>
      </c>
      <c r="L12" s="8">
        <f t="shared" si="1"/>
        <v>4608572</v>
      </c>
      <c r="M12" s="8">
        <f t="shared" si="2"/>
        <v>0</v>
      </c>
      <c r="N12" s="8">
        <f t="shared" si="3"/>
        <v>4826300</v>
      </c>
      <c r="O12" s="8">
        <f t="shared" si="4"/>
        <v>0</v>
      </c>
      <c r="P12" s="8"/>
      <c r="Q12" s="28" t="s">
        <v>64</v>
      </c>
      <c r="R12" s="2" t="s">
        <v>35</v>
      </c>
      <c r="S12" s="2" t="s">
        <v>36</v>
      </c>
      <c r="T12" s="29" t="s">
        <v>35</v>
      </c>
      <c r="U12" s="29" t="s">
        <v>36</v>
      </c>
      <c r="V12" s="29" t="s">
        <v>36</v>
      </c>
      <c r="W12" s="2" t="s">
        <v>35</v>
      </c>
      <c r="X12" s="2" t="s">
        <v>36</v>
      </c>
      <c r="Y12" s="42" t="s">
        <v>69</v>
      </c>
    </row>
    <row r="13" spans="1:26" x14ac:dyDescent="0.2">
      <c r="A13" s="31"/>
      <c r="B13" s="26" t="s">
        <v>33</v>
      </c>
      <c r="C13" s="3"/>
      <c r="D13" s="31"/>
      <c r="E13" s="3" t="s">
        <v>31</v>
      </c>
      <c r="F13" s="3" t="s">
        <v>32</v>
      </c>
      <c r="G13" s="1" t="s">
        <v>45</v>
      </c>
      <c r="H13" s="1" t="s">
        <v>54</v>
      </c>
      <c r="I13" s="27" t="s">
        <v>36</v>
      </c>
      <c r="J13" s="10">
        <v>0</v>
      </c>
      <c r="K13" s="5">
        <v>114950</v>
      </c>
      <c r="L13" s="8">
        <f t="shared" si="1"/>
        <v>0</v>
      </c>
      <c r="M13" s="8">
        <f t="shared" si="2"/>
        <v>120828</v>
      </c>
      <c r="N13" s="8">
        <f t="shared" si="3"/>
        <v>0</v>
      </c>
      <c r="O13" s="8">
        <f t="shared" si="4"/>
        <v>125500</v>
      </c>
      <c r="P13" s="8"/>
      <c r="Q13" s="28" t="s">
        <v>37</v>
      </c>
      <c r="R13" s="2" t="s">
        <v>35</v>
      </c>
      <c r="S13" s="2" t="s">
        <v>36</v>
      </c>
      <c r="T13" s="29" t="s">
        <v>35</v>
      </c>
      <c r="U13" s="29" t="s">
        <v>35</v>
      </c>
      <c r="V13" s="29" t="s">
        <v>35</v>
      </c>
      <c r="W13" s="2" t="s">
        <v>35</v>
      </c>
      <c r="X13" s="2" t="s">
        <v>36</v>
      </c>
      <c r="Y13" s="41"/>
    </row>
    <row r="14" spans="1:26" x14ac:dyDescent="0.2">
      <c r="A14" s="26"/>
      <c r="B14" s="26" t="s">
        <v>34</v>
      </c>
      <c r="C14" s="3">
        <v>13</v>
      </c>
      <c r="D14" s="26"/>
      <c r="E14" s="3" t="s">
        <v>31</v>
      </c>
      <c r="F14" s="3" t="s">
        <v>32</v>
      </c>
      <c r="G14" s="1" t="s">
        <v>46</v>
      </c>
      <c r="H14" s="1" t="s">
        <v>54</v>
      </c>
      <c r="I14" s="27" t="s">
        <v>36</v>
      </c>
      <c r="J14" s="10">
        <v>0</v>
      </c>
      <c r="K14" s="5">
        <v>375100</v>
      </c>
      <c r="L14" s="8">
        <f t="shared" si="1"/>
        <v>0</v>
      </c>
      <c r="M14" s="8">
        <f t="shared" si="2"/>
        <v>394281</v>
      </c>
      <c r="N14" s="8">
        <f t="shared" si="3"/>
        <v>0</v>
      </c>
      <c r="O14" s="8">
        <f t="shared" si="4"/>
        <v>409400</v>
      </c>
      <c r="P14" s="8"/>
      <c r="Q14" s="32"/>
      <c r="R14" s="26" t="s">
        <v>35</v>
      </c>
      <c r="S14" s="26" t="s">
        <v>36</v>
      </c>
      <c r="T14" s="29"/>
      <c r="U14" s="29"/>
      <c r="V14" s="29"/>
      <c r="W14" s="2"/>
      <c r="X14" s="2"/>
      <c r="Y14" s="41"/>
    </row>
    <row r="15" spans="1:26" x14ac:dyDescent="0.2">
      <c r="A15" s="26"/>
      <c r="B15" s="26" t="s">
        <v>34</v>
      </c>
      <c r="C15" s="3">
        <v>17</v>
      </c>
      <c r="D15" s="26"/>
      <c r="E15" s="3" t="s">
        <v>31</v>
      </c>
      <c r="F15" s="3" t="s">
        <v>32</v>
      </c>
      <c r="G15" s="1" t="s">
        <v>47</v>
      </c>
      <c r="H15" s="1" t="s">
        <v>54</v>
      </c>
      <c r="I15" s="27" t="s">
        <v>36</v>
      </c>
      <c r="J15" s="10">
        <v>0</v>
      </c>
      <c r="K15" s="5">
        <v>193600</v>
      </c>
      <c r="L15" s="8">
        <f t="shared" si="1"/>
        <v>0</v>
      </c>
      <c r="M15" s="8">
        <f t="shared" si="2"/>
        <v>203500</v>
      </c>
      <c r="N15" s="8">
        <f t="shared" si="3"/>
        <v>0</v>
      </c>
      <c r="O15" s="8">
        <f t="shared" si="4"/>
        <v>211300</v>
      </c>
      <c r="P15" s="8"/>
      <c r="Q15" s="32"/>
      <c r="R15" s="26" t="s">
        <v>35</v>
      </c>
      <c r="S15" s="26" t="s">
        <v>36</v>
      </c>
      <c r="T15" s="29"/>
      <c r="U15" s="29"/>
      <c r="V15" s="29"/>
      <c r="W15" s="2"/>
      <c r="X15" s="2"/>
      <c r="Y15" s="41"/>
    </row>
    <row r="16" spans="1:26" ht="13.5" thickBot="1" x14ac:dyDescent="0.25">
      <c r="J16" s="35">
        <v>29463500</v>
      </c>
      <c r="K16" s="35">
        <v>3400100</v>
      </c>
      <c r="L16" s="35">
        <f t="shared" ref="L16:O16" si="5">SUM(L5:L15)</f>
        <v>29648276</v>
      </c>
      <c r="M16" s="35">
        <f t="shared" si="5"/>
        <v>3573969</v>
      </c>
      <c r="N16" s="35">
        <f t="shared" si="5"/>
        <v>31048800</v>
      </c>
      <c r="O16" s="35">
        <f t="shared" si="5"/>
        <v>3711200</v>
      </c>
      <c r="P16" s="36"/>
    </row>
    <row r="17" spans="2:16" ht="13.5" thickTop="1" x14ac:dyDescent="0.2"/>
    <row r="18" spans="2:16" x14ac:dyDescent="0.2">
      <c r="K18" s="39"/>
      <c r="L18" s="39"/>
      <c r="M18" s="39"/>
      <c r="N18" s="39"/>
      <c r="O18" s="39"/>
      <c r="P18" s="39"/>
    </row>
    <row r="19" spans="2:16" x14ac:dyDescent="0.2">
      <c r="B19" s="9" t="s">
        <v>50</v>
      </c>
      <c r="O19" s="39"/>
    </row>
    <row r="20" spans="2:16" x14ac:dyDescent="0.2">
      <c r="B20" s="9" t="s">
        <v>51</v>
      </c>
    </row>
  </sheetData>
  <mergeCells count="1">
    <mergeCell ref="H1:H3"/>
  </mergeCells>
  <phoneticPr fontId="0" type="noConversion"/>
  <pageMargins left="0.23622047244094491" right="0.23622047244094491" top="1.5354330708661419" bottom="0.94488188976377963" header="0.35433070866141736" footer="0.70866141732283472"/>
  <pageSetup paperSize="9" scale="86" orientation="landscape" r:id="rId1"/>
  <headerFooter alignWithMargins="0">
    <oddFooter>&amp;L&amp;F &amp;A&amp;C&amp;P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2D8531AF07E41A727F775E4CE28E8" ma:contentTypeVersion="0" ma:contentTypeDescription="Een nieuw document maken." ma:contentTypeScope="" ma:versionID="422c5e1a46ca337ca3202f1a494778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afbe4268323ace26afce6e19e15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A65C25-7347-4530-81DB-D743228D9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DBCBBF-5F99-45DB-9CD0-459993573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FAD03-2D0E-4B95-9830-D597C830B76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Totaal overzicht</vt:lpstr>
      <vt:lpstr>'Totaal overzicht'!Afdrukbereik</vt:lpstr>
      <vt:lpstr>'Totaal overzicht'!Afdruktitels</vt:lpstr>
    </vt:vector>
  </TitlesOfParts>
  <Company>ISG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IAK</dc:creator>
  <cp:lastModifiedBy>Frank de Kort</cp:lastModifiedBy>
  <cp:lastPrinted>2025-03-17T13:09:00Z</cp:lastPrinted>
  <dcterms:created xsi:type="dcterms:W3CDTF">2000-02-02T09:38:17Z</dcterms:created>
  <dcterms:modified xsi:type="dcterms:W3CDTF">2025-04-22T05:29:48Z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0x01010062B2D8531AF07E41A727F775E4CE28E8</vt:lpwstr>
  </property>
</Properties>
</file>