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arcadiso365.sharepoint.com/teams/KRWOost-GROW/16  Contractmanagement/1.6.22 - Aanbestedingsdossier/Aanbestedingsdossier voor publicatie/"/>
    </mc:Choice>
  </mc:AlternateContent>
  <xr:revisionPtr revIDLastSave="20" documentId="8_{7740A1D3-C55B-4805-98E0-6BD067044DEC}" xr6:coauthVersionLast="47" xr6:coauthVersionMax="47" xr10:uidLastSave="{5253FE16-FF9B-45DB-BCC7-053164FE6CDB}"/>
  <bookViews>
    <workbookView xWindow="-120" yWindow="-120" windowWidth="29040" windowHeight="15840" activeTab="1" xr2:uid="{6383E206-517A-492F-9C8D-D4BD9C873AA3}"/>
  </bookViews>
  <sheets>
    <sheet name="Overzicht raamactiviteiten" sheetId="1" r:id="rId1"/>
    <sheet name="Zwarte Meer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5" i="4" l="1"/>
  <c r="I37" i="4"/>
  <c r="I18" i="4"/>
  <c r="I17" i="4"/>
  <c r="I47" i="4"/>
  <c r="I46" i="4"/>
  <c r="I45" i="4"/>
  <c r="I44" i="4"/>
  <c r="I40" i="4"/>
  <c r="I39" i="4"/>
  <c r="I38" i="4"/>
  <c r="I41" i="4"/>
  <c r="I23" i="4"/>
  <c r="I22" i="4"/>
  <c r="I21" i="4"/>
  <c r="I20" i="4"/>
  <c r="I16" i="4"/>
  <c r="I15" i="4"/>
  <c r="I14" i="4"/>
  <c r="I12" i="4"/>
  <c r="I11" i="4"/>
  <c r="I34" i="4" s="1"/>
  <c r="G48" i="4" l="1"/>
  <c r="I48" i="4" s="1"/>
  <c r="G50" i="4" l="1"/>
  <c r="I50" i="4" s="1"/>
  <c r="G49" i="4"/>
  <c r="I49" i="4" s="1"/>
  <c r="I51" i="4" s="1"/>
  <c r="D5" i="1" l="1"/>
  <c r="D7" i="1" s="1"/>
</calcChain>
</file>

<file path=xl/sharedStrings.xml><?xml version="1.0" encoding="utf-8"?>
<sst xmlns="http://schemas.openxmlformats.org/spreadsheetml/2006/main" count="156" uniqueCount="91">
  <si>
    <t>Oeverzones</t>
  </si>
  <si>
    <t>Totaal</t>
  </si>
  <si>
    <t>Totaal Staat van Ontleding NOK Eemmeer-Ketelmeer</t>
  </si>
  <si>
    <t>Zwarte Meer</t>
  </si>
  <si>
    <t>Staat van prijzen per eenheid raamactiviteiten</t>
  </si>
  <si>
    <t>Staat van prijzen per eenheid raamactiviteiten (Stapper)</t>
  </si>
  <si>
    <t>NOK: Zwarte Meer</t>
  </si>
  <si>
    <t>#</t>
  </si>
  <si>
    <t>Omschrijving</t>
  </si>
  <si>
    <t>Hoeveelheid</t>
  </si>
  <si>
    <t>Eenheid</t>
  </si>
  <si>
    <t>Eenheidsprijs</t>
  </si>
  <si>
    <t>Directe bouwkosten</t>
  </si>
  <si>
    <t>Maatregel Richels en ondiepe zones</t>
  </si>
  <si>
    <t>A</t>
  </si>
  <si>
    <t>Grondwerk</t>
  </si>
  <si>
    <t>A.1</t>
  </si>
  <si>
    <t>Ontgraven</t>
  </si>
  <si>
    <t>m3</t>
  </si>
  <si>
    <t>EUR/m3</t>
  </si>
  <si>
    <t>A.2</t>
  </si>
  <si>
    <t>Transport intern</t>
  </si>
  <si>
    <t>A.3</t>
  </si>
  <si>
    <t>Afvoer grond</t>
  </si>
  <si>
    <t>A.3.1</t>
  </si>
  <si>
    <t xml:space="preserve">Afvoer NT </t>
  </si>
  <si>
    <t>A.3.2</t>
  </si>
  <si>
    <t>Afvoer overig</t>
  </si>
  <si>
    <t>A.4</t>
  </si>
  <si>
    <t>Aanbrengen grond</t>
  </si>
  <si>
    <t>A.5</t>
  </si>
  <si>
    <t>Leveren grond</t>
  </si>
  <si>
    <t>A.6</t>
  </si>
  <si>
    <t>Profileren richels Zwarte Meer</t>
  </si>
  <si>
    <t>m2</t>
  </si>
  <si>
    <t>EUR/m2</t>
  </si>
  <si>
    <t>B</t>
  </si>
  <si>
    <t>Steenwerk</t>
  </si>
  <si>
    <t>B.1</t>
  </si>
  <si>
    <t>Opnemen bestoring</t>
  </si>
  <si>
    <t>B.2</t>
  </si>
  <si>
    <t>B.3</t>
  </si>
  <si>
    <t>Afvoer steen</t>
  </si>
  <si>
    <t>B.4</t>
  </si>
  <si>
    <t>Leveren &amp; aanbrengen steen</t>
  </si>
  <si>
    <t> </t>
  </si>
  <si>
    <t xml:space="preserve">Maatregel Rijshoutdam </t>
  </si>
  <si>
    <t>G</t>
  </si>
  <si>
    <t>Leveren en aanbrengen Rijshoutdam</t>
  </si>
  <si>
    <t>G.1</t>
  </si>
  <si>
    <t>Leveren en aanbrengen palen</t>
  </si>
  <si>
    <t>st</t>
  </si>
  <si>
    <t>EUR/st</t>
  </si>
  <si>
    <t>G.2</t>
  </si>
  <si>
    <t>Leveren en aanbrengen Wiepen</t>
  </si>
  <si>
    <t>G.3</t>
  </si>
  <si>
    <t xml:space="preserve">Leveren en aanbrengen stamhout </t>
  </si>
  <si>
    <t>m1</t>
  </si>
  <si>
    <t>EUR/m1</t>
  </si>
  <si>
    <t>Maatregel beschermd riet</t>
  </si>
  <si>
    <t>I.1</t>
  </si>
  <si>
    <t>Leveren en aanbrengen beschermend riet</t>
  </si>
  <si>
    <t>Subtotaal - Directe bouwkosten</t>
  </si>
  <si>
    <t>Engineeringskosten</t>
  </si>
  <si>
    <t>C.1</t>
  </si>
  <si>
    <t>Opstellen DO</t>
  </si>
  <si>
    <t>C.2</t>
  </si>
  <si>
    <t>Opstellen UO</t>
  </si>
  <si>
    <t>C.3</t>
  </si>
  <si>
    <t>Overige Documenten Ontwerpfase</t>
  </si>
  <si>
    <t>C.4</t>
  </si>
  <si>
    <t>Overige Documenten Uitvoeringsfase</t>
  </si>
  <si>
    <t>Subtotaal - Engineeringskosten</t>
  </si>
  <si>
    <t>Indirecte kosten</t>
  </si>
  <si>
    <t>D.1</t>
  </si>
  <si>
    <t>Eenmalige kosten</t>
  </si>
  <si>
    <t>D.2</t>
  </si>
  <si>
    <t>Algemene bouwplaatskosten</t>
  </si>
  <si>
    <t>D.3</t>
  </si>
  <si>
    <t>Uitvoeringskosten</t>
  </si>
  <si>
    <t>D.4</t>
  </si>
  <si>
    <t>Projectmanagementkosten</t>
  </si>
  <si>
    <t>D.5</t>
  </si>
  <si>
    <t>Algemene kosten</t>
  </si>
  <si>
    <t>%</t>
  </si>
  <si>
    <t>D.6</t>
  </si>
  <si>
    <t>Winst</t>
  </si>
  <si>
    <t>D.7</t>
  </si>
  <si>
    <t>Risico</t>
  </si>
  <si>
    <t>Subtotaal - Indirecte kosten</t>
  </si>
  <si>
    <t>Totaal stapper [Zwarte Meer]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</si>
</sst>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color rgb="FF1D1D1D"/>
      <name val="Verdana"/>
      <family val="2"/>
    </font>
    <font>
      <b/>
      <sz val="9"/>
      <color rgb="FF1D1D1D"/>
      <name val="Verdana"/>
      <family val="2"/>
    </font>
    <font>
      <b/>
      <sz val="9"/>
      <color theme="1"/>
      <name val="Verdana"/>
      <family val="2"/>
    </font>
    <font>
      <i/>
      <sz val="9"/>
      <color theme="1"/>
      <name val="Verdana"/>
      <family val="2"/>
    </font>
    <font>
      <b/>
      <i/>
      <sz val="9"/>
      <color theme="1"/>
      <name val="Verdana"/>
      <family val="2"/>
    </font>
    <font>
      <sz val="9"/>
      <color rgb="FF000000"/>
      <name val="Verdana"/>
      <family val="2"/>
    </font>
    <font>
      <sz val="9"/>
      <color rgb="FF000000"/>
      <name val="Calibri"/>
      <family val="2"/>
    </font>
    <font>
      <sz val="9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7">
    <xf numFmtId="0" fontId="0" fillId="0" borderId="0" xfId="0"/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4" fontId="0" fillId="0" borderId="2" xfId="1" applyFont="1" applyBorder="1"/>
    <xf numFmtId="0" fontId="0" fillId="0" borderId="3" xfId="0" applyBorder="1"/>
    <xf numFmtId="0" fontId="0" fillId="0" borderId="7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0" borderId="2" xfId="0" applyFont="1" applyBorder="1"/>
    <xf numFmtId="44" fontId="0" fillId="4" borderId="2" xfId="1" applyFont="1" applyFill="1" applyBorder="1"/>
    <xf numFmtId="0" fontId="0" fillId="0" borderId="0" xfId="0" applyProtection="1">
      <protection locked="0"/>
    </xf>
    <xf numFmtId="0" fontId="0" fillId="0" borderId="16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7" xfId="0" applyBorder="1" applyProtection="1">
      <protection locked="0"/>
    </xf>
    <xf numFmtId="0" fontId="5" fillId="0" borderId="3" xfId="0" applyFont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5" xfId="0" applyFont="1" applyFill="1" applyBorder="1" applyProtection="1">
      <protection locked="0"/>
    </xf>
    <xf numFmtId="0" fontId="5" fillId="0" borderId="7" xfId="0" applyFont="1" applyBorder="1" applyProtection="1">
      <protection locked="0"/>
    </xf>
    <xf numFmtId="0" fontId="5" fillId="2" borderId="8" xfId="0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7" xfId="0" applyBorder="1" applyProtection="1">
      <protection locked="0"/>
    </xf>
    <xf numFmtId="0" fontId="5" fillId="0" borderId="0" xfId="0" applyFont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10" xfId="0" applyBorder="1" applyProtection="1">
      <protection locked="0"/>
    </xf>
    <xf numFmtId="44" fontId="0" fillId="0" borderId="0" xfId="1" applyFont="1" applyProtection="1">
      <protection locked="0"/>
    </xf>
    <xf numFmtId="44" fontId="0" fillId="3" borderId="0" xfId="1" applyFont="1" applyFill="1" applyBorder="1" applyProtection="1">
      <protection locked="0"/>
    </xf>
    <xf numFmtId="0" fontId="0" fillId="0" borderId="7" xfId="0" applyBorder="1" applyAlignment="1" applyProtection="1">
      <alignment wrapText="1"/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44" fontId="0" fillId="0" borderId="9" xfId="1" applyFont="1" applyBorder="1" applyProtection="1">
      <protection locked="0"/>
    </xf>
    <xf numFmtId="44" fontId="0" fillId="0" borderId="0" xfId="1" applyFont="1" applyBorder="1" applyProtection="1">
      <protection locked="0"/>
    </xf>
    <xf numFmtId="0" fontId="8" fillId="0" borderId="0" xfId="0" applyFont="1" applyProtection="1">
      <protection locked="0"/>
    </xf>
    <xf numFmtId="0" fontId="8" fillId="0" borderId="3" xfId="0" applyFont="1" applyBorder="1" applyProtection="1">
      <protection locked="0"/>
    </xf>
    <xf numFmtId="0" fontId="12" fillId="0" borderId="4" xfId="0" applyFont="1" applyBorder="1" applyProtection="1">
      <protection locked="0"/>
    </xf>
    <xf numFmtId="0" fontId="12" fillId="0" borderId="5" xfId="0" applyFont="1" applyBorder="1" applyProtection="1">
      <protection locked="0"/>
    </xf>
    <xf numFmtId="0" fontId="8" fillId="0" borderId="7" xfId="0" applyFont="1" applyBorder="1" applyProtection="1">
      <protection locked="0"/>
    </xf>
    <xf numFmtId="0" fontId="12" fillId="0" borderId="10" xfId="0" applyFont="1" applyBorder="1" applyProtection="1">
      <protection locked="0"/>
    </xf>
    <xf numFmtId="0" fontId="12" fillId="0" borderId="0" xfId="0" applyFont="1" applyProtection="1">
      <protection locked="0"/>
    </xf>
    <xf numFmtId="0" fontId="8" fillId="0" borderId="7" xfId="0" applyFont="1" applyBorder="1" applyAlignment="1" applyProtection="1">
      <alignment wrapText="1"/>
      <protection locked="0"/>
    </xf>
    <xf numFmtId="0" fontId="13" fillId="0" borderId="0" xfId="0" applyFont="1" applyProtection="1">
      <protection locked="0"/>
    </xf>
    <xf numFmtId="44" fontId="11" fillId="3" borderId="0" xfId="1" applyFont="1" applyFill="1" applyBorder="1" applyProtection="1">
      <protection locked="0"/>
    </xf>
    <xf numFmtId="0" fontId="12" fillId="0" borderId="8" xfId="0" applyFont="1" applyBorder="1" applyProtection="1">
      <protection locked="0"/>
    </xf>
    <xf numFmtId="0" fontId="13" fillId="0" borderId="18" xfId="0" applyFont="1" applyBorder="1" applyProtection="1">
      <protection locked="0"/>
    </xf>
    <xf numFmtId="44" fontId="0" fillId="3" borderId="9" xfId="1" applyFont="1" applyFill="1" applyBorder="1" applyProtection="1">
      <protection locked="0"/>
    </xf>
    <xf numFmtId="44" fontId="0" fillId="0" borderId="0" xfId="1" applyFont="1" applyFill="1" applyBorder="1" applyProtection="1">
      <protection locked="0"/>
    </xf>
    <xf numFmtId="0" fontId="9" fillId="0" borderId="8" xfId="0" applyFont="1" applyBorder="1" applyProtection="1">
      <protection locked="0"/>
    </xf>
    <xf numFmtId="0" fontId="9" fillId="0" borderId="9" xfId="0" applyFont="1" applyBorder="1" applyProtection="1">
      <protection locked="0"/>
    </xf>
    <xf numFmtId="44" fontId="11" fillId="3" borderId="9" xfId="1" applyFont="1" applyFill="1" applyBorder="1" applyProtection="1">
      <protection locked="0"/>
    </xf>
    <xf numFmtId="44" fontId="12" fillId="0" borderId="5" xfId="0" applyNumberFormat="1" applyFont="1" applyBorder="1" applyProtection="1">
      <protection locked="0"/>
    </xf>
    <xf numFmtId="44" fontId="0" fillId="3" borderId="5" xfId="1" applyFont="1" applyFill="1" applyBorder="1" applyProtection="1">
      <protection locked="0"/>
    </xf>
    <xf numFmtId="10" fontId="0" fillId="3" borderId="0" xfId="0" applyNumberFormat="1" applyFill="1" applyProtection="1">
      <protection locked="0"/>
    </xf>
    <xf numFmtId="10" fontId="0" fillId="3" borderId="9" xfId="0" applyNumberFormat="1" applyFill="1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0" xfId="0" applyProtection="1"/>
    <xf numFmtId="0" fontId="0" fillId="0" borderId="15" xfId="0" applyBorder="1" applyProtection="1"/>
    <xf numFmtId="0" fontId="5" fillId="2" borderId="5" xfId="0" applyFont="1" applyFill="1" applyBorder="1" applyProtection="1"/>
    <xf numFmtId="0" fontId="5" fillId="2" borderId="9" xfId="0" applyFont="1" applyFill="1" applyBorder="1" applyProtection="1"/>
    <xf numFmtId="0" fontId="5" fillId="0" borderId="0" xfId="0" applyFont="1" applyProtection="1"/>
    <xf numFmtId="0" fontId="5" fillId="0" borderId="0" xfId="0" applyFont="1" applyAlignment="1" applyProtection="1">
      <alignment horizontal="left" indent="1"/>
    </xf>
    <xf numFmtId="0" fontId="0" fillId="0" borderId="0" xfId="0" applyAlignment="1" applyProtection="1">
      <alignment horizontal="left" indent="4"/>
    </xf>
    <xf numFmtId="0" fontId="6" fillId="0" borderId="5" xfId="0" applyFont="1" applyBorder="1" applyAlignment="1" applyProtection="1">
      <alignment horizontal="left" indent="2"/>
    </xf>
    <xf numFmtId="0" fontId="0" fillId="0" borderId="0" xfId="0" applyAlignment="1" applyProtection="1">
      <alignment horizontal="left" indent="3"/>
    </xf>
    <xf numFmtId="0" fontId="0" fillId="0" borderId="0" xfId="0" applyAlignment="1" applyProtection="1">
      <alignment horizontal="left" indent="5"/>
    </xf>
    <xf numFmtId="0" fontId="0" fillId="0" borderId="9" xfId="0" applyBorder="1" applyAlignment="1" applyProtection="1">
      <alignment horizontal="left" indent="4"/>
    </xf>
    <xf numFmtId="0" fontId="12" fillId="0" borderId="0" xfId="0" applyFont="1" applyProtection="1"/>
    <xf numFmtId="0" fontId="13" fillId="0" borderId="9" xfId="0" applyFont="1" applyBorder="1" applyAlignment="1" applyProtection="1">
      <alignment wrapText="1"/>
    </xf>
    <xf numFmtId="0" fontId="13" fillId="0" borderId="0" xfId="0" applyFont="1" applyAlignment="1" applyProtection="1">
      <alignment wrapText="1"/>
    </xf>
    <xf numFmtId="0" fontId="10" fillId="0" borderId="9" xfId="0" applyFont="1" applyBorder="1" applyProtection="1"/>
    <xf numFmtId="0" fontId="0" fillId="0" borderId="5" xfId="0" applyBorder="1" applyAlignment="1" applyProtection="1">
      <alignment horizontal="left" indent="2"/>
    </xf>
    <xf numFmtId="0" fontId="0" fillId="0" borderId="0" xfId="0" applyAlignment="1" applyProtection="1">
      <alignment horizontal="left" indent="2"/>
    </xf>
    <xf numFmtId="0" fontId="0" fillId="0" borderId="9" xfId="0" applyBorder="1" applyAlignment="1" applyProtection="1">
      <alignment horizontal="left" indent="2"/>
    </xf>
    <xf numFmtId="0" fontId="0" fillId="0" borderId="13" xfId="0" applyBorder="1" applyProtection="1"/>
    <xf numFmtId="0" fontId="0" fillId="0" borderId="5" xfId="0" applyBorder="1" applyProtection="1"/>
    <xf numFmtId="0" fontId="0" fillId="0" borderId="9" xfId="0" applyBorder="1" applyProtection="1"/>
    <xf numFmtId="0" fontId="12" fillId="0" borderId="5" xfId="0" applyFont="1" applyBorder="1" applyProtection="1"/>
    <xf numFmtId="0" fontId="12" fillId="0" borderId="18" xfId="0" applyFont="1" applyBorder="1" applyProtection="1"/>
    <xf numFmtId="0" fontId="7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right"/>
    </xf>
    <xf numFmtId="0" fontId="5" fillId="2" borderId="6" xfId="0" applyFont="1" applyFill="1" applyBorder="1" applyProtection="1"/>
    <xf numFmtId="0" fontId="5" fillId="2" borderId="1" xfId="0" applyFont="1" applyFill="1" applyBorder="1" applyProtection="1"/>
    <xf numFmtId="44" fontId="0" fillId="0" borderId="0" xfId="0" applyNumberFormat="1" applyProtection="1"/>
    <xf numFmtId="44" fontId="0" fillId="0" borderId="6" xfId="0" applyNumberFormat="1" applyBorder="1" applyProtection="1"/>
    <xf numFmtId="44" fontId="0" fillId="0" borderId="11" xfId="0" applyNumberFormat="1" applyBorder="1" applyProtection="1"/>
    <xf numFmtId="44" fontId="0" fillId="0" borderId="1" xfId="0" applyNumberFormat="1" applyBorder="1" applyProtection="1"/>
    <xf numFmtId="0" fontId="12" fillId="0" borderId="6" xfId="0" applyFont="1" applyBorder="1" applyProtection="1"/>
    <xf numFmtId="0" fontId="12" fillId="0" borderId="11" xfId="0" applyFont="1" applyBorder="1" applyProtection="1"/>
    <xf numFmtId="44" fontId="11" fillId="0" borderId="11" xfId="0" applyNumberFormat="1" applyFont="1" applyBorder="1" applyProtection="1"/>
    <xf numFmtId="44" fontId="7" fillId="0" borderId="0" xfId="0" applyNumberFormat="1" applyFont="1" applyProtection="1"/>
    <xf numFmtId="44" fontId="12" fillId="0" borderId="6" xfId="0" applyNumberFormat="1" applyFont="1" applyBorder="1" applyProtection="1"/>
    <xf numFmtId="44" fontId="5" fillId="0" borderId="0" xfId="0" applyNumberFormat="1" applyFont="1" applyProtection="1"/>
    <xf numFmtId="4" fontId="0" fillId="0" borderId="0" xfId="0" applyNumberFormat="1" applyProtection="1"/>
    <xf numFmtId="4" fontId="0" fillId="0" borderId="9" xfId="0" applyNumberFormat="1" applyBorder="1" applyProtection="1"/>
    <xf numFmtId="3" fontId="13" fillId="0" borderId="0" xfId="0" applyNumberFormat="1" applyFont="1" applyProtection="1"/>
    <xf numFmtId="3" fontId="13" fillId="0" borderId="9" xfId="0" applyNumberFormat="1" applyFont="1" applyBorder="1" applyProtection="1"/>
    <xf numFmtId="0" fontId="9" fillId="0" borderId="9" xfId="0" applyFont="1" applyBorder="1" applyProtection="1"/>
    <xf numFmtId="2" fontId="0" fillId="0" borderId="5" xfId="0" applyNumberFormat="1" applyBorder="1" applyProtection="1"/>
    <xf numFmtId="2" fontId="0" fillId="0" borderId="0" xfId="0" applyNumberFormat="1" applyProtection="1"/>
    <xf numFmtId="2" fontId="0" fillId="0" borderId="9" xfId="0" applyNumberFormat="1" applyBorder="1" applyProtection="1"/>
    <xf numFmtId="44" fontId="0" fillId="0" borderId="9" xfId="0" applyNumberFormat="1" applyBorder="1" applyProtection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43961</xdr:colOff>
      <xdr:row>1</xdr:row>
      <xdr:rowOff>150691</xdr:rowOff>
    </xdr:from>
    <xdr:to>
      <xdr:col>1</xdr:col>
      <xdr:colOff>2409336</xdr:colOff>
      <xdr:row>7</xdr:row>
      <xdr:rowOff>36740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41C98D1-5551-453F-89E9-AB453CFF5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134" y="333864"/>
          <a:ext cx="2365375" cy="8971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8033</xdr:colOff>
      <xdr:row>2</xdr:row>
      <xdr:rowOff>52854</xdr:rowOff>
    </xdr:from>
    <xdr:to>
      <xdr:col>8</xdr:col>
      <xdr:colOff>1112266</xdr:colOff>
      <xdr:row>3</xdr:row>
      <xdr:rowOff>104962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FEC72E26-3134-474F-AFEB-7C341A332D69}"/>
            </a:ext>
            <a:ext uri="{147F2762-F138-4A5C-976F-8EAC2B608ADB}">
              <a16:predDERef xmlns:a16="http://schemas.microsoft.com/office/drawing/2014/main" pred="{7F38F54A-4F86-1A84-AFC2-E664598ED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13062" y="400236"/>
          <a:ext cx="1110583" cy="4603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239C4-16E5-4114-AEA6-9EF9C7A0E3AB}">
  <dimension ref="A1:E8"/>
  <sheetViews>
    <sheetView zoomScale="130" zoomScaleNormal="130" workbookViewId="0">
      <selection activeCell="B14" sqref="B14"/>
    </sheetView>
  </sheetViews>
  <sheetFormatPr defaultRowHeight="13" x14ac:dyDescent="0.3"/>
  <cols>
    <col min="2" max="2" width="38.59765625" customWidth="1"/>
    <col min="3" max="3" width="70.69921875" customWidth="1"/>
    <col min="4" max="4" width="22.8984375" customWidth="1"/>
  </cols>
  <sheetData>
    <row r="1" spans="1:5" ht="14.4" thickBot="1" x14ac:dyDescent="0.35"/>
    <row r="2" spans="1:5" ht="13.75" x14ac:dyDescent="0.3">
      <c r="B2" s="10"/>
      <c r="C2" s="9"/>
      <c r="D2" s="9"/>
      <c r="E2" s="11"/>
    </row>
    <row r="3" spans="1:5" ht="13.75" x14ac:dyDescent="0.3">
      <c r="A3" s="5"/>
      <c r="C3" s="12" t="s">
        <v>0</v>
      </c>
      <c r="D3" s="12" t="s">
        <v>1</v>
      </c>
      <c r="E3" s="5"/>
    </row>
    <row r="4" spans="1:5" ht="13.75" x14ac:dyDescent="0.3">
      <c r="B4" s="4"/>
      <c r="C4" s="1" t="s">
        <v>2</v>
      </c>
      <c r="D4" s="13">
        <v>0</v>
      </c>
      <c r="E4" s="5"/>
    </row>
    <row r="5" spans="1:5" ht="13.75" x14ac:dyDescent="0.3">
      <c r="B5" s="4"/>
      <c r="C5" s="1" t="s">
        <v>3</v>
      </c>
      <c r="D5" s="3">
        <f>'Zwarte Meer'!I55</f>
        <v>648404.78940000001</v>
      </c>
      <c r="E5" s="5"/>
    </row>
    <row r="6" spans="1:5" ht="13.75" x14ac:dyDescent="0.3">
      <c r="B6" s="4"/>
      <c r="E6" s="5"/>
    </row>
    <row r="7" spans="1:5" ht="13.75" x14ac:dyDescent="0.3">
      <c r="B7" s="4"/>
      <c r="C7" s="2" t="s">
        <v>4</v>
      </c>
      <c r="D7" s="3">
        <f>SUM(D4,D5)</f>
        <v>648404.78940000001</v>
      </c>
      <c r="E7" s="5"/>
    </row>
    <row r="8" spans="1:5" ht="14.4" thickBot="1" x14ac:dyDescent="0.35">
      <c r="B8" s="6"/>
      <c r="C8" s="7"/>
      <c r="D8" s="7"/>
      <c r="E8" s="8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267BB-7D2C-4BAC-AA97-2E725F00F572}">
  <dimension ref="A1:O56"/>
  <sheetViews>
    <sheetView tabSelected="1" zoomScaleNormal="100" workbookViewId="0">
      <selection activeCell="M6" sqref="M6"/>
    </sheetView>
  </sheetViews>
  <sheetFormatPr defaultRowHeight="13" x14ac:dyDescent="0.3"/>
  <cols>
    <col min="1" max="1" width="8.796875" style="14"/>
    <col min="2" max="2" width="11.19921875" style="14" customWidth="1"/>
    <col min="3" max="3" width="5.09765625" style="14" bestFit="1" customWidth="1"/>
    <col min="4" max="4" width="60.09765625" style="61" bestFit="1" customWidth="1"/>
    <col min="5" max="5" width="13.69921875" style="14" bestFit="1" customWidth="1"/>
    <col min="6" max="6" width="9.09765625" style="14" bestFit="1" customWidth="1"/>
    <col min="7" max="7" width="15" style="14" bestFit="1" customWidth="1"/>
    <col min="8" max="8" width="51.69921875" style="61" bestFit="1" customWidth="1"/>
    <col min="9" max="9" width="18.59765625" style="61" customWidth="1"/>
    <col min="10" max="16384" width="8.796875" style="14"/>
  </cols>
  <sheetData>
    <row r="1" spans="2:10" ht="14.4" thickBot="1" x14ac:dyDescent="0.35"/>
    <row r="2" spans="2:10" ht="13.75" x14ac:dyDescent="0.3">
      <c r="B2" s="15"/>
      <c r="C2" s="16"/>
      <c r="D2" s="62"/>
      <c r="E2" s="16"/>
      <c r="F2" s="16"/>
      <c r="G2" s="16"/>
      <c r="H2" s="62"/>
      <c r="I2" s="62"/>
      <c r="J2" s="17"/>
    </row>
    <row r="3" spans="2:10" ht="32" customHeight="1" x14ac:dyDescent="0.3">
      <c r="B3" s="18"/>
      <c r="C3" s="19"/>
      <c r="D3" s="63" t="s">
        <v>5</v>
      </c>
      <c r="E3" s="20"/>
      <c r="F3" s="20"/>
      <c r="G3" s="20"/>
      <c r="H3" s="63"/>
      <c r="I3" s="86"/>
      <c r="J3" s="21"/>
    </row>
    <row r="4" spans="2:10" ht="13.75" x14ac:dyDescent="0.3">
      <c r="B4" s="18"/>
      <c r="C4" s="22"/>
      <c r="D4" s="64" t="s">
        <v>6</v>
      </c>
      <c r="E4" s="23"/>
      <c r="F4" s="23"/>
      <c r="G4" s="23"/>
      <c r="H4" s="64"/>
      <c r="I4" s="87"/>
      <c r="J4" s="21"/>
    </row>
    <row r="5" spans="2:10" ht="13.75" x14ac:dyDescent="0.3">
      <c r="B5" s="24"/>
      <c r="J5" s="25"/>
    </row>
    <row r="6" spans="2:10" ht="13.75" x14ac:dyDescent="0.3">
      <c r="B6" s="24"/>
      <c r="C6" s="26" t="s">
        <v>7</v>
      </c>
      <c r="D6" s="65" t="s">
        <v>8</v>
      </c>
      <c r="E6" s="65" t="s">
        <v>9</v>
      </c>
      <c r="F6" s="26" t="s">
        <v>10</v>
      </c>
      <c r="G6" s="26" t="s">
        <v>11</v>
      </c>
      <c r="H6" s="65"/>
      <c r="I6" s="65" t="s">
        <v>1</v>
      </c>
      <c r="J6" s="25"/>
    </row>
    <row r="7" spans="2:10" ht="13.75" x14ac:dyDescent="0.3">
      <c r="B7" s="24"/>
      <c r="D7" s="66" t="s">
        <v>12</v>
      </c>
      <c r="E7" s="61"/>
      <c r="J7" s="25"/>
    </row>
    <row r="8" spans="2:10" ht="13.75" x14ac:dyDescent="0.3">
      <c r="B8" s="24"/>
      <c r="D8" s="67"/>
      <c r="E8" s="98"/>
      <c r="I8" s="88"/>
      <c r="J8" s="25"/>
    </row>
    <row r="9" spans="2:10" ht="13.75" x14ac:dyDescent="0.3">
      <c r="B9" s="24"/>
      <c r="C9" s="27"/>
      <c r="D9" s="68" t="s">
        <v>13</v>
      </c>
      <c r="E9" s="80"/>
      <c r="F9" s="28"/>
      <c r="G9" s="28"/>
      <c r="H9" s="80"/>
      <c r="I9" s="89"/>
      <c r="J9" s="25"/>
    </row>
    <row r="10" spans="2:10" ht="13.75" x14ac:dyDescent="0.3">
      <c r="B10" s="24"/>
      <c r="C10" s="29" t="s">
        <v>14</v>
      </c>
      <c r="D10" s="69" t="s">
        <v>15</v>
      </c>
      <c r="E10" s="61"/>
      <c r="I10" s="90"/>
      <c r="J10" s="25"/>
    </row>
    <row r="11" spans="2:10" ht="13.75" x14ac:dyDescent="0.3">
      <c r="B11" s="24"/>
      <c r="C11" s="29" t="s">
        <v>16</v>
      </c>
      <c r="D11" s="67" t="s">
        <v>17</v>
      </c>
      <c r="E11" s="98">
        <v>0</v>
      </c>
      <c r="F11" s="14" t="s">
        <v>18</v>
      </c>
      <c r="G11" s="30">
        <v>0</v>
      </c>
      <c r="H11" s="61" t="s">
        <v>19</v>
      </c>
      <c r="I11" s="90">
        <f>E11*G11</f>
        <v>0</v>
      </c>
      <c r="J11" s="25"/>
    </row>
    <row r="12" spans="2:10" ht="13.75" x14ac:dyDescent="0.3">
      <c r="B12" s="24"/>
      <c r="C12" s="29" t="s">
        <v>20</v>
      </c>
      <c r="D12" s="67" t="s">
        <v>21</v>
      </c>
      <c r="E12" s="98">
        <v>0</v>
      </c>
      <c r="F12" s="14" t="s">
        <v>18</v>
      </c>
      <c r="G12" s="30">
        <v>0</v>
      </c>
      <c r="H12" s="61" t="s">
        <v>19</v>
      </c>
      <c r="I12" s="90">
        <f t="shared" ref="I12:I23" si="0">E12*G12</f>
        <v>0</v>
      </c>
      <c r="J12" s="25"/>
    </row>
    <row r="13" spans="2:10" ht="13.75" x14ac:dyDescent="0.3">
      <c r="B13" s="24"/>
      <c r="C13" s="29" t="s">
        <v>22</v>
      </c>
      <c r="D13" s="67" t="s">
        <v>23</v>
      </c>
      <c r="E13" s="98"/>
      <c r="G13" s="30"/>
      <c r="I13" s="90"/>
      <c r="J13" s="25"/>
    </row>
    <row r="14" spans="2:10" ht="13.75" x14ac:dyDescent="0.3">
      <c r="B14" s="24"/>
      <c r="C14" s="29" t="s">
        <v>24</v>
      </c>
      <c r="D14" s="70" t="s">
        <v>25</v>
      </c>
      <c r="E14" s="98">
        <v>0</v>
      </c>
      <c r="F14" s="14" t="s">
        <v>18</v>
      </c>
      <c r="G14" s="30">
        <v>0</v>
      </c>
      <c r="H14" s="61" t="s">
        <v>19</v>
      </c>
      <c r="I14" s="90">
        <f t="shared" si="0"/>
        <v>0</v>
      </c>
      <c r="J14" s="25"/>
    </row>
    <row r="15" spans="2:10" ht="13.75" x14ac:dyDescent="0.3">
      <c r="B15" s="24"/>
      <c r="C15" s="29" t="s">
        <v>26</v>
      </c>
      <c r="D15" s="70" t="s">
        <v>27</v>
      </c>
      <c r="E15" s="98">
        <v>0</v>
      </c>
      <c r="F15" s="14" t="s">
        <v>18</v>
      </c>
      <c r="G15" s="30">
        <v>0</v>
      </c>
      <c r="H15" s="61" t="s">
        <v>19</v>
      </c>
      <c r="I15" s="90">
        <f t="shared" si="0"/>
        <v>0</v>
      </c>
      <c r="J15" s="25"/>
    </row>
    <row r="16" spans="2:10" ht="13.75" x14ac:dyDescent="0.3">
      <c r="B16" s="24"/>
      <c r="C16" s="29" t="s">
        <v>28</v>
      </c>
      <c r="D16" s="67" t="s">
        <v>29</v>
      </c>
      <c r="E16" s="98">
        <v>202500</v>
      </c>
      <c r="F16" s="14" t="s">
        <v>18</v>
      </c>
      <c r="G16" s="31">
        <v>1</v>
      </c>
      <c r="H16" s="61" t="s">
        <v>19</v>
      </c>
      <c r="I16" s="90">
        <f t="shared" si="0"/>
        <v>202500</v>
      </c>
      <c r="J16" s="25"/>
    </row>
    <row r="17" spans="1:15" ht="13.75" x14ac:dyDescent="0.3">
      <c r="B17" s="24"/>
      <c r="C17" s="29" t="s">
        <v>30</v>
      </c>
      <c r="D17" s="67" t="s">
        <v>31</v>
      </c>
      <c r="E17" s="98">
        <v>202500</v>
      </c>
      <c r="F17" s="14" t="s">
        <v>18</v>
      </c>
      <c r="G17" s="31">
        <v>1</v>
      </c>
      <c r="H17" s="61" t="s">
        <v>19</v>
      </c>
      <c r="I17" s="90">
        <f t="shared" si="0"/>
        <v>202500</v>
      </c>
      <c r="J17" s="25"/>
    </row>
    <row r="18" spans="1:15" ht="13.75" x14ac:dyDescent="0.3">
      <c r="B18" s="24"/>
      <c r="C18" s="29" t="s">
        <v>32</v>
      </c>
      <c r="D18" s="67" t="s">
        <v>33</v>
      </c>
      <c r="E18" s="98">
        <v>200000</v>
      </c>
      <c r="F18" s="14" t="s">
        <v>34</v>
      </c>
      <c r="G18" s="31">
        <v>1</v>
      </c>
      <c r="H18" s="61" t="s">
        <v>35</v>
      </c>
      <c r="I18" s="90">
        <f t="shared" si="0"/>
        <v>200000</v>
      </c>
      <c r="J18" s="25"/>
    </row>
    <row r="19" spans="1:15" ht="13.75" x14ac:dyDescent="0.3">
      <c r="B19" s="24"/>
      <c r="C19" s="29" t="s">
        <v>36</v>
      </c>
      <c r="D19" s="69" t="s">
        <v>37</v>
      </c>
      <c r="E19" s="61"/>
      <c r="I19" s="90"/>
      <c r="J19" s="32"/>
    </row>
    <row r="20" spans="1:15" ht="13.75" x14ac:dyDescent="0.3">
      <c r="B20" s="24"/>
      <c r="C20" s="29" t="s">
        <v>38</v>
      </c>
      <c r="D20" s="67" t="s">
        <v>39</v>
      </c>
      <c r="E20" s="98">
        <v>0</v>
      </c>
      <c r="F20" s="14" t="s">
        <v>18</v>
      </c>
      <c r="G20" s="30">
        <v>0</v>
      </c>
      <c r="H20" s="61" t="s">
        <v>19</v>
      </c>
      <c r="I20" s="90">
        <f t="shared" si="0"/>
        <v>0</v>
      </c>
      <c r="J20" s="25"/>
    </row>
    <row r="21" spans="1:15" ht="13.75" x14ac:dyDescent="0.3">
      <c r="B21" s="24"/>
      <c r="C21" s="29" t="s">
        <v>40</v>
      </c>
      <c r="D21" s="67" t="s">
        <v>21</v>
      </c>
      <c r="E21" s="98">
        <v>0</v>
      </c>
      <c r="F21" s="14" t="s">
        <v>18</v>
      </c>
      <c r="G21" s="30">
        <v>0</v>
      </c>
      <c r="H21" s="61" t="s">
        <v>19</v>
      </c>
      <c r="I21" s="90">
        <f t="shared" si="0"/>
        <v>0</v>
      </c>
      <c r="J21" s="25"/>
    </row>
    <row r="22" spans="1:15" ht="13.75" x14ac:dyDescent="0.3">
      <c r="B22" s="24"/>
      <c r="C22" s="29" t="s">
        <v>41</v>
      </c>
      <c r="D22" s="67" t="s">
        <v>42</v>
      </c>
      <c r="E22" s="98">
        <v>0</v>
      </c>
      <c r="F22" s="14" t="s">
        <v>18</v>
      </c>
      <c r="G22" s="30">
        <v>0</v>
      </c>
      <c r="H22" s="61" t="s">
        <v>19</v>
      </c>
      <c r="I22" s="90">
        <f t="shared" si="0"/>
        <v>0</v>
      </c>
      <c r="J22" s="25"/>
    </row>
    <row r="23" spans="1:15" ht="13.75" x14ac:dyDescent="0.3">
      <c r="B23" s="24"/>
      <c r="C23" s="33" t="s">
        <v>43</v>
      </c>
      <c r="D23" s="71" t="s">
        <v>44</v>
      </c>
      <c r="E23" s="99">
        <v>0</v>
      </c>
      <c r="F23" s="34" t="s">
        <v>18</v>
      </c>
      <c r="G23" s="35">
        <v>0</v>
      </c>
      <c r="H23" s="81" t="s">
        <v>19</v>
      </c>
      <c r="I23" s="91">
        <f t="shared" si="0"/>
        <v>0</v>
      </c>
      <c r="J23" s="25"/>
      <c r="O23" s="61"/>
    </row>
    <row r="24" spans="1:15" ht="13.75" x14ac:dyDescent="0.3">
      <c r="B24" s="24"/>
      <c r="D24" s="67"/>
      <c r="E24" s="98"/>
      <c r="G24" s="36"/>
      <c r="I24" s="88"/>
      <c r="J24" s="25"/>
    </row>
    <row r="25" spans="1:15" x14ac:dyDescent="0.3">
      <c r="A25" s="37"/>
      <c r="B25" s="38" t="s">
        <v>45</v>
      </c>
      <c r="C25" s="39" t="s">
        <v>45</v>
      </c>
      <c r="D25" s="68" t="s">
        <v>46</v>
      </c>
      <c r="E25" s="82" t="s">
        <v>45</v>
      </c>
      <c r="F25" s="40" t="s">
        <v>45</v>
      </c>
      <c r="G25" s="40" t="s">
        <v>45</v>
      </c>
      <c r="H25" s="82" t="s">
        <v>45</v>
      </c>
      <c r="I25" s="92" t="s">
        <v>45</v>
      </c>
      <c r="J25" s="41" t="s">
        <v>45</v>
      </c>
    </row>
    <row r="26" spans="1:15" x14ac:dyDescent="0.3">
      <c r="A26" s="37"/>
      <c r="B26" s="38" t="s">
        <v>45</v>
      </c>
      <c r="C26" s="42" t="s">
        <v>47</v>
      </c>
      <c r="D26" s="72" t="s">
        <v>48</v>
      </c>
      <c r="E26" s="72"/>
      <c r="F26" s="43"/>
      <c r="G26" s="43"/>
      <c r="H26" s="72"/>
      <c r="I26" s="93" t="s">
        <v>45</v>
      </c>
      <c r="J26" s="44" t="s">
        <v>45</v>
      </c>
    </row>
    <row r="27" spans="1:15" x14ac:dyDescent="0.3">
      <c r="A27" s="37"/>
      <c r="B27" s="38" t="s">
        <v>45</v>
      </c>
      <c r="C27" s="42" t="s">
        <v>49</v>
      </c>
      <c r="D27" s="72" t="s">
        <v>50</v>
      </c>
      <c r="E27" s="100">
        <v>11080</v>
      </c>
      <c r="F27" s="45" t="s">
        <v>51</v>
      </c>
      <c r="G27" s="46">
        <v>1</v>
      </c>
      <c r="H27" s="72" t="s">
        <v>52</v>
      </c>
      <c r="I27" s="94">
        <v>11080</v>
      </c>
      <c r="J27" s="41" t="s">
        <v>45</v>
      </c>
    </row>
    <row r="28" spans="1:15" x14ac:dyDescent="0.3">
      <c r="A28" s="37"/>
      <c r="B28" s="38" t="s">
        <v>45</v>
      </c>
      <c r="C28" s="42" t="s">
        <v>53</v>
      </c>
      <c r="D28" s="72" t="s">
        <v>54</v>
      </c>
      <c r="E28" s="100">
        <v>5540</v>
      </c>
      <c r="F28" s="45" t="s">
        <v>18</v>
      </c>
      <c r="G28" s="46">
        <v>1</v>
      </c>
      <c r="H28" s="72" t="s">
        <v>19</v>
      </c>
      <c r="I28" s="94">
        <v>5540</v>
      </c>
      <c r="J28" s="41" t="s">
        <v>45</v>
      </c>
    </row>
    <row r="29" spans="1:15" x14ac:dyDescent="0.3">
      <c r="A29" s="37"/>
      <c r="B29" s="38" t="s">
        <v>45</v>
      </c>
      <c r="C29" s="47" t="s">
        <v>55</v>
      </c>
      <c r="D29" s="73" t="s">
        <v>56</v>
      </c>
      <c r="E29" s="101">
        <v>2770</v>
      </c>
      <c r="F29" s="48" t="s">
        <v>57</v>
      </c>
      <c r="G29" s="49">
        <v>1</v>
      </c>
      <c r="H29" s="83" t="s">
        <v>58</v>
      </c>
      <c r="I29" s="91">
        <v>2770</v>
      </c>
      <c r="J29" s="41" t="s">
        <v>45</v>
      </c>
    </row>
    <row r="30" spans="1:15" ht="13.75" x14ac:dyDescent="0.3">
      <c r="A30" s="37"/>
      <c r="B30" s="38"/>
      <c r="C30" s="43"/>
      <c r="D30" s="74"/>
      <c r="E30" s="100"/>
      <c r="F30" s="45"/>
      <c r="G30" s="50"/>
      <c r="H30" s="72"/>
      <c r="I30" s="88"/>
      <c r="J30" s="41"/>
    </row>
    <row r="31" spans="1:15" x14ac:dyDescent="0.3">
      <c r="A31" s="37"/>
      <c r="B31" s="38" t="s">
        <v>45</v>
      </c>
      <c r="C31" s="39" t="s">
        <v>45</v>
      </c>
      <c r="D31" s="68" t="s">
        <v>59</v>
      </c>
      <c r="E31" s="82" t="s">
        <v>45</v>
      </c>
      <c r="F31" s="40" t="s">
        <v>45</v>
      </c>
      <c r="G31" s="40" t="s">
        <v>45</v>
      </c>
      <c r="H31" s="82" t="s">
        <v>45</v>
      </c>
      <c r="I31" s="92" t="s">
        <v>45</v>
      </c>
      <c r="J31" s="41" t="s">
        <v>45</v>
      </c>
    </row>
    <row r="32" spans="1:15" ht="13.75" x14ac:dyDescent="0.3">
      <c r="A32" s="37"/>
      <c r="B32" s="38"/>
      <c r="C32" s="51" t="s">
        <v>60</v>
      </c>
      <c r="D32" s="75" t="s">
        <v>61</v>
      </c>
      <c r="E32" s="102">
        <v>5000</v>
      </c>
      <c r="F32" s="52" t="s">
        <v>34</v>
      </c>
      <c r="G32" s="53">
        <v>1</v>
      </c>
      <c r="H32" s="83" t="s">
        <v>35</v>
      </c>
      <c r="I32" s="91">
        <v>5000</v>
      </c>
      <c r="J32" s="41"/>
    </row>
    <row r="33" spans="2:10" ht="13.75" x14ac:dyDescent="0.3">
      <c r="B33" s="24"/>
      <c r="D33" s="70"/>
      <c r="E33" s="98"/>
      <c r="G33" s="50"/>
      <c r="I33" s="88"/>
      <c r="J33" s="25"/>
    </row>
    <row r="34" spans="2:10" ht="13.75" x14ac:dyDescent="0.3">
      <c r="B34" s="24"/>
      <c r="E34" s="61"/>
      <c r="H34" s="84" t="s">
        <v>62</v>
      </c>
      <c r="I34" s="95">
        <f>SUM(I11:I32)</f>
        <v>629390</v>
      </c>
      <c r="J34" s="25"/>
    </row>
    <row r="35" spans="2:10" ht="13.75" x14ac:dyDescent="0.3">
      <c r="B35" s="24"/>
      <c r="E35" s="61"/>
      <c r="H35" s="84"/>
      <c r="I35" s="95"/>
      <c r="J35" s="25"/>
    </row>
    <row r="36" spans="2:10" ht="13.75" x14ac:dyDescent="0.3">
      <c r="B36" s="24"/>
      <c r="D36" s="66" t="s">
        <v>63</v>
      </c>
      <c r="E36" s="61"/>
      <c r="J36" s="25"/>
    </row>
    <row r="37" spans="2:10" ht="13.75" x14ac:dyDescent="0.3">
      <c r="B37" s="24"/>
      <c r="C37" s="27" t="s">
        <v>64</v>
      </c>
      <c r="D37" s="76" t="s">
        <v>65</v>
      </c>
      <c r="E37" s="103">
        <v>0</v>
      </c>
      <c r="F37" s="28" t="s">
        <v>51</v>
      </c>
      <c r="G37" s="54">
        <v>0</v>
      </c>
      <c r="H37" s="80"/>
      <c r="I37" s="96">
        <f t="shared" ref="I37:I40" si="1">E37*G37</f>
        <v>0</v>
      </c>
      <c r="J37" s="25"/>
    </row>
    <row r="38" spans="2:10" ht="13.75" x14ac:dyDescent="0.3">
      <c r="B38" s="24"/>
      <c r="C38" s="29" t="s">
        <v>66</v>
      </c>
      <c r="D38" s="77" t="s">
        <v>67</v>
      </c>
      <c r="E38" s="104">
        <v>1</v>
      </c>
      <c r="F38" s="14" t="s">
        <v>51</v>
      </c>
      <c r="G38" s="31">
        <v>1</v>
      </c>
      <c r="H38" s="61" t="s">
        <v>52</v>
      </c>
      <c r="I38" s="90">
        <f t="shared" si="1"/>
        <v>1</v>
      </c>
      <c r="J38" s="25"/>
    </row>
    <row r="39" spans="2:10" ht="13.75" x14ac:dyDescent="0.3">
      <c r="B39" s="24"/>
      <c r="C39" s="29" t="s">
        <v>68</v>
      </c>
      <c r="D39" s="77" t="s">
        <v>69</v>
      </c>
      <c r="E39" s="104">
        <v>1</v>
      </c>
      <c r="F39" s="14" t="s">
        <v>51</v>
      </c>
      <c r="G39" s="31">
        <v>1</v>
      </c>
      <c r="H39" s="61" t="s">
        <v>52</v>
      </c>
      <c r="I39" s="90">
        <f t="shared" si="1"/>
        <v>1</v>
      </c>
      <c r="J39" s="25"/>
    </row>
    <row r="40" spans="2:10" ht="13.75" x14ac:dyDescent="0.3">
      <c r="B40" s="24"/>
      <c r="C40" s="33" t="s">
        <v>70</v>
      </c>
      <c r="D40" s="78" t="s">
        <v>71</v>
      </c>
      <c r="E40" s="105">
        <v>1</v>
      </c>
      <c r="F40" s="34" t="s">
        <v>51</v>
      </c>
      <c r="G40" s="49">
        <v>1</v>
      </c>
      <c r="H40" s="81" t="s">
        <v>52</v>
      </c>
      <c r="I40" s="91">
        <f t="shared" si="1"/>
        <v>1</v>
      </c>
      <c r="J40" s="25"/>
    </row>
    <row r="41" spans="2:10" ht="13.75" x14ac:dyDescent="0.3">
      <c r="B41" s="24"/>
      <c r="E41" s="61"/>
      <c r="H41" s="84" t="s">
        <v>72</v>
      </c>
      <c r="I41" s="95">
        <f>SUM(I37:I40)</f>
        <v>3</v>
      </c>
      <c r="J41" s="25"/>
    </row>
    <row r="42" spans="2:10" ht="13.75" x14ac:dyDescent="0.3">
      <c r="B42" s="24"/>
      <c r="E42" s="61"/>
      <c r="H42" s="84"/>
      <c r="I42" s="95"/>
      <c r="J42" s="25"/>
    </row>
    <row r="43" spans="2:10" ht="13.75" x14ac:dyDescent="0.3">
      <c r="B43" s="24"/>
      <c r="D43" s="66" t="s">
        <v>73</v>
      </c>
      <c r="E43" s="61"/>
      <c r="J43" s="25"/>
    </row>
    <row r="44" spans="2:10" ht="13.75" x14ac:dyDescent="0.3">
      <c r="B44" s="24"/>
      <c r="C44" s="27" t="s">
        <v>74</v>
      </c>
      <c r="D44" s="76" t="s">
        <v>75</v>
      </c>
      <c r="E44" s="103">
        <v>1</v>
      </c>
      <c r="F44" s="28" t="s">
        <v>51</v>
      </c>
      <c r="G44" s="55">
        <v>1</v>
      </c>
      <c r="H44" s="80" t="s">
        <v>52</v>
      </c>
      <c r="I44" s="89">
        <f>E44*G44</f>
        <v>1</v>
      </c>
      <c r="J44" s="25"/>
    </row>
    <row r="45" spans="2:10" ht="13.75" x14ac:dyDescent="0.3">
      <c r="B45" s="24"/>
      <c r="C45" s="29" t="s">
        <v>76</v>
      </c>
      <c r="D45" s="77" t="s">
        <v>77</v>
      </c>
      <c r="E45" s="104">
        <v>1</v>
      </c>
      <c r="F45" s="14" t="s">
        <v>51</v>
      </c>
      <c r="G45" s="31">
        <v>1</v>
      </c>
      <c r="H45" s="61" t="s">
        <v>52</v>
      </c>
      <c r="I45" s="90">
        <f>E45*G45</f>
        <v>1</v>
      </c>
      <c r="J45" s="25"/>
    </row>
    <row r="46" spans="2:10" ht="13.75" x14ac:dyDescent="0.3">
      <c r="B46" s="24"/>
      <c r="C46" s="29" t="s">
        <v>78</v>
      </c>
      <c r="D46" s="77" t="s">
        <v>79</v>
      </c>
      <c r="E46" s="104">
        <v>1</v>
      </c>
      <c r="F46" s="14" t="s">
        <v>51</v>
      </c>
      <c r="G46" s="31">
        <v>1</v>
      </c>
      <c r="H46" s="61" t="s">
        <v>52</v>
      </c>
      <c r="I46" s="90">
        <f t="shared" ref="I46:I50" si="2">E46*G46</f>
        <v>1</v>
      </c>
      <c r="J46" s="25"/>
    </row>
    <row r="47" spans="2:10" ht="13.75" x14ac:dyDescent="0.3">
      <c r="B47" s="24"/>
      <c r="C47" s="29" t="s">
        <v>80</v>
      </c>
      <c r="D47" s="77" t="s">
        <v>81</v>
      </c>
      <c r="E47" s="104">
        <v>1</v>
      </c>
      <c r="F47" s="14" t="s">
        <v>51</v>
      </c>
      <c r="G47" s="31">
        <v>1</v>
      </c>
      <c r="H47" s="61" t="s">
        <v>52</v>
      </c>
      <c r="I47" s="90">
        <f t="shared" si="2"/>
        <v>1</v>
      </c>
      <c r="J47" s="25"/>
    </row>
    <row r="48" spans="2:10" ht="13.75" x14ac:dyDescent="0.3">
      <c r="B48" s="24"/>
      <c r="C48" s="29" t="s">
        <v>82</v>
      </c>
      <c r="D48" s="77" t="s">
        <v>83</v>
      </c>
      <c r="E48" s="56">
        <v>0.01</v>
      </c>
      <c r="F48" s="14" t="s">
        <v>84</v>
      </c>
      <c r="G48" s="88">
        <f>SUM(I41:I47)+I34</f>
        <v>629397</v>
      </c>
      <c r="I48" s="90">
        <f>E48*G48</f>
        <v>6293.97</v>
      </c>
      <c r="J48" s="25"/>
    </row>
    <row r="49" spans="2:10" ht="13.75" x14ac:dyDescent="0.3">
      <c r="B49" s="24"/>
      <c r="C49" s="29" t="s">
        <v>85</v>
      </c>
      <c r="D49" s="77" t="s">
        <v>86</v>
      </c>
      <c r="E49" s="56">
        <v>0.01</v>
      </c>
      <c r="F49" s="14" t="s">
        <v>84</v>
      </c>
      <c r="G49" s="88">
        <f>SUM(I41:I48)+I34</f>
        <v>635690.97</v>
      </c>
      <c r="I49" s="90">
        <f t="shared" si="2"/>
        <v>6356.9097000000002</v>
      </c>
      <c r="J49" s="25"/>
    </row>
    <row r="50" spans="2:10" ht="13.75" x14ac:dyDescent="0.3">
      <c r="B50" s="24"/>
      <c r="C50" s="33" t="s">
        <v>87</v>
      </c>
      <c r="D50" s="78" t="s">
        <v>88</v>
      </c>
      <c r="E50" s="57">
        <v>0.01</v>
      </c>
      <c r="F50" s="34" t="s">
        <v>84</v>
      </c>
      <c r="G50" s="106">
        <f>SUM(I41:I48)+I34</f>
        <v>635690.97</v>
      </c>
      <c r="H50" s="81"/>
      <c r="I50" s="91">
        <f t="shared" si="2"/>
        <v>6356.9097000000002</v>
      </c>
      <c r="J50" s="25"/>
    </row>
    <row r="51" spans="2:10" ht="13.75" x14ac:dyDescent="0.3">
      <c r="B51" s="24"/>
      <c r="H51" s="84" t="s">
        <v>89</v>
      </c>
      <c r="I51" s="95">
        <f>SUM(I44:I50)</f>
        <v>19011.789400000001</v>
      </c>
      <c r="J51" s="25"/>
    </row>
    <row r="52" spans="2:10" ht="13.75" x14ac:dyDescent="0.3">
      <c r="B52" s="24"/>
      <c r="D52" s="66"/>
      <c r="J52" s="25"/>
    </row>
    <row r="53" spans="2:10" ht="13.75" x14ac:dyDescent="0.3">
      <c r="B53" s="24"/>
      <c r="H53" s="84"/>
      <c r="I53" s="95"/>
      <c r="J53" s="25"/>
    </row>
    <row r="54" spans="2:10" ht="13.75" x14ac:dyDescent="0.3">
      <c r="B54" s="24"/>
      <c r="H54" s="84"/>
      <c r="I54" s="95"/>
      <c r="J54" s="25"/>
    </row>
    <row r="55" spans="2:10" ht="13.75" x14ac:dyDescent="0.3">
      <c r="B55" s="24"/>
      <c r="H55" s="85" t="s">
        <v>90</v>
      </c>
      <c r="I55" s="97">
        <f>I34+I51+I41</f>
        <v>648404.78940000001</v>
      </c>
      <c r="J55" s="25"/>
    </row>
    <row r="56" spans="2:10" ht="14.4" thickBot="1" x14ac:dyDescent="0.35">
      <c r="B56" s="58"/>
      <c r="C56" s="59"/>
      <c r="D56" s="79"/>
      <c r="E56" s="59"/>
      <c r="F56" s="59"/>
      <c r="G56" s="59"/>
      <c r="H56" s="79"/>
      <c r="I56" s="79"/>
      <c r="J56" s="60"/>
    </row>
  </sheetData>
  <sheetProtection algorithmName="SHA-512" hashValue="t27qOzqK7aNaM18SwRlZpP5bom/nRxrVafLnUeP8AN5CgsEH3FKl3Pd3aIER+vB9MZ3bw3IM+ufkWkgK3gh+bQ==" saltValue="5r8V175Nox+XXEqATRwgcA==" spinCount="100000"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KRW_GROW_RAPPORT_LEEG" ma:contentTypeID="0x010100732975B3174ED3479357A15128F3E8A900FAB4CB86CC792F4DA582F32705D46DEA" ma:contentTypeVersion="10" ma:contentTypeDescription="Leeg rapport" ma:contentTypeScope="" ma:versionID="c8e2626c4887bffed7e8b9798eb82aa7">
  <xsd:schema xmlns:xsd="http://www.w3.org/2001/XMLSchema" xmlns:xs="http://www.w3.org/2001/XMLSchema" xmlns:p="http://schemas.microsoft.com/office/2006/metadata/properties" xmlns:ns1="http://schemas.microsoft.com/sharepoint/v3" xmlns:ns3="8a1e0323-6ae6-4dce-ace9-e7fbc92cfb2c" xmlns:ns4="d9b612a9-1a51-438b-a29e-8e2ee1fd9ca1" targetNamespace="http://schemas.microsoft.com/office/2006/metadata/properties" ma:root="true" ma:fieldsID="ab2dd80d051e43a9ff99b62f4ec63762" ns1:_="" ns3:_="" ns4:_="">
    <xsd:import namespace="http://schemas.microsoft.com/sharepoint/v3"/>
    <xsd:import namespace="8a1e0323-6ae6-4dce-ace9-e7fbc92cfb2c"/>
    <xsd:import namespace="d9b612a9-1a51-438b-a29e-8e2ee1fd9ca1"/>
    <xsd:element name="properties">
      <xsd:complexType>
        <xsd:sequence>
          <xsd:element name="documentManagement">
            <xsd:complexType>
              <xsd:all>
                <xsd:element ref="ns3:Datum" minOccurs="0"/>
                <xsd:element ref="ns3:Document_x0020_status1"/>
                <xsd:element ref="ns3:Document_type"/>
                <xsd:element ref="ns3:Goedgekeurd_x0020_door" minOccurs="0"/>
                <xsd:element ref="ns3:Ontwerpfase" minOccurs="0"/>
                <xsd:element ref="ns3:Discipline"/>
                <xsd:element ref="ns3:Werkset" minOccurs="0"/>
                <xsd:element ref="ns3:Gecontroleerd_door" minOccurs="0"/>
                <xsd:element ref="ns1:Company" minOccurs="0"/>
                <xsd:element ref="ns3:classificatie_x0020_label"/>
                <xsd:element ref="ns3:_dlc_DocId" minOccurs="0"/>
                <xsd:element ref="ns3:_dlc_DocIdUrl" minOccurs="0"/>
                <xsd:element ref="ns3:_dlc_DocIdPersistId" minOccurs="0"/>
                <xsd:element ref="ns4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Company" ma:index="11" nillable="true" ma:displayName="Company" ma:internalName="Company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1e0323-6ae6-4dce-ace9-e7fbc92cfb2c" elementFormDefault="qualified">
    <xsd:import namespace="http://schemas.microsoft.com/office/2006/documentManagement/types"/>
    <xsd:import namespace="http://schemas.microsoft.com/office/infopath/2007/PartnerControls"/>
    <xsd:element name="Datum" ma:index="3" nillable="true" ma:displayName="Datum" ma:default="[today]" ma:format="DateOnly" ma:internalName="Datum">
      <xsd:simpleType>
        <xsd:restriction base="dms:DateTime"/>
      </xsd:simpleType>
    </xsd:element>
    <xsd:element name="Document_x0020_status1" ma:index="4" ma:displayName="Document_status" ma:default="Concept" ma:format="Dropdown" ma:internalName="Document_x0020_status1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Definitief"/>
          <xsd:enumeration value="Vervallen"/>
        </xsd:restriction>
      </xsd:simpleType>
    </xsd:element>
    <xsd:element name="Document_type" ma:index="5" ma:displayName="Document_type" ma:default="Memo" ma:format="Dropdown" ma:internalName="Document_type">
      <xsd:simpleType>
        <xsd:restriction base="dms:Choice">
          <xsd:enumeration value="Memo"/>
          <xsd:enumeration value="Rapport"/>
          <xsd:enumeration value="Agenda"/>
          <xsd:enumeration value="Verslag"/>
          <xsd:enumeration value="Contract"/>
          <xsd:enumeration value="Brief / E-mail"/>
          <xsd:enumeration value="Presentatie"/>
          <xsd:enumeration value="Berekening"/>
          <xsd:enumeration value="Tekening / Kaart"/>
          <xsd:enumeration value="Planning"/>
          <xsd:enumeration value="Formulier"/>
          <xsd:enumeration value="GIS"/>
          <xsd:enumeration value="3DModel"/>
          <xsd:enumeration value="Afbeelding / Foto"/>
          <xsd:enumeration value="Bijlage"/>
          <xsd:enumeration value="Inkoop / Opdracht"/>
          <xsd:enumeration value="Offerte"/>
          <xsd:enumeration value="Raming"/>
          <xsd:enumeration value="Factuur"/>
          <xsd:enumeration value="Lijst / Tabel"/>
          <xsd:enumeration value="Schema / Diagram"/>
          <xsd:enumeration value="Factsheet"/>
          <xsd:enumeration value="Verifcatie"/>
          <xsd:enumeration value="Sjabloon / Template"/>
          <xsd:enumeration value="ZIP bestand"/>
          <xsd:enumeration value="URL / Link"/>
          <xsd:enumeration value="Ingekomen data"/>
          <xsd:enumeration value="Video"/>
        </xsd:restriction>
      </xsd:simpleType>
    </xsd:element>
    <xsd:element name="Goedgekeurd_x0020_door" ma:index="6" nillable="true" ma:displayName="Manager" ma:list="UserInfo" ma:SharePointGroup="0" ma:internalName="Goedgekeurd_x0020_doo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Ontwerpfase" ma:index="7" nillable="true" ma:displayName="Ontwerpfase" ma:default="VO" ma:format="Dropdown" ma:internalName="Ontwerpfase">
      <xsd:simpleType>
        <xsd:restriction base="dms:Choice">
          <xsd:enumeration value="SO"/>
          <xsd:enumeration value="VO"/>
          <xsd:enumeration value="DO"/>
          <xsd:enumeration value="UO"/>
          <xsd:enumeration value="EI"/>
          <xsd:enumeration value="Pre ontwerp"/>
          <xsd:enumeration value="Realisatie en contract"/>
        </xsd:restriction>
      </xsd:simpleType>
    </xsd:element>
    <xsd:element name="Discipline" ma:index="8" ma:displayName="Discipline" ma:default="000 Algemeen" ma:format="RadioButtons" ma:internalName="Discipline">
      <xsd:simpleType>
        <xsd:restriction base="dms:Choice">
          <xsd:enumeration value="000 Algemeen"/>
          <xsd:enumeration value="001 Projectmanagement"/>
          <xsd:enumeration value="002 Omgevingsmanagement"/>
          <xsd:enumeration value="003 Projectbeheersing"/>
          <xsd:enumeration value="004 Technisch management"/>
          <xsd:enumeration value="005 Contractmanagement"/>
          <xsd:enumeration value="006 Financiën"/>
          <xsd:enumeration value="007 Capaciteitsmanagment"/>
          <xsd:enumeration value="008 Kosten management"/>
          <xsd:enumeration value="009 Vergunningen management"/>
          <xsd:enumeration value="010 Ecologie management"/>
          <xsd:enumeration value="011 Veldwerk management"/>
          <xsd:enumeration value="012 CE"/>
          <xsd:enumeration value="012 CS-OOO"/>
          <xsd:enumeration value="012 CS-VROO"/>
          <xsd:enumeration value="012 NGE"/>
          <xsd:enumeration value="012 OO"/>
          <xsd:enumeration value="012 WSCS-OCE"/>
        </xsd:restriction>
      </xsd:simpleType>
    </xsd:element>
    <xsd:element name="Werkset" ma:index="9" nillable="true" ma:displayName="Werkset" ma:format="Dropdown" ma:internalName="Werkset">
      <xsd:simpleType>
        <xsd:restriction base="dms:Choice">
          <xsd:enumeration value="001 Kwartiermakersfase"/>
          <xsd:enumeration value="002 Pannerdensche KOP"/>
          <xsd:enumeration value="003 Inzet IPM-kernteam 2020"/>
          <xsd:enumeration value="004 EOI Riviertakken"/>
          <xsd:enumeration value="005 Werkwijzen en kaders"/>
          <xsd:enumeration value="006 Omgevingsmanagement 2020"/>
          <xsd:enumeration value="007 Inkoopplan"/>
          <xsd:enumeration value="008 Inhuur omgevingsmanager IJssel 2020"/>
          <xsd:enumeration value="009 Pilotproject"/>
          <xsd:enumeration value="010 Projectbeheersing 2020"/>
          <xsd:enumeration value="011 Haalbaarheid deelprojecten"/>
          <xsd:enumeration value="012 Standaardisatie contractmanagement"/>
          <xsd:enumeration value="013 Studie Renkums Beekdal"/>
          <xsd:enumeration value="014 Studie Tichelbeekse Waard"/>
          <xsd:enumeration value="015 Opstellen Algemene Visies"/>
          <xsd:enumeration value="016 Specificeren LESA en EI (zijnde niet pilot)"/>
          <xsd:enumeration value="017 Control Room"/>
          <xsd:enumeration value="018 IPM-team 2021"/>
          <xsd:enumeration value="019 Projectbeheersing Q1-Q2 2021"/>
          <xsd:enumeration value="020 Schetsontwerp batch 2 maatregelen"/>
          <xsd:enumeration value="021 Scopemanagement"/>
          <xsd:enumeration value="022 Projectbeheersing Q2-Q4 2021"/>
          <xsd:enumeration value="023 Ondersteuning IPM-team GROW"/>
          <xsd:enumeration value="024 Inzet IPM-team Q3-Q4"/>
          <xsd:enumeration value="025 Bureaustudies"/>
          <xsd:enumeration value="026 Ontwerpwerkzaamheden (SO + VO)"/>
          <xsd:enumeration value="027 Themasessies SBB"/>
          <xsd:enumeration value="028 Control Room - fase 2"/>
          <xsd:enumeration value="029 Projectbeheersing Q1-Q2 2022"/>
          <xsd:enumeration value="030 Tactisch Inkoopplan"/>
          <xsd:enumeration value="Werkset 031 Pilot VO-fase"/>
          <xsd:enumeration value="Werkset 032 Inzet IPM-team 2022"/>
          <xsd:enumeration value="Werkset 033 Ondersteuning IPM-team 2022"/>
          <xsd:enumeration value="Werkset 034 5 sporen SBB-RWS"/>
          <xsd:enumeration value="Werkset 035 Ondersteuning scopemanagement 2022"/>
          <xsd:enumeration value="Werkset 036 Ecologisch veldonderzoek VO-fase"/>
          <xsd:enumeration value="Werkset 037 Geohydrologische monitoring"/>
          <xsd:enumeration value="Werkset 038 Modellen ROK &amp; NOKs"/>
          <xsd:enumeration value="Werkset 039 Projectbeheersing Q3-Q4 2022"/>
          <xsd:enumeration value="Werkset 040 Modellering Geohydrologie"/>
          <xsd:enumeration value="Werkset 041 Projectbeheersing 2023"/>
          <xsd:enumeration value="Werkset 042 - Inzet sleutelfunctionarissen 2023"/>
          <xsd:enumeration value="Werkset 043 - Ondersteuning IPM-team GROW 2023"/>
          <xsd:enumeration value="Werkset 044 - Koepelkosten planstudie 2023"/>
          <xsd:enumeration value="Werkset 045 - Milieu hygiënisch onderzoek IJssel"/>
          <xsd:enumeration value="Werkset 046 - Milieu hygiënisch onderzoek NRL + Waal"/>
          <xsd:enumeration value="Werkset 047 - Overige conditionerende onderzoeken"/>
          <xsd:enumeration value="Werkset 048 - VO IJssel Noord 1"/>
          <xsd:enumeration value="Werkset 049 - VO IJssel Noord 2"/>
          <xsd:enumeration value="Werkset 050 - VO IJssel Midden"/>
          <xsd:enumeration value="Werkset 051 - VO IJssel Zuid"/>
          <xsd:enumeration value="Werkset 052 - VO NRL Oost"/>
          <xsd:enumeration value="Werkset 053 - VO NRL West"/>
          <xsd:enumeration value="Werkset 054 - VO Waal"/>
          <xsd:enumeration value="Werkset 055 - Stelposten tbv VO"/>
          <xsd:enumeration value="Werkset 056 - Overall management Q3 2023"/>
          <xsd:enumeration value="Werkset 057 - VO-werkzaamheden dec 2022 - sept 2023"/>
          <xsd:enumeration value="Werkset 058 - Overall management Q4 2023"/>
          <xsd:enumeration value="Werkset 059 - Projectbeheersing 2024"/>
          <xsd:enumeration value="Werkset 060 - Management 2024"/>
          <xsd:enumeration value="Werkset 061 - Koepelkosten 2024"/>
          <xsd:enumeration value="Werkset 062 - Beschermde gebieden VO-fase"/>
          <xsd:enumeration value="Werkset 063 - Stikstofberekeningen VO-fase"/>
          <xsd:enumeration value="Werkset 064 - Management Q2 2024"/>
          <xsd:enumeration value="Werkset 065 - Koepelkosten Q2 2024"/>
          <xsd:enumeration value="Werkset 066 - Projectbeheersing Q2 2024"/>
          <xsd:enumeration value="Werkset 067 - Management Q3-Q4 2024"/>
          <xsd:enumeration value="Werkset 068 - koepelkosten Q3-Q4 2024"/>
          <xsd:enumeration value="Werkset 069 - Projectbeheersing Q3-Q4 2024"/>
          <xsd:enumeration value="Werkset 070 - Afronding aanbestedingsdossier"/>
          <xsd:enumeration value="Werkset 071 - Indiening definitieve vergunningsaanvragen na VO"/>
          <xsd:enumeration value="Werkset 072 - Koepelkosten Q1 en Q2 2025"/>
          <xsd:enumeration value="Werkset 073 - Projectbeheersing Q1 en Q2 2025"/>
          <xsd:enumeration value="Werkset 074 - Management Q1-Q2 2025"/>
        </xsd:restriction>
      </xsd:simpleType>
    </xsd:element>
    <xsd:element name="Gecontroleerd_door" ma:index="10" nillable="true" ma:displayName="Gecontroleerd_door" ma:internalName="Gecontroleerd_door">
      <xsd:simpleType>
        <xsd:restriction base="dms:Text">
          <xsd:maxLength value="255"/>
        </xsd:restriction>
      </xsd:simpleType>
    </xsd:element>
    <xsd:element name="classificatie_x0020_label" ma:index="12" ma:displayName="Classificatie label" ma:default="AS2 - Intern" ma:format="Dropdown" ma:internalName="classificatie_x0020_label">
      <xsd:simpleType>
        <xsd:restriction base="dms:Choice">
          <xsd:enumeration value="AS3 - Publiek"/>
          <xsd:enumeration value="AS2 - Intern"/>
          <xsd:enumeration value="AS1 - Gevoelig"/>
        </xsd:restriction>
      </xsd:simpleType>
    </xsd:element>
    <xsd:element name="_dlc_DocId" ma:index="17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8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9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9a7382c5-22ae-464f-90f8-44df04b555f8}" ma:internalName="TaxCatchAll" ma:showField="CatchAllData" ma:web="8a1e0323-6ae6-4dce-ace9-e7fbc92cfb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612a9-1a51-438b-a29e-8e2ee1fd9ca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f35aeea7-e848-442f-a6c3-04e7a31ee3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" ma:displayName="Auteur"/>
        <xsd:element ref="dcterms:created" minOccurs="0" maxOccurs="1"/>
        <xsd:element ref="dc:identifier" minOccurs="0" maxOccurs="1"/>
        <xsd:element name="contentType" minOccurs="0" maxOccurs="1" type="xsd:string" ma:index="21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status1 xmlns="8a1e0323-6ae6-4dce-ace9-e7fbc92cfb2c">Concept</Document_x0020_status1>
    <lcf76f155ced4ddcb4097134ff3c332f xmlns="d9b612a9-1a51-438b-a29e-8e2ee1fd9ca1">
      <Terms xmlns="http://schemas.microsoft.com/office/infopath/2007/PartnerControls"/>
    </lcf76f155ced4ddcb4097134ff3c332f>
    <Ontwerpfase xmlns="8a1e0323-6ae6-4dce-ace9-e7fbc92cfb2c">VO</Ontwerpfase>
    <Werkset xmlns="8a1e0323-6ae6-4dce-ace9-e7fbc92cfb2c" xsi:nil="true"/>
    <Company xmlns="http://schemas.microsoft.com/sharepoint/v3" xsi:nil="true"/>
    <TaxCatchAll xmlns="8a1e0323-6ae6-4dce-ace9-e7fbc92cfb2c" xsi:nil="true"/>
    <Document_type xmlns="8a1e0323-6ae6-4dce-ace9-e7fbc92cfb2c">Memo</Document_type>
    <Goedgekeurd_x0020_door xmlns="8a1e0323-6ae6-4dce-ace9-e7fbc92cfb2c">
      <UserInfo>
        <DisplayName/>
        <AccountId xsi:nil="true"/>
        <AccountType/>
      </UserInfo>
    </Goedgekeurd_x0020_door>
    <Discipline xmlns="8a1e0323-6ae6-4dce-ace9-e7fbc92cfb2c">000 Algemeen</Discipline>
    <Datum xmlns="8a1e0323-6ae6-4dce-ace9-e7fbc92cfb2c">2025-02-28T12:56:44+00:00</Datum>
    <Gecontroleerd_door xmlns="8a1e0323-6ae6-4dce-ace9-e7fbc92cfb2c" xsi:nil="true"/>
    <classificatie_x0020_label xmlns="8a1e0323-6ae6-4dce-ace9-e7fbc92cfb2c">AS2 - Intern</classificatie_x0020_label>
    <_dlc_DocId xmlns="8a1e0323-6ae6-4dce-ace9-e7fbc92cfb2c">KRWOGROW-2031733803-9015</_dlc_DocId>
    <_dlc_DocIdUrl xmlns="8a1e0323-6ae6-4dce-ace9-e7fbc92cfb2c">
      <Url>https://arcadiso365.sharepoint.com/teams/KRWOost-GROW/_layouts/15/DocIdRedir.aspx?ID=KRWOGROW-2031733803-9015</Url>
      <Description>KRWOGROW-2031733803-9015</Description>
    </_dlc_DocIdUrl>
  </documentManagement>
</p:properties>
</file>

<file path=customXml/itemProps1.xml><?xml version="1.0" encoding="utf-8"?>
<ds:datastoreItem xmlns:ds="http://schemas.openxmlformats.org/officeDocument/2006/customXml" ds:itemID="{E59DD50D-595E-49FE-8C5D-9EDFD319A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a1e0323-6ae6-4dce-ace9-e7fbc92cfb2c"/>
    <ds:schemaRef ds:uri="d9b612a9-1a51-438b-a29e-8e2ee1fd9c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B3FD6D-FB91-4741-ACE1-0E098B4F26D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E0ECD1D-1594-4E43-88AB-CABC88B1D7D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0555FC0-183E-45B1-958D-F1EECD49672E}">
  <ds:schemaRefs>
    <ds:schemaRef ds:uri="http://schemas.microsoft.com/office/2006/documentManagement/types"/>
    <ds:schemaRef ds:uri="8a1e0323-6ae6-4dce-ace9-e7fbc92cfb2c"/>
    <ds:schemaRef ds:uri="http://schemas.microsoft.com/sharepoint/v3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www.w3.org/XML/1998/namespace"/>
    <ds:schemaRef ds:uri="http://schemas.openxmlformats.org/package/2006/metadata/core-properties"/>
    <ds:schemaRef ds:uri="d9b612a9-1a51-438b-a29e-8e2ee1fd9ca1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89bf691e-28e2-4dbc-9709-02294a8c1bf5}" enabled="0" method="" siteId="{89bf691e-28e2-4dbc-9709-02294a8c1bf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 raamactiviteiten</vt:lpstr>
      <vt:lpstr>Zwarte Meer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Guus Willemsen</dc:creator>
  <cp:keywords/>
  <dc:description/>
  <cp:lastModifiedBy>Guus Willemsen</cp:lastModifiedBy>
  <cp:revision/>
  <dcterms:created xsi:type="dcterms:W3CDTF">2025-02-28T12:33:40Z</dcterms:created>
  <dcterms:modified xsi:type="dcterms:W3CDTF">2025-04-08T13:57:32Z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0x010100732975B3174ED3479357A15128F3E8A900FAB4CB86CC792F4DA582F32705D46DEA</vt:lpwstr>
  </property>
  <property fmtid="{D5CDD505-2E9C-101B-9397-08002B2CF9AE}" pid="3" name="_dlc_DocIdItemGuid">
    <vt:lpwstr>bbbc09f2-bfb3-4b01-a6e9-8cfe3cba61ec</vt:lpwstr>
  </property>
  <property fmtid="{D5CDD505-2E9C-101B-9397-08002B2CF9AE}" pid="4" name="MediaServiceImageTags">
    <vt:lpwstr/>
  </property>
</Properties>
</file>