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NUOVO/EA Accountantsdiensten 2025/Aanbestedingsdocument en bijlagen/Concept/"/>
    </mc:Choice>
  </mc:AlternateContent>
  <xr:revisionPtr revIDLastSave="402" documentId="8_{D595C193-E328-9044-9E5D-FC48AAF6D6DD}" xr6:coauthVersionLast="47" xr6:coauthVersionMax="47" xr10:uidLastSave="{5F158926-3C94-3E47-BFC9-CD8B9EDB0ABD}"/>
  <bookViews>
    <workbookView xWindow="38520" yWindow="6480" windowWidth="50720" windowHeight="17300" xr2:uid="{26A0E56A-9CA4-EB40-BF12-5B4691CBE874}"/>
  </bookViews>
  <sheets>
    <sheet name="Waardemodel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C5" i="2"/>
  <c r="C7" i="2"/>
  <c r="E14" i="2"/>
  <c r="D14" i="2"/>
  <c r="C14" i="2"/>
  <c r="B14" i="2"/>
  <c r="D5" i="2"/>
  <c r="B5" i="2"/>
  <c r="D7" i="2"/>
  <c r="E4" i="2"/>
  <c r="F13" i="2"/>
  <c r="B19" i="2"/>
  <c r="E16" i="2"/>
  <c r="C16" i="2"/>
  <c r="D16" i="2"/>
  <c r="B16" i="2"/>
  <c r="D3" i="2"/>
  <c r="C3" i="2"/>
  <c r="B3" i="2"/>
  <c r="E5" i="2"/>
  <c r="E3" i="2"/>
  <c r="F15" i="2"/>
  <c r="E6" i="2"/>
  <c r="E12" i="2"/>
  <c r="D12" i="2"/>
  <c r="C12" i="2"/>
  <c r="B12" i="2"/>
  <c r="F14" i="2"/>
  <c r="F17" i="2"/>
  <c r="F12" i="2"/>
</calcChain>
</file>

<file path=xl/sharedStrings.xml><?xml version="1.0" encoding="utf-8"?>
<sst xmlns="http://schemas.openxmlformats.org/spreadsheetml/2006/main" count="49" uniqueCount="24">
  <si>
    <t>SCORE</t>
  </si>
  <si>
    <t xml:space="preserve">6.1.1 DUURZAAMHEID EN MVO 	</t>
  </si>
  <si>
    <t>6.1.2	 WERKWIJZE JAARREKENING EN BEKOSTIGINGSCONTROLE</t>
  </si>
  <si>
    <t xml:space="preserve">6.1.3 ADVIESROL/KENNIS OP AANDACHTSGEBIEDEN </t>
  </si>
  <si>
    <t>Totaal:</t>
  </si>
  <si>
    <t>Percentage</t>
  </si>
  <si>
    <t>5 uitmuntend</t>
  </si>
  <si>
    <t xml:space="preserve"> </t>
  </si>
  <si>
    <t>4 goed</t>
  </si>
  <si>
    <t>3 voldoende</t>
  </si>
  <si>
    <t>2 matig</t>
  </si>
  <si>
    <t>Indien Inschrijver tweemaal of meer matig scoort zal zij worden uitgesloten.</t>
  </si>
  <si>
    <t>1 onvoldoende</t>
  </si>
  <si>
    <t>KO</t>
  </si>
  <si>
    <t>Vraag 1</t>
  </si>
  <si>
    <t>Vraag 2</t>
  </si>
  <si>
    <t xml:space="preserve">Vraag 3 </t>
  </si>
  <si>
    <t>Vraag 4</t>
  </si>
  <si>
    <t>KO = Uitsluiting van verdere deelname.</t>
  </si>
  <si>
    <t>n.v.t.</t>
  </si>
  <si>
    <t>indien er onverhoopt tegenstrijdigheden zitten tussen bijlage 8 en bijlage 9: bijlage 9 is leidend.</t>
  </si>
  <si>
    <t>Totaal kwaliteit, maximaal te behalen</t>
  </si>
  <si>
    <t>NUO25ACC OPEN VRAGEN + bijbehorende waarde beoordeling (incl toelichting, na consensus)</t>
  </si>
  <si>
    <t>HELO24ACC INTERVIEW VRAGEN + bijbehorende waarde beoordeling (na consensus)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</si>
</sst>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6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2"/>
      <color rgb="FFFF0000"/>
      <name val="Calibri"/>
      <family val="2"/>
      <scheme val="minor"/>
    </font>
    <font>
      <sz val="10"/>
      <color rgb="FFFF0000"/>
      <name val="Verdana"/>
      <family val="2"/>
    </font>
    <font>
      <sz val="8"/>
      <color theme="1"/>
      <name val="Verdana"/>
      <family val="2"/>
    </font>
    <font>
      <b/>
      <sz val="8"/>
      <color rgb="FFFF0000"/>
      <name val="Verdana"/>
      <family val="2"/>
    </font>
    <font>
      <b/>
      <sz val="18"/>
      <color theme="0"/>
      <name val="Verdana"/>
      <family val="2"/>
    </font>
    <font>
      <sz val="9"/>
      <color rgb="FFFF0000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1737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5" borderId="1" xfId="0" applyFont="1" applyFill="1" applyBorder="1" applyAlignment="1">
      <alignment horizontal="justify" vertical="center" wrapText="1"/>
    </xf>
    <xf numFmtId="9" fontId="7" fillId="5" borderId="1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164" fontId="3" fillId="2" borderId="3" xfId="0" applyNumberFormat="1" applyFont="1" applyFill="1" applyBorder="1" applyAlignment="1">
      <alignment horizontal="justify" vertical="center" wrapText="1"/>
    </xf>
    <xf numFmtId="164" fontId="6" fillId="0" borderId="0" xfId="0" applyNumberFormat="1" applyFont="1"/>
    <xf numFmtId="44" fontId="6" fillId="6" borderId="0" xfId="2" applyFont="1" applyFill="1"/>
    <xf numFmtId="0" fontId="0" fillId="6" borderId="0" xfId="0" applyFill="1"/>
    <xf numFmtId="0" fontId="8" fillId="0" borderId="0" xfId="0" applyFont="1"/>
    <xf numFmtId="0" fontId="1" fillId="0" borderId="0" xfId="0" applyFont="1"/>
    <xf numFmtId="44" fontId="10" fillId="0" borderId="0" xfId="2" applyFont="1"/>
    <xf numFmtId="164" fontId="11" fillId="0" borderId="0" xfId="0" applyNumberFormat="1" applyFont="1"/>
    <xf numFmtId="44" fontId="10" fillId="6" borderId="0" xfId="2" applyFont="1" applyFill="1"/>
    <xf numFmtId="0" fontId="10" fillId="6" borderId="0" xfId="0" applyFont="1" applyFill="1"/>
    <xf numFmtId="9" fontId="1" fillId="0" borderId="1" xfId="1" applyFont="1" applyBorder="1"/>
    <xf numFmtId="0" fontId="1" fillId="0" borderId="1" xfId="0" applyFont="1" applyBorder="1"/>
    <xf numFmtId="0" fontId="5" fillId="3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64" fontId="0" fillId="0" borderId="0" xfId="0" applyNumberFormat="1"/>
    <xf numFmtId="44" fontId="6" fillId="0" borderId="0" xfId="2" applyFont="1"/>
    <xf numFmtId="0" fontId="4" fillId="7" borderId="3" xfId="0" applyFont="1" applyFill="1" applyBorder="1" applyAlignment="1">
      <alignment horizontal="justify" vertical="center" wrapText="1"/>
    </xf>
    <xf numFmtId="0" fontId="13" fillId="0" borderId="0" xfId="0" applyFont="1"/>
    <xf numFmtId="164" fontId="9" fillId="2" borderId="3" xfId="0" applyNumberFormat="1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vertical="center"/>
    </xf>
    <xf numFmtId="164" fontId="15" fillId="8" borderId="1" xfId="0" applyNumberFormat="1" applyFont="1" applyFill="1" applyBorder="1" applyAlignment="1">
      <alignment vertical="center"/>
    </xf>
    <xf numFmtId="164" fontId="14" fillId="8" borderId="1" xfId="0" applyNumberFormat="1" applyFont="1" applyFill="1" applyBorder="1" applyAlignment="1">
      <alignment horizontal="right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1737FF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1283037</xdr:colOff>
      <xdr:row>1</xdr:row>
      <xdr:rowOff>82321</xdr:rowOff>
    </xdr:from>
    <xdr:to>
      <xdr:col>7</xdr:col>
      <xdr:colOff>366993</xdr:colOff>
      <xdr:row>4</xdr:row>
      <xdr:rowOff>246808</xdr:rowOff>
    </xdr:to>
    <xdr:pic>
      <xdr:nvPicPr>
        <xdr:cNvPr id="2" name="Afbeelding 1" descr="NUOVO Scholen">
          <a:extLst>
            <a:ext uri="{FF2B5EF4-FFF2-40B4-BE49-F238E27FC236}">
              <a16:creationId xmlns:a16="http://schemas.microsoft.com/office/drawing/2014/main" id="{A69F7493-C691-93BD-B281-FF812B66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3037" y="1034821"/>
          <a:ext cx="2716156" cy="15995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sheetPr>
    <pageSetUpPr fitToPage="1"/>
  </sheetPr>
  <dimension ref="A1:K22"/>
  <sheetViews>
    <sheetView showGridLines="0" tabSelected="1" zoomScaleNormal="100" workbookViewId="0">
      <selection activeCell="K5" sqref="K5"/>
    </sheetView>
  </sheetViews>
  <sheetFormatPr baseColWidth="10" defaultColWidth="11" defaultRowHeight="16" x14ac:dyDescent="0.2"/>
  <cols>
    <col min="1" max="1" width="25.83203125" customWidth="1"/>
    <col min="2" max="2" width="26.83203125" customWidth="1"/>
    <col min="3" max="3" width="27" customWidth="1"/>
    <col min="4" max="6" width="26.83203125" customWidth="1"/>
    <col min="7" max="10" width="20.83203125" customWidth="1"/>
  </cols>
  <sheetData>
    <row r="1" spans="1:10" ht="85" customHeight="1" x14ac:dyDescent="0.2">
      <c r="A1" s="29" t="s">
        <v>22</v>
      </c>
      <c r="B1" s="30"/>
      <c r="C1" s="30"/>
      <c r="D1" s="30"/>
      <c r="E1" s="30"/>
      <c r="F1" s="30"/>
      <c r="G1" s="31"/>
      <c r="H1" s="1"/>
      <c r="I1" s="1"/>
    </row>
    <row r="2" spans="1:10" ht="63" customHeight="1" thickBot="1" x14ac:dyDescent="0.25">
      <c r="A2" s="18" t="s">
        <v>0</v>
      </c>
      <c r="B2" s="22" t="s">
        <v>1</v>
      </c>
      <c r="C2" s="22" t="s">
        <v>2</v>
      </c>
      <c r="D2" s="22" t="s">
        <v>3</v>
      </c>
      <c r="E2" s="19" t="s">
        <v>4</v>
      </c>
      <c r="F2" s="1"/>
    </row>
    <row r="3" spans="1:10" ht="30" customHeight="1" thickBot="1" x14ac:dyDescent="0.25">
      <c r="A3" s="2" t="s">
        <v>5</v>
      </c>
      <c r="B3" s="3">
        <f>(B4/$E$4)</f>
        <v>0.2</v>
      </c>
      <c r="C3" s="3">
        <f>(C4/$E$4)</f>
        <v>0.5</v>
      </c>
      <c r="D3" s="3">
        <f>(D4/$E$4)</f>
        <v>0.3</v>
      </c>
      <c r="E3" s="16">
        <f>SUM(B3:D3)</f>
        <v>1</v>
      </c>
      <c r="F3" s="1"/>
    </row>
    <row r="4" spans="1:10" ht="20" customHeight="1" thickBot="1" x14ac:dyDescent="0.25">
      <c r="A4" s="4" t="s">
        <v>6</v>
      </c>
      <c r="B4" s="6">
        <v>8000</v>
      </c>
      <c r="C4" s="6">
        <v>20000</v>
      </c>
      <c r="D4" s="6">
        <v>12000</v>
      </c>
      <c r="E4" s="32">
        <f>SUM(B4:D4)</f>
        <v>40000</v>
      </c>
      <c r="F4" s="7"/>
      <c r="G4" s="10" t="s">
        <v>7</v>
      </c>
    </row>
    <row r="5" spans="1:10" ht="20" customHeight="1" thickBot="1" x14ac:dyDescent="0.25">
      <c r="A5" s="4" t="s">
        <v>8</v>
      </c>
      <c r="B5" s="6">
        <f>B4*0.75</f>
        <v>6000</v>
      </c>
      <c r="C5" s="6">
        <f>C4*0.9</f>
        <v>18000</v>
      </c>
      <c r="D5" s="6">
        <f t="shared" ref="D5" si="0">D4*0.75</f>
        <v>9000</v>
      </c>
      <c r="E5" s="32">
        <f>SUM(B5:D5)</f>
        <v>33000</v>
      </c>
      <c r="F5" s="1"/>
    </row>
    <row r="6" spans="1:10" ht="20" customHeight="1" thickBot="1" x14ac:dyDescent="0.25">
      <c r="A6" s="4" t="s">
        <v>9</v>
      </c>
      <c r="B6" s="6">
        <v>0</v>
      </c>
      <c r="C6" s="6">
        <v>0</v>
      </c>
      <c r="D6" s="6">
        <v>0</v>
      </c>
      <c r="E6" s="32">
        <f>SUM(B6:D6)</f>
        <v>0</v>
      </c>
      <c r="F6" s="1"/>
    </row>
    <row r="7" spans="1:10" ht="20" customHeight="1" thickBot="1" x14ac:dyDescent="0.25">
      <c r="A7" s="4" t="s">
        <v>10</v>
      </c>
      <c r="B7" s="28">
        <f>(0-B4)*3</f>
        <v>-24000</v>
      </c>
      <c r="C7" s="28">
        <f>(0-C4)*4</f>
        <v>-80000</v>
      </c>
      <c r="D7" s="28">
        <f>(0-D4)*3</f>
        <v>-36000</v>
      </c>
      <c r="E7" s="34" t="s">
        <v>19</v>
      </c>
      <c r="F7" s="27" t="s">
        <v>11</v>
      </c>
    </row>
    <row r="8" spans="1:10" ht="20" customHeight="1" thickBot="1" x14ac:dyDescent="0.25">
      <c r="A8" s="4" t="s">
        <v>12</v>
      </c>
      <c r="B8" s="5" t="s">
        <v>13</v>
      </c>
      <c r="C8" s="5" t="s">
        <v>13</v>
      </c>
      <c r="D8" s="5" t="s">
        <v>13</v>
      </c>
      <c r="E8" s="17"/>
      <c r="F8" s="27" t="s">
        <v>18</v>
      </c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84" customHeight="1" thickBot="1" x14ac:dyDescent="0.25">
      <c r="A10" s="29" t="s">
        <v>23</v>
      </c>
      <c r="B10" s="30"/>
      <c r="C10" s="30"/>
      <c r="D10" s="30"/>
      <c r="E10" s="30"/>
      <c r="F10" s="30"/>
      <c r="G10" s="31"/>
      <c r="H10" s="1"/>
      <c r="I10" s="1"/>
      <c r="J10" s="1"/>
    </row>
    <row r="11" spans="1:10" ht="51" customHeight="1" thickBot="1" x14ac:dyDescent="0.25">
      <c r="A11" s="18" t="s">
        <v>0</v>
      </c>
      <c r="B11" s="22" t="s">
        <v>14</v>
      </c>
      <c r="C11" s="22" t="s">
        <v>15</v>
      </c>
      <c r="D11" s="22" t="s">
        <v>16</v>
      </c>
      <c r="E11" s="22" t="s">
        <v>17</v>
      </c>
      <c r="F11" s="20" t="s">
        <v>4</v>
      </c>
      <c r="G11" s="11"/>
      <c r="H11" t="s">
        <v>7</v>
      </c>
    </row>
    <row r="12" spans="1:10" ht="30" customHeight="1" thickBot="1" x14ac:dyDescent="0.25">
      <c r="A12" s="2" t="s">
        <v>5</v>
      </c>
      <c r="B12" s="3">
        <f>(B13/$F$13)</f>
        <v>0.25</v>
      </c>
      <c r="C12" s="3">
        <f>(C13/$F$13)</f>
        <v>0.25</v>
      </c>
      <c r="D12" s="3">
        <f>(D13/$F$13)</f>
        <v>0.25</v>
      </c>
      <c r="E12" s="3">
        <f>(E13/$F$13)</f>
        <v>0.25</v>
      </c>
      <c r="F12" s="16">
        <f t="shared" ref="F12:F17" si="1">SUM(B12:E12)</f>
        <v>1</v>
      </c>
      <c r="G12" s="11"/>
    </row>
    <row r="13" spans="1:10" ht="20" customHeight="1" thickBot="1" x14ac:dyDescent="0.25">
      <c r="A13" s="21" t="s">
        <v>6</v>
      </c>
      <c r="B13" s="6">
        <v>5000</v>
      </c>
      <c r="C13" s="6">
        <v>5000</v>
      </c>
      <c r="D13" s="6">
        <v>5000</v>
      </c>
      <c r="E13" s="6">
        <v>5000</v>
      </c>
      <c r="F13" s="32">
        <f>SUM(B13:E13)</f>
        <v>20000</v>
      </c>
      <c r="G13" s="7" t="s">
        <v>7</v>
      </c>
      <c r="H13" s="24"/>
    </row>
    <row r="14" spans="1:10" ht="20" customHeight="1" thickBot="1" x14ac:dyDescent="0.25">
      <c r="A14" s="21" t="s">
        <v>8</v>
      </c>
      <c r="B14" s="6">
        <f>B13*0.75</f>
        <v>3750</v>
      </c>
      <c r="C14" s="6">
        <f t="shared" ref="C14:E14" si="2">C13*0.75</f>
        <v>3750</v>
      </c>
      <c r="D14" s="6">
        <f t="shared" si="2"/>
        <v>3750</v>
      </c>
      <c r="E14" s="6">
        <f t="shared" si="2"/>
        <v>3750</v>
      </c>
      <c r="F14" s="32">
        <f t="shared" si="1"/>
        <v>15000</v>
      </c>
    </row>
    <row r="15" spans="1:10" ht="20" customHeight="1" thickBot="1" x14ac:dyDescent="0.25">
      <c r="A15" s="21" t="s">
        <v>9</v>
      </c>
      <c r="B15" s="6">
        <v>0</v>
      </c>
      <c r="C15" s="6">
        <v>0</v>
      </c>
      <c r="D15" s="6">
        <v>0</v>
      </c>
      <c r="E15" s="6">
        <v>0</v>
      </c>
      <c r="F15" s="32">
        <f t="shared" si="1"/>
        <v>0</v>
      </c>
    </row>
    <row r="16" spans="1:10" ht="20" customHeight="1" thickBot="1" x14ac:dyDescent="0.25">
      <c r="A16" s="21" t="s">
        <v>10</v>
      </c>
      <c r="B16" s="28">
        <f>(0-B13)*4</f>
        <v>-20000</v>
      </c>
      <c r="C16" s="28">
        <f>(0-C13)*4</f>
        <v>-20000</v>
      </c>
      <c r="D16" s="28">
        <f>(0-D13)*4</f>
        <v>-20000</v>
      </c>
      <c r="E16" s="28">
        <f>(0-E13)*4</f>
        <v>-20000</v>
      </c>
      <c r="F16" s="34" t="s">
        <v>19</v>
      </c>
      <c r="G16" s="27" t="s">
        <v>11</v>
      </c>
    </row>
    <row r="17" spans="1:11" ht="20" customHeight="1" thickBot="1" x14ac:dyDescent="0.25">
      <c r="A17" s="21" t="s">
        <v>12</v>
      </c>
      <c r="B17" s="5" t="s">
        <v>13</v>
      </c>
      <c r="C17" s="5" t="s">
        <v>13</v>
      </c>
      <c r="D17" s="26" t="s">
        <v>13</v>
      </c>
      <c r="E17" s="5" t="s">
        <v>13</v>
      </c>
      <c r="F17" s="23">
        <f t="shared" si="1"/>
        <v>0</v>
      </c>
      <c r="G17" s="27" t="s">
        <v>18</v>
      </c>
    </row>
    <row r="18" spans="1:11" ht="17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ht="47" customHeight="1" thickBot="1" x14ac:dyDescent="0.25">
      <c r="A19" s="21" t="s">
        <v>21</v>
      </c>
      <c r="B19" s="33">
        <f>E4+F13</f>
        <v>60000</v>
      </c>
      <c r="C19" s="25" t="s">
        <v>7</v>
      </c>
      <c r="D19" s="7" t="s">
        <v>7</v>
      </c>
      <c r="E19" s="12" t="s">
        <v>7</v>
      </c>
      <c r="F19" s="12"/>
      <c r="G19" s="12" t="s">
        <v>7</v>
      </c>
      <c r="H19" s="13" t="s">
        <v>7</v>
      </c>
      <c r="I19" s="1"/>
      <c r="J19" s="1"/>
    </row>
    <row r="20" spans="1:11" x14ac:dyDescent="0.2">
      <c r="A20" s="1"/>
      <c r="B20" s="1"/>
      <c r="C20" s="1"/>
      <c r="D20" s="1"/>
      <c r="E20" s="14" t="s">
        <v>7</v>
      </c>
      <c r="F20" s="14"/>
      <c r="G20" s="14"/>
      <c r="H20" s="15"/>
      <c r="I20" s="8"/>
      <c r="J20" s="8"/>
      <c r="K20" s="9"/>
    </row>
    <row r="22" spans="1:11" x14ac:dyDescent="0.2">
      <c r="B22" t="s">
        <v>20</v>
      </c>
    </row>
  </sheetData>
  <sheetProtection algorithmName="SHA-512" hashValue="dFJFGtQkE59ToAgp79AbsEeRAX0rRy8n1V5y8ectrrmG5oAT6hCpV3LlOGwAKCLKWYIqzsovWuBN3fmL5UPCQQ==" saltValue="FmUgU/DkBXoREp9lkkE0FQ==" spinCount="100000" sheet="1" objects="1" scenarios="1"/>
  <mergeCells count="2">
    <mergeCell ref="A1:G1"/>
    <mergeCell ref="A10:G10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49E8F-5F04-4CB6-A1A1-AE37F0AF826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04d4ff2e-cf62-40b0-a5cf-f8c6524922a9"/>
    <ds:schemaRef ds:uri="cdfd6af9-2027-427e-aee7-f2f3dc2ea94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FFC31B-3BF5-4241-AA47-ADFB79447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5A9B63-F715-4102-A36B-05F7775B58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Elzen - Soerink</dc:creator>
  <cp:keywords/>
  <dc:description>Copyright inkoopadviesbureau BiC</dc:description>
  <cp:lastModifiedBy>Rob Bennink</cp:lastModifiedBy>
  <cp:revision/>
  <dcterms:created xsi:type="dcterms:W3CDTF">2020-03-23T12:24:07Z</dcterms:created>
  <dcterms:modified xsi:type="dcterms:W3CDTF">2025-03-18T10:36:36Z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