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s://prorailbv-my.sharepoint.com/personal/menno_bronswijk_ka_prorail_nl/Documents/Mijn Documenten/Mijn Documenten/CE/Luchtopnames/"/>
    </mc:Choice>
  </mc:AlternateContent>
  <xr:revisionPtr revIDLastSave="1010" documentId="8_{8AFD2411-7F1D-412B-B8C3-B5AB0AEE321F}" xr6:coauthVersionLast="47" xr6:coauthVersionMax="47" xr10:uidLastSave="{AF3757B2-76BE-4DD5-9E37-CC56C01B5B63}"/>
  <bookViews>
    <workbookView xWindow="-108" yWindow="-108" windowWidth="23256" windowHeight="12576" firstSheet="1" activeTab="1" xr2:uid="{00000000-000D-0000-FFFF-FFFF00000000}"/>
  </bookViews>
  <sheets>
    <sheet name="SLDataSheet" sheetId="4" state="veryHidden" r:id="rId1"/>
    <sheet name="Annex 5.1 Aanbiedingsbegroting" sheetId="1" r:id="rId2"/>
    <sheet name="Vliegkilometers per vliegblok" sheetId="5" r:id="rId3"/>
    <sheet name="Toelichting Annex 5.1" sheetId="3" r:id="rId4"/>
  </sheets>
  <definedNames>
    <definedName name="_xlnm.Print_Area" localSheetId="1">'Annex 5.1 Aanbiedingsbegroting'!$A$1:$M$61</definedName>
    <definedName name="_xlnm.Print_Area" localSheetId="3">'Toelichting Annex 5.1'!$B$2:$G$11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9" i="5" l="1"/>
  <c r="K37" i="1"/>
  <c r="K47" i="1"/>
  <c r="K31" i="1" l="1"/>
  <c r="H25" i="1"/>
  <c r="K42" i="1" s="1"/>
  <c r="K25" i="1" l="1"/>
  <c r="C4" i="3"/>
  <c r="K50" i="1" l="1"/>
</calcChain>
</file>

<file path=xl/sharedStrings.xml><?xml version="1.0" encoding="utf-8"?>
<sst xmlns="http://schemas.openxmlformats.org/spreadsheetml/2006/main" count="210" uniqueCount="204">
  <si>
    <t>- Alle gele cellen dienen door inschrijver te worden ingevuld.</t>
  </si>
  <si>
    <t>(Uw logo hier)</t>
  </si>
  <si>
    <t>- Deze aanbiedingsbegroting dient rechtsgeldig te worden ondertekend.</t>
  </si>
  <si>
    <t>- De tabblad 'toelichting' bij deze aanbiedingsbegroting is integraal onderdeel van de aanbieding.</t>
  </si>
  <si>
    <t>- Er mogen geen negatieve bedragen en/of percentages worden ingevuld.</t>
  </si>
  <si>
    <t>- De ingevulde bedragen zijn zonder enig voorbehoud opgegeven.</t>
  </si>
  <si>
    <t>- De niet-gele velden mogen niet worden gewijzigd.</t>
  </si>
  <si>
    <t>- Alle kosten en verrekeningen om te voldoen aan gestelde eisen en door inschrijver beantwoorde kwaliteitscriteria zijn opgenomen in de bedragen van de aanbiedingsbegroting.</t>
  </si>
  <si>
    <t>Prijscomponenten:</t>
  </si>
  <si>
    <t>Handtekening:</t>
  </si>
  <si>
    <t>Organisatie:</t>
  </si>
  <si>
    <t xml:space="preserve"> </t>
  </si>
  <si>
    <t>Naam:</t>
  </si>
  <si>
    <t>Functie:</t>
  </si>
  <si>
    <t>Plaats:</t>
  </si>
  <si>
    <t>Datum:</t>
  </si>
  <si>
    <t>Algemeen</t>
  </si>
  <si>
    <t>Alle opgegeven prijzen en tarieven worden na aanbesteding onverkort en onveranderd opgenomen in of bij de overeenkomst, en zijn geldig voor de duur van de overeenkomst. 
Deze toelichting is integraal onderdeel van de prijsopgave.</t>
  </si>
  <si>
    <r>
      <t xml:space="preserve">Voor alle opgegeven uurtarieven geldt: ProRail verwacht hier all-in uurtarieven voor werkzaamheden verbonden met deze overeenkomst en daaruit voorvloeiende opdrachten. Daarmee zijn deze tarieven inclusief onder meer, maar niet uitsluitend, reis- en verblijfskosten, opleidings- en certificeringskosten, tooling-, machine-, materieel-, materiaal-, administratie- en supportkosten, ontwikkel-, test-, simulatie- en overige benodigde hardware- en -softwarekosten, kosten voor PC's, mobiele telefonie en andere hulpmiddelen, kosten voor klantcontact, verkoop, offreren en quoteren, management-, overhead- en risicokosten, winstopslagen. 
Locatie van persoonlijk contact met ProRail is in het algemeen Utrecht. Alleen reistijd op expliciet verzoek ProRail wordt verrekend. Voor bezoek aan ProRail locaties in Utrecht onder kantoortijd wordt geen reistijd en reiskosten verrekend.
Opgegeven uurtarieven zijn fixed-price. Nacalculatie heeft alleen plaats op het in opdracht van ProRail verbruikte aantal uren bij gegadigde, indien het een opdracht op basis van nacalculatie betreft. Op fixed-price opdrachten heeft geen nacalculatie plaats.
De tarieven zijn geldig gedurende gangbare kantooruren, voor werkzaamheden op expliciet verzoek ProRail buiten kantoortijd gelden de volgende opslagen:
</t>
    </r>
    <r>
      <rPr>
        <b/>
        <sz val="11"/>
        <rFont val="Calibri"/>
        <family val="2"/>
        <scheme val="minor"/>
      </rPr>
      <t>Tijdvenster</t>
    </r>
    <r>
      <rPr>
        <sz val="11"/>
        <rFont val="Calibri"/>
        <family val="2"/>
        <scheme val="minor"/>
      </rPr>
      <t xml:space="preserve">	                                         </t>
    </r>
    <r>
      <rPr>
        <b/>
        <sz val="11"/>
        <rFont val="Calibri"/>
        <family val="2"/>
        <scheme val="minor"/>
      </rPr>
      <t xml:space="preserve">Opslag  </t>
    </r>
    <r>
      <rPr>
        <sz val="11"/>
        <rFont val="Calibri"/>
        <family val="2"/>
        <scheme val="minor"/>
      </rPr>
      <t xml:space="preserve">
Maandag t/m vrijdag 18:00-24:00 uur: 30%
Maandag t/m vrijdag 00:00-08:00 uur: 40%
Zaterdag     	                  08:00-24:00 uur: 50%
Zaterdag	                       00:00-08:00 uur: 60%
Zon- en feestdagen     00:00-24:00 uur: 60%</t>
    </r>
  </si>
  <si>
    <t>TOTAAL</t>
  </si>
  <si>
    <t>- Genoemde minimale en maximale tarieven en plafondbedragen mogen niet worden overschreden, de aanbieding is ongeldig bij overschrijding van genoemde bandbreedtes.</t>
  </si>
  <si>
    <t>Alleen de prijscomponenten die in deze Aanbiedingsbegroting zijn opgenomen komen in aanmerking voor vergoeding.</t>
  </si>
  <si>
    <t xml:space="preserve">Aantal jaarlijkse </t>
  </si>
  <si>
    <t>Vaste prijs</t>
  </si>
  <si>
    <t>per vliegkilometer</t>
  </si>
  <si>
    <t>vast opslagbedrag</t>
  </si>
  <si>
    <t>vliegkilometers</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</si>
  <si>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</si>
  <si>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</si>
  <si>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</si>
  <si>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</si>
  <si>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</si>
  <si>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</si>
  <si>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</si>
  <si>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</si>
  <si>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</si>
  <si>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</si>
  <si>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</si>
  <si>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</si>
  <si>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</si>
  <si>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</si>
  <si>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</si>
  <si>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</si>
  <si>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</si>
  <si>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</si>
  <si>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</si>
  <si>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</si>
  <si>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</si>
  <si>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</si>
  <si>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</si>
  <si>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</si>
  <si>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</si>
  <si>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</si>
  <si>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</si>
  <si>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</si>
  <si>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</si>
  <si>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</si>
  <si>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</si>
  <si>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</si>
  <si>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</si>
  <si>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</si>
  <si>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</si>
  <si>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</si>
  <si>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</si>
  <si>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</si>
  <si>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</si>
  <si>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</si>
  <si>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</si>
  <si>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</si>
  <si>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</si>
  <si>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</si>
  <si>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</si>
  <si>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</si>
  <si>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</si>
  <si>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</si>
  <si>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</si>
  <si>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</si>
  <si>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</si>
  <si>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</si>
  <si>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</si>
  <si>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</si>
  <si>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</si>
  <si>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</si>
  <si>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</si>
  <si>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</si>
  <si>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</si>
  <si>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</si>
  <si>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</si>
  <si>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</si>
  <si>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</si>
  <si>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</si>
  <si>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</si>
  <si>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</si>
  <si>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</si>
  <si>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</si>
  <si>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</si>
  <si>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</si>
  <si>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</si>
  <si>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</si>
  <si>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 xml:space="preserve">Totaal </t>
  </si>
  <si>
    <t>aantal vaste vliegkilometers</t>
  </si>
  <si>
    <t>vliegblokomschrijving</t>
  </si>
  <si>
    <t>vliegbloknr.</t>
  </si>
  <si>
    <t>Aantal vaste vliegkilometers per vliegblok</t>
  </si>
  <si>
    <t xml:space="preserve">Prognose aantal </t>
  </si>
  <si>
    <t>per opdracht</t>
  </si>
  <si>
    <t>opdrachten p.j.</t>
  </si>
  <si>
    <t>vast uurtarief</t>
  </si>
  <si>
    <t>max. 8 jaren</t>
  </si>
  <si>
    <t>Optie: Integraal uurtarief consultancy</t>
  </si>
  <si>
    <t>Optie: nabij-infraroodopnamen</t>
  </si>
  <si>
    <r>
      <rPr>
        <b/>
        <sz val="10"/>
        <rFont val="Calibri"/>
        <family val="2"/>
        <scheme val="minor"/>
      </rPr>
      <t xml:space="preserve">Gewogen gemiddeld vast all-in uurtarief </t>
    </r>
    <r>
      <rPr>
        <sz val="10"/>
        <rFont val="Calibri"/>
        <family val="2"/>
        <scheme val="minor"/>
      </rPr>
      <t>(</t>
    </r>
    <r>
      <rPr>
        <sz val="10"/>
        <color theme="1"/>
        <rFont val="Calibri"/>
        <family val="2"/>
        <scheme val="minor"/>
      </rPr>
      <t>minimum tarief €</t>
    </r>
    <r>
      <rPr>
        <sz val="10"/>
        <rFont val="Calibri"/>
        <family val="2"/>
        <scheme val="minor"/>
      </rPr>
      <t>90,00 / maximum tarief €145,00</t>
    </r>
    <r>
      <rPr>
        <sz val="10"/>
        <color theme="1"/>
        <rFont val="Calibri"/>
        <family val="2"/>
        <scheme val="minor"/>
      </rPr>
      <t>)</t>
    </r>
  </si>
  <si>
    <r>
      <t xml:space="preserve">De aan te bieden vaste prijs is door ProRail begrensd tot </t>
    </r>
    <r>
      <rPr>
        <b/>
        <sz val="11"/>
        <color rgb="FF000000"/>
        <rFont val="Calibri"/>
        <family val="2"/>
      </rPr>
      <t>maximaal €</t>
    </r>
    <r>
      <rPr>
        <b/>
        <sz val="11"/>
        <rFont val="Calibri"/>
        <family val="2"/>
      </rPr>
      <t>100.000,00</t>
    </r>
    <r>
      <rPr>
        <sz val="11"/>
        <color rgb="FF000000"/>
        <rFont val="Calibri"/>
        <family val="2"/>
      </rPr>
      <t xml:space="preserve"> excl. BTW. </t>
    </r>
  </si>
  <si>
    <t>Sauwerd-Eemshaven</t>
  </si>
  <si>
    <t>Bedum-DelfzijlStamlijnHavenschap</t>
  </si>
  <si>
    <t>Zuidbroek-NieuweschansGrens-Stadskanaal</t>
  </si>
  <si>
    <t>Groningen-Assen-Zuidbroek</t>
  </si>
  <si>
    <t>Leeuwarden-Groningen</t>
  </si>
  <si>
    <t>HarlingenHaven-Leeuwarden-Stavoren</t>
  </si>
  <si>
    <t>Meppel-Heerenveen-Leeuwarden</t>
  </si>
  <si>
    <t>Meppel-Hoogeveen-Assen</t>
  </si>
  <si>
    <t>Hardenberg-Coevorden-Emmen</t>
  </si>
  <si>
    <t>Almelo-Mariënberg-Zwolle</t>
  </si>
  <si>
    <t>Almelo-Hengelo-Enschede-Oldenzaal</t>
  </si>
  <si>
    <t>Zwolle-Nijverdal-Almelo</t>
  </si>
  <si>
    <t>Zwolle-Meppel</t>
  </si>
  <si>
    <t>Kampen-Zwolle-tZand-Lelystad</t>
  </si>
  <si>
    <t>Zwolle-Hardewijk-Amersfoort</t>
  </si>
  <si>
    <t>Zwolle-Deventer-Eefde</t>
  </si>
  <si>
    <t>Apeldoorn-Twello-Deventer</t>
  </si>
  <si>
    <t>Winterswijk-Zutphen-Hengelo</t>
  </si>
  <si>
    <t>Apeldoorn-Zutphen-Arnhem</t>
  </si>
  <si>
    <t>Zevenaar-Doetinchem-Winterswijk</t>
  </si>
  <si>
    <t>Ede-Arnhem-Zevenaar</t>
  </si>
  <si>
    <t>Amersfoort-Ede-Apeldoorn</t>
  </si>
  <si>
    <t>Eijsden-Maastricht-Geleen</t>
  </si>
  <si>
    <t>Meerssen-Landgraaf-HaanradeGrens-NullandGrens</t>
  </si>
  <si>
    <t>Heerlen-Sittard-Holtum-Roermond</t>
  </si>
  <si>
    <t>Weert-Roermond-Tegelen</t>
  </si>
  <si>
    <t>Eindhoven-Maarheze-Budel</t>
  </si>
  <si>
    <t>Nuenen-Helmond-Venlo</t>
  </si>
  <si>
    <t>Blerick-Boxmeer-Nijmegen</t>
  </si>
  <si>
    <t>NijmegenLent-Oss-DenBosch</t>
  </si>
  <si>
    <t>Arnhem-Kesteren-Geldermalsen</t>
  </si>
  <si>
    <t>MeterenAansluiting-Elst-Zevenaar</t>
  </si>
  <si>
    <t>DenBosch-Oisterwijk-Boxtel-Eindhoven</t>
  </si>
  <si>
    <t>Vught-Tilburg-Breda</t>
  </si>
  <si>
    <t>Roosendaal-Prinsebeek-Hazeldonk</t>
  </si>
  <si>
    <t>TerneuzenAansl-Axel- SasvanGent</t>
  </si>
  <si>
    <t>TerneuzenAansl-Hoogedijk-Sloehaven</t>
  </si>
  <si>
    <t>Vlissingen-Goes-Rilland</t>
  </si>
  <si>
    <t>Woensdrecht-Heerle-Hollandsdiep-Roosendaal</t>
  </si>
  <si>
    <t>Prinsenbeek-HoogeZwaluwe-Steelhoven</t>
  </si>
  <si>
    <t>Dordrecht-Moerdijk-Roosendaal</t>
  </si>
  <si>
    <t>MoerdijkIndustrieterrein</t>
  </si>
  <si>
    <t>LunettenAansl-Geldermalsen-DenBosch</t>
  </si>
  <si>
    <t>Zwijndrecht-Gorinchem-Meeteren</t>
  </si>
  <si>
    <t>Geldermalsen-Gorinchem-Dordrecht</t>
  </si>
  <si>
    <t>ZwijndrechtGrooteLindt</t>
  </si>
  <si>
    <t>RotterdamBarendrecht-Zwijndrecht-Strijen</t>
  </si>
  <si>
    <t>RotterdamMaasvlakte2</t>
  </si>
  <si>
    <t>RotterdamEuropoort3</t>
  </si>
  <si>
    <t>RotterdamWaalhavenOost</t>
  </si>
  <si>
    <t>StamlijnenRotterdamHaven</t>
  </si>
  <si>
    <t>DenHelder-Heerhugowaard-Hoorn</t>
  </si>
  <si>
    <t>Enkhuizen-Hoorn-Zaandam</t>
  </si>
  <si>
    <t>Zaanstad-Alkmaar-Heerhugowaard</t>
  </si>
  <si>
    <t>Heemskerk-Zandvoort-Haarlem</t>
  </si>
  <si>
    <t>Haarlem-Leiden-AlphenAanDeRijn</t>
  </si>
  <si>
    <t>LunettenAansl-Rhenen-Ede</t>
  </si>
  <si>
    <t>Lunetten Aansl-Utrecht-Harmelen</t>
  </si>
  <si>
    <t>Baarn-Amersfoort-DenDolder</t>
  </si>
  <si>
    <t>DenDolder-Utrecht-Hilversum-Baarn</t>
  </si>
  <si>
    <t>Schiedam-DenHaag-Leiden</t>
  </si>
  <si>
    <t>Barendrecht-Rotterdam-Moordrecht</t>
  </si>
  <si>
    <t>Badhoevendorp-Warmond-Zestienhoven</t>
  </si>
  <si>
    <t>Woerden-Gouda-DenHaag-Voorburg</t>
  </si>
  <si>
    <t>Waddinxveen-AlphenAanDenRijn-Woerden</t>
  </si>
  <si>
    <t>WeespAansl-Lelystad-Hilversum</t>
  </si>
  <si>
    <t>AmsterdamHemhaven(gebied)</t>
  </si>
  <si>
    <t>Haarlem-Sloterdijk-Riekerpolder</t>
  </si>
  <si>
    <t>Utrecht-Breukelen-Holendrecht</t>
  </si>
  <si>
    <t>Duivendrecht-Diemen-Amsterdam</t>
  </si>
  <si>
    <t>Riekerpolder-Bijlmer-Weesp</t>
  </si>
  <si>
    <t>DenHaagCentraal</t>
  </si>
  <si>
    <t>Inschrijver mag dit plafond niet overschrijden. Bij overschrijding van dit plafond is de</t>
  </si>
  <si>
    <r>
      <t>Inwinnen l</t>
    </r>
    <r>
      <rPr>
        <b/>
        <sz val="18"/>
        <rFont val="Calibri"/>
        <family val="2"/>
        <scheme val="minor"/>
      </rPr>
      <t>uchtopnamen spoorinfra</t>
    </r>
    <r>
      <rPr>
        <b/>
        <sz val="18"/>
        <color theme="1"/>
        <rFont val="Calibri"/>
        <family val="2"/>
        <scheme val="minor"/>
      </rPr>
      <t xml:space="preserve">, </t>
    </r>
    <r>
      <rPr>
        <b/>
        <sz val="18"/>
        <rFont val="Calibri"/>
        <family val="2"/>
        <scheme val="minor"/>
      </rPr>
      <t>TN505328</t>
    </r>
  </si>
  <si>
    <r>
      <t xml:space="preserve">                                  Annex </t>
    </r>
    <r>
      <rPr>
        <b/>
        <sz val="16"/>
        <rFont val="Calibri"/>
        <family val="2"/>
        <scheme val="minor"/>
      </rPr>
      <t>5.1</t>
    </r>
    <r>
      <rPr>
        <b/>
        <sz val="16"/>
        <color theme="1"/>
        <rFont val="Calibri"/>
        <family val="2"/>
        <scheme val="minor"/>
      </rPr>
      <t>: Aanbiedingsbegroting</t>
    </r>
  </si>
  <si>
    <r>
      <t xml:space="preserve">- Genoemde prijzen zijn opgegeven </t>
    </r>
    <r>
      <rPr>
        <sz val="11"/>
        <rFont val="Calibri"/>
        <family val="2"/>
        <scheme val="minor"/>
      </rPr>
      <t>conform de ProRail Inkoopvoorwaarden 2017 v2.3</t>
    </r>
    <r>
      <rPr>
        <sz val="11"/>
        <color theme="1"/>
        <rFont val="Calibri"/>
        <family val="2"/>
        <scheme val="minor"/>
      </rPr>
      <t>, in Euro's, en excl. BTW.</t>
    </r>
  </si>
  <si>
    <r>
      <t xml:space="preserve">Duur van de overeenkomst: </t>
    </r>
    <r>
      <rPr>
        <sz val="11"/>
        <color theme="1"/>
        <rFont val="Calibri"/>
        <family val="2"/>
        <scheme val="minor"/>
      </rPr>
      <t xml:space="preserve">maximaal </t>
    </r>
    <r>
      <rPr>
        <sz val="11"/>
        <rFont val="Calibri"/>
        <family val="2"/>
        <scheme val="minor"/>
      </rPr>
      <t>8 jaren waarvan 4 jaar vast en 4 x 1 optiejaren</t>
    </r>
  </si>
  <si>
    <t>Versie 1.0</t>
  </si>
  <si>
    <r>
      <t xml:space="preserve">Een door inschrijver aan te bieden gewogen gemiddeld vast all-in uurtarief voor alle door ProRail </t>
    </r>
    <r>
      <rPr>
        <b/>
        <sz val="11"/>
        <color rgb="FF000000"/>
        <rFont val="Calibri"/>
        <family val="2"/>
      </rPr>
      <t xml:space="preserve">optioneel </t>
    </r>
    <r>
      <rPr>
        <sz val="11"/>
        <color rgb="FF000000"/>
        <rFont val="Calibri"/>
        <family val="2"/>
      </rPr>
      <t xml:space="preserve">af te nemen consultancywerkzaamheden op regiebasis zoals door ProRail nader beschreven in </t>
    </r>
    <r>
      <rPr>
        <sz val="11"/>
        <rFont val="Calibri"/>
        <family val="2"/>
      </rPr>
      <t>Annex 3 - 'Vraagspecificatie</t>
    </r>
    <r>
      <rPr>
        <sz val="11"/>
        <color rgb="FFFF0000"/>
        <rFont val="Calibri"/>
        <family val="2"/>
      </rPr>
      <t>'</t>
    </r>
    <r>
      <rPr>
        <sz val="11"/>
        <color rgb="FF000000"/>
        <rFont val="Calibri"/>
        <family val="2"/>
      </rPr>
      <t xml:space="preserve"> en zoals door inschrijver aangeboden. ProRail heeft het totaal aantal jaarlijkse uren begroot op 16</t>
    </r>
    <r>
      <rPr>
        <sz val="11"/>
        <rFont val="Calibri"/>
        <family val="2"/>
      </rPr>
      <t>0</t>
    </r>
    <r>
      <rPr>
        <sz val="11"/>
        <color rgb="FF000000"/>
        <rFont val="Calibri"/>
        <family val="2"/>
      </rPr>
      <t xml:space="preserve"> uren. Aan dit urentotaal kunnen geen verdere rechten ontleend worden. Het aan te bieden uurtarief is door ProRail begrensd met een minimum en maximum uurtarief excl. BTW. Inschrijver dient het uurtarief binnen deze bandbreedte aan te bieden. Bij overschrijding van deze bandbreedte is de inschrijving ongeldig. Zie tabblad 'Toelichting Annex </t>
    </r>
    <r>
      <rPr>
        <sz val="11"/>
        <rFont val="Calibri"/>
        <family val="2"/>
      </rPr>
      <t>5.1</t>
    </r>
    <r>
      <rPr>
        <sz val="11"/>
        <color rgb="FF000000"/>
        <rFont val="Calibri"/>
        <family val="2"/>
      </rPr>
      <t>' voor verdere voorwaarden met betrekking tot het uurtarief.</t>
    </r>
  </si>
  <si>
    <t>aantal uur per jaar</t>
  </si>
  <si>
    <t>inschrijving ongeldig.</t>
  </si>
  <si>
    <r>
      <t xml:space="preserve">Een door Inschrijver aan te bieden vast opslagbedrag bovenop de vaste prijs per vliegkilometer zoals door inschrijver aangeboden in cel </t>
    </r>
    <r>
      <rPr>
        <sz val="11"/>
        <rFont val="Calibri"/>
        <family val="2"/>
      </rPr>
      <t>I25</t>
    </r>
    <r>
      <rPr>
        <sz val="11"/>
        <color rgb="FF000000"/>
        <rFont val="Calibri"/>
        <family val="2"/>
      </rPr>
      <t xml:space="preserve"> voor de </t>
    </r>
    <r>
      <rPr>
        <b/>
        <sz val="11"/>
        <color rgb="FF000000"/>
        <rFont val="Calibri"/>
        <family val="2"/>
      </rPr>
      <t>optioneel</t>
    </r>
    <r>
      <rPr>
        <sz val="11"/>
        <color rgb="FF000000"/>
        <rFont val="Calibri"/>
        <family val="2"/>
      </rPr>
      <t xml:space="preserve"> door ProRail af te nemen aanvullende dienstverlening van nabij-infraroodopnamen zoals nader gespecificeerd in</t>
    </r>
    <r>
      <rPr>
        <sz val="11"/>
        <rFont val="Calibri"/>
        <family val="2"/>
      </rPr>
      <t xml:space="preserve"> Annex 3 - Vraagspecificatie'</t>
    </r>
    <r>
      <rPr>
        <sz val="11"/>
        <color rgb="FF000000"/>
        <rFont val="Calibri"/>
        <family val="2"/>
      </rPr>
      <t xml:space="preserve"> en zoals door inschrijver aangeboden. Ten behoeve van de berekening in deze Aanbiedingsbegroting om te komen tot de totale fictieve inschrijfsom zal gerekend worden met een prognose van </t>
    </r>
    <r>
      <rPr>
        <sz val="11"/>
        <rFont val="Calibri"/>
        <family val="2"/>
      </rPr>
      <t>35%</t>
    </r>
    <r>
      <rPr>
        <sz val="11"/>
        <color rgb="FF000000"/>
        <rFont val="Calibri"/>
        <family val="2"/>
      </rPr>
      <t xml:space="preserve"> van het aantal jaarlijkse vliegkilometers zoals door inschrijver aangeboden in cel </t>
    </r>
    <r>
      <rPr>
        <sz val="11"/>
        <rFont val="Calibri"/>
        <family val="2"/>
      </rPr>
      <t>H25</t>
    </r>
    <r>
      <rPr>
        <sz val="11"/>
        <color rgb="FF000000"/>
        <rFont val="Calibri"/>
        <family val="2"/>
      </rPr>
      <t>. Aan dit aantal kan inschrijver geen verdere rechten ontlenen.</t>
    </r>
  </si>
  <si>
    <t>Totale (fictieve) inschrijfsom:</t>
  </si>
  <si>
    <t>Bij overschrijding van dit plafond is de inschrijving ongeldig.</t>
  </si>
  <si>
    <t>Vaste prijs per vliegkilometer</t>
  </si>
  <si>
    <t>Vaste prijs per vliegopdracht</t>
  </si>
  <si>
    <r>
      <t xml:space="preserve">Een door inschrijver aan te bieden vaste prijs voor het éénmalig maken en inmeten van paspunten ter uitvoering van de gevraagde dienstverlening zoals nader gespecificeerd in </t>
    </r>
    <r>
      <rPr>
        <sz val="11"/>
        <rFont val="Calibri"/>
        <family val="2"/>
      </rPr>
      <t>Annex 3- 'Vraagspecificatie'</t>
    </r>
    <r>
      <rPr>
        <sz val="11"/>
        <color rgb="FFFF0000"/>
        <rFont val="Calibri"/>
        <family val="2"/>
      </rPr>
      <t xml:space="preserve"> </t>
    </r>
    <r>
      <rPr>
        <sz val="11"/>
        <color rgb="FF000000"/>
        <rFont val="Calibri"/>
        <family val="2"/>
      </rPr>
      <t>en zoals door Inschrijver aangeboden.</t>
    </r>
  </si>
  <si>
    <r>
      <t xml:space="preserve">De door inschrijver aan te bieden vaste prijs per vliegkilometer </t>
    </r>
    <r>
      <rPr>
        <sz val="11"/>
        <rFont val="Calibri"/>
        <family val="2"/>
      </rPr>
      <t>voor het maken van nadir- en obliekfoto’s, het maken van LiDAR-opnamen, het leveren van de gevraagde producten en het onderhouden van paspunten z</t>
    </r>
    <r>
      <rPr>
        <sz val="11"/>
        <color rgb="FF000000"/>
        <rFont val="Calibri"/>
        <family val="2"/>
      </rPr>
      <t xml:space="preserve">oals nader gespecificeerd in </t>
    </r>
    <r>
      <rPr>
        <sz val="11"/>
        <rFont val="Calibri"/>
        <family val="2"/>
      </rPr>
      <t>Annex 3 - 'Vraagspecificatie'</t>
    </r>
    <r>
      <rPr>
        <sz val="11"/>
        <color rgb="FF000000"/>
        <rFont val="Calibri"/>
        <family val="2"/>
      </rPr>
      <t xml:space="preserve"> en zoals door inschrijver aangeboden. Het aantal jaarlijkse vliegkilometers is de optelsom van alle door inschrijver aan te bieden vaste vliegkilometers per vliegblok zoals in tabblad 'vliegkilometers per vliegblok' in te vullen. De daadwerkelijk door ProRail te verstrekken opdrachten voor het aantal jaarlijkse vliegblokken zal naar alle waarschijnlijkheid jaarlijks circa 70% van het totaal aantal van 72 vliegblokken bedragen. Dit is echter een prognose waar inschrijver geen verdere rechten aan kan ontlenen. Ten behoeve van de berekening in deze Aanbiedingsbegroting om te komen tot de totale fictieve inschrijfsom zal derhalve gerekend worden met 70% van het totale aantal jaarlijkse vliegkilometers zoals door inschrijver geoffreerd voor alle 72 vliegblokken samen. Afrekening in de contractuele fase geschiedt op basis van de daadwerkelijk door ProRail in opdracht gegeven vliegblokken overeenkomstig de geoffreerde vaste vliegkilometers voor betreffende vliegblokken in de tabblad 'vliegkilometers per vliegblok' maal de aangeboden vaste prijs per vliegkilometer in cel </t>
    </r>
    <r>
      <rPr>
        <sz val="11"/>
        <rFont val="Calibri"/>
        <family val="2"/>
      </rPr>
      <t>I25</t>
    </r>
    <r>
      <rPr>
        <sz val="11"/>
        <color rgb="FF000000"/>
        <rFont val="Calibri"/>
        <family val="2"/>
      </rPr>
      <t xml:space="preserve">. </t>
    </r>
  </si>
  <si>
    <r>
      <t xml:space="preserve">Een door inschrijver aan te bieden vaste prijs per vliegopdracht voor het gereedmaken maken van luchtvaartuig en apparatuur ter uitvoering van de vliegopdrachten zoals nader gespecificeerd in </t>
    </r>
    <r>
      <rPr>
        <sz val="11"/>
        <rFont val="Calibri"/>
        <family val="2"/>
      </rPr>
      <t>Annex 3 - 'Vraagspecificatie'</t>
    </r>
    <r>
      <rPr>
        <sz val="11"/>
        <color rgb="FF000000"/>
        <rFont val="Calibri"/>
        <family val="2"/>
      </rPr>
      <t xml:space="preserve"> en zoals door inschrijver aangeboden. Het aantal jaarlijkse vliegblokken van ca. </t>
    </r>
    <r>
      <rPr>
        <sz val="11"/>
        <rFont val="Calibri"/>
        <family val="2"/>
      </rPr>
      <t>70</t>
    </r>
    <r>
      <rPr>
        <sz val="11"/>
        <color rgb="FF000000"/>
        <rFont val="Calibri"/>
        <family val="2"/>
      </rPr>
      <t xml:space="preserve">% van het totaal van 72 vliegblokken zal naar verwachting jaarlijks via 5 vliegopdrachten verstrekt worden. Dit zijn echter prognoses waar inschrijver geen verdere rechten aan kan ontlenen. Ten behoeve van de berekening in deze Aanbiedingsbegroting om te komen tot de totale fictieve inschrijfsom zal derhalve gerekend worden met 5 vliegopdrachten per jaar. </t>
    </r>
  </si>
  <si>
    <r>
      <t xml:space="preserve">De aan te bieden vaste prijs per vliegopdracht is door ProRail begrensd tot </t>
    </r>
    <r>
      <rPr>
        <b/>
        <sz val="11"/>
        <color rgb="FF000000"/>
        <rFont val="Calibri"/>
        <family val="2"/>
      </rPr>
      <t xml:space="preserve">maximaal </t>
    </r>
    <r>
      <rPr>
        <sz val="11"/>
        <color rgb="FF000000"/>
        <rFont val="Calibri"/>
        <family val="2"/>
      </rPr>
      <t xml:space="preserve">€200.000 excl. BTW. Inschrijver mag dit plafond niet overschrijden. </t>
    </r>
  </si>
  <si>
    <t>Vaste prijs éénmalig maken en inmeten paspunten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</si>
</sst>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 #,##0.00;&quot;€&quot;\ \-#,##0.00"/>
    <numFmt numFmtId="8" formatCode="&quot;€&quot;\ #,##0.00;[Red]&quot;€&quot;\ \-#,##0.00"/>
    <numFmt numFmtId="44" formatCode="_ &quot;€&quot;\ * #,##0.00_ ;_ &quot;€&quot;\ * \-#,##0.00_ ;_ &quot;€&quot;\ * &quot;-&quot;??_ ;_ @_ "/>
    <numFmt numFmtId="43" formatCode="_ * #,##0.00_ ;_ * \-#,##0.00_ ;_ * &quot;-&quot;??_ ;_ @_ "/>
    <numFmt numFmtId="164" formatCode="[$-413]d\ mmmm\ yyyy;@"/>
    <numFmt numFmtId="165" formatCode="_ * #,##0_ ;_ * \-#,##0_ ;_ * &quot;-&quot;??_ ;_ @_ "/>
    <numFmt numFmtId="166" formatCode="#,##0_ ;\-#,##0\ "/>
  </numFmts>
  <fonts count="33">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8"/>
      <color theme="1"/>
      <name val="Calibri"/>
      <family val="2"/>
    </font>
    <font>
      <b/>
      <sz val="18"/>
      <color theme="1"/>
      <name val="Calibri"/>
      <family val="2"/>
      <scheme val="minor"/>
    </font>
    <font>
      <sz val="11"/>
      <color theme="1"/>
      <name val="Calibri"/>
      <family val="2"/>
      <scheme val="minor"/>
    </font>
    <font>
      <b/>
      <sz val="16"/>
      <color theme="1"/>
      <name val="Calibri"/>
      <family val="2"/>
      <scheme val="minor"/>
    </font>
    <font>
      <sz val="10"/>
      <color theme="1"/>
      <name val="Calibri"/>
      <family val="2"/>
      <scheme val="minor"/>
    </font>
    <font>
      <b/>
      <sz val="11"/>
      <color theme="1"/>
      <name val="Calibri"/>
      <family val="2"/>
      <scheme val="minor"/>
    </font>
    <font>
      <sz val="10"/>
      <name val="Calibri"/>
      <family val="2"/>
      <scheme val="minor"/>
    </font>
    <font>
      <b/>
      <sz val="14"/>
      <name val="Calibri"/>
      <family val="2"/>
      <scheme val="minor"/>
    </font>
    <font>
      <b/>
      <sz val="11"/>
      <name val="Calibri"/>
      <family val="2"/>
      <scheme val="minor"/>
    </font>
    <font>
      <sz val="11"/>
      <name val="Calibri"/>
      <family val="2"/>
      <scheme val="minor"/>
    </font>
    <font>
      <b/>
      <sz val="10"/>
      <color theme="1"/>
      <name val="Calibri"/>
      <family val="2"/>
      <scheme val="minor"/>
    </font>
    <font>
      <b/>
      <sz val="8"/>
      <color theme="1"/>
      <name val="Calibri"/>
      <family val="2"/>
      <scheme val="minor"/>
    </font>
    <font>
      <sz val="11"/>
      <color rgb="FFFF0000"/>
      <name val="Calibri"/>
      <family val="2"/>
      <scheme val="minor"/>
    </font>
    <font>
      <b/>
      <sz val="14"/>
      <color theme="1"/>
      <name val="Calibri"/>
      <family val="2"/>
      <scheme val="minor"/>
    </font>
    <font>
      <sz val="10"/>
      <color rgb="FFFF0000"/>
      <name val="Calibri"/>
      <family val="2"/>
      <scheme val="minor"/>
    </font>
    <font>
      <b/>
      <sz val="11"/>
      <color rgb="FF000000"/>
      <name val="Calibri"/>
      <family val="2"/>
    </font>
    <font>
      <b/>
      <sz val="10"/>
      <color rgb="FF000000"/>
      <name val="Calibri"/>
      <family val="2"/>
    </font>
    <font>
      <sz val="11"/>
      <color rgb="FF000000"/>
      <name val="Calibri"/>
      <family val="2"/>
    </font>
    <font>
      <b/>
      <sz val="11"/>
      <name val="Calibri"/>
      <family val="2"/>
    </font>
    <font>
      <sz val="11"/>
      <color rgb="FFFF0000"/>
      <name val="Calibri"/>
      <family val="2"/>
    </font>
    <font>
      <b/>
      <sz val="10"/>
      <color theme="1"/>
      <name val="Arial"/>
      <family val="2"/>
    </font>
    <font>
      <sz val="10"/>
      <color theme="1"/>
      <name val="voestalpine Light"/>
      <family val="2"/>
    </font>
    <font>
      <sz val="8"/>
      <name val="Arial"/>
      <family val="2"/>
    </font>
    <font>
      <b/>
      <sz val="10"/>
      <color theme="1"/>
      <name val="voestalpine Light"/>
    </font>
    <font>
      <b/>
      <sz val="10"/>
      <color rgb="FFFF0000"/>
      <name val="Calibri"/>
      <family val="2"/>
      <scheme val="minor"/>
    </font>
    <font>
      <b/>
      <sz val="10"/>
      <name val="Calibri"/>
      <family val="2"/>
      <scheme val="minor"/>
    </font>
    <font>
      <sz val="11"/>
      <name val="Calibri"/>
      <family val="2"/>
    </font>
    <font>
      <b/>
      <sz val="18"/>
      <name val="Calibri"/>
      <family val="2"/>
      <scheme val="minor"/>
    </font>
    <font>
      <b/>
      <sz val="16"/>
      <name val="Calibri"/>
      <family val="2"/>
      <scheme val="minor"/>
    </font>
  </fonts>
  <fills count="10">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theme="6"/>
        <bgColor indexed="64"/>
      </patternFill>
    </fill>
    <fill>
      <patternFill patternType="solid">
        <fgColor theme="6" tint="0.39997558519241921"/>
        <bgColor indexed="64"/>
      </patternFill>
    </fill>
    <fill>
      <patternFill patternType="solid">
        <fgColor rgb="FFEBF1DE"/>
        <bgColor rgb="FF000000"/>
      </patternFill>
    </fill>
    <fill>
      <patternFill patternType="solid">
        <fgColor rgb="FFFFFF00"/>
        <bgColor rgb="FF000000"/>
      </patternFill>
    </fill>
    <fill>
      <patternFill patternType="solid">
        <fgColor theme="6" tint="0.79998168889431442"/>
        <bgColor rgb="FF000000"/>
      </patternFill>
    </fill>
    <fill>
      <patternFill patternType="solid">
        <fgColor theme="6" tint="0.39997558519241921"/>
        <bgColor rgb="FF000000"/>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theme="3" tint="-0.24994659260841701"/>
      </left>
      <right/>
      <top style="thick">
        <color theme="3" tint="-0.24994659260841701"/>
      </top>
      <bottom/>
      <diagonal/>
    </border>
    <border>
      <left/>
      <right/>
      <top style="thick">
        <color theme="3" tint="-0.24994659260841701"/>
      </top>
      <bottom/>
      <diagonal/>
    </border>
    <border>
      <left/>
      <right style="thick">
        <color theme="3" tint="-0.24994659260841701"/>
      </right>
      <top style="thick">
        <color theme="3" tint="-0.24994659260841701"/>
      </top>
      <bottom/>
      <diagonal/>
    </border>
    <border>
      <left style="thick">
        <color theme="3" tint="-0.24994659260841701"/>
      </left>
      <right/>
      <top/>
      <bottom/>
      <diagonal/>
    </border>
    <border>
      <left/>
      <right style="thick">
        <color theme="3" tint="-0.24994659260841701"/>
      </right>
      <top/>
      <bottom/>
      <diagonal/>
    </border>
    <border>
      <left style="thick">
        <color theme="3" tint="-0.24994659260841701"/>
      </left>
      <right/>
      <top/>
      <bottom style="thick">
        <color theme="3" tint="-0.24994659260841701"/>
      </bottom>
      <diagonal/>
    </border>
    <border>
      <left/>
      <right/>
      <top/>
      <bottom style="thick">
        <color theme="3" tint="-0.24994659260841701"/>
      </bottom>
      <diagonal/>
    </border>
    <border>
      <left/>
      <right style="thick">
        <color theme="3" tint="-0.24994659260841701"/>
      </right>
      <top/>
      <bottom style="thick">
        <color theme="3" tint="-0.24994659260841701"/>
      </bottom>
      <diagonal/>
    </border>
    <border>
      <left/>
      <right style="thin">
        <color indexed="64"/>
      </right>
      <top/>
      <bottom/>
      <diagonal/>
    </border>
    <border>
      <left style="thick">
        <color theme="3" tint="-0.499984740745262"/>
      </left>
      <right/>
      <top style="thick">
        <color theme="3" tint="-0.499984740745262"/>
      </top>
      <bottom/>
      <diagonal/>
    </border>
    <border>
      <left/>
      <right/>
      <top style="thick">
        <color theme="3" tint="-0.499984740745262"/>
      </top>
      <bottom/>
      <diagonal/>
    </border>
    <border>
      <left/>
      <right style="thick">
        <color theme="3" tint="-0.499984740745262"/>
      </right>
      <top style="thick">
        <color theme="3" tint="-0.499984740745262"/>
      </top>
      <bottom/>
      <diagonal/>
    </border>
    <border>
      <left style="thick">
        <color theme="3" tint="-0.499984740745262"/>
      </left>
      <right/>
      <top/>
      <bottom/>
      <diagonal/>
    </border>
    <border>
      <left/>
      <right style="thick">
        <color theme="3" tint="-0.499984740745262"/>
      </right>
      <top/>
      <bottom/>
      <diagonal/>
    </border>
    <border>
      <left style="thick">
        <color theme="3" tint="-0.499984740745262"/>
      </left>
      <right/>
      <top/>
      <bottom style="thick">
        <color theme="3" tint="-0.499984740745262"/>
      </bottom>
      <diagonal/>
    </border>
    <border>
      <left/>
      <right/>
      <top/>
      <bottom style="thick">
        <color theme="3" tint="-0.499984740745262"/>
      </bottom>
      <diagonal/>
    </border>
    <border>
      <left/>
      <right style="thick">
        <color theme="3" tint="-0.499984740745262"/>
      </right>
      <top/>
      <bottom style="thick">
        <color theme="3" tint="-0.499984740745262"/>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7">
    <xf numFmtId="0" fontId="0" fillId="0" borderId="0"/>
    <xf numFmtId="44" fontId="6" fillId="3" borderId="1">
      <alignment horizontal="center"/>
    </xf>
    <xf numFmtId="0" fontId="6" fillId="2" borderId="0"/>
    <xf numFmtId="0" fontId="4" fillId="0" borderId="0"/>
    <xf numFmtId="44" fontId="6" fillId="2" borderId="1"/>
    <xf numFmtId="44" fontId="3" fillId="0" borderId="0" applyFont="0" applyFill="0" applyBorder="0" applyAlignment="0" applyProtection="0"/>
    <xf numFmtId="43" fontId="3" fillId="0" borderId="0" applyFont="0" applyFill="0" applyBorder="0" applyAlignment="0" applyProtection="0"/>
  </cellStyleXfs>
  <cellXfs count="229">
    <xf numFmtId="0" fontId="0" fillId="0" borderId="0" xfId="0"/>
    <xf numFmtId="0" fontId="5" fillId="2" borderId="0" xfId="0" applyFont="1" applyFill="1" applyAlignment="1">
      <alignment horizontal="center"/>
    </xf>
    <xf numFmtId="0" fontId="8" fillId="2" borderId="0" xfId="0" applyFont="1" applyFill="1"/>
    <xf numFmtId="0" fontId="6" fillId="2" borderId="0" xfId="0" applyFont="1" applyFill="1"/>
    <xf numFmtId="0" fontId="10" fillId="0" borderId="0" xfId="0" applyFont="1"/>
    <xf numFmtId="0" fontId="8" fillId="0" borderId="0" xfId="0" applyFont="1"/>
    <xf numFmtId="0" fontId="10" fillId="0" borderId="0" xfId="0" applyFont="1" applyAlignment="1">
      <alignment horizontal="left" vertical="top" wrapText="1"/>
    </xf>
    <xf numFmtId="0" fontId="6" fillId="0" borderId="0" xfId="0" applyFont="1"/>
    <xf numFmtId="0" fontId="13" fillId="0" borderId="0" xfId="0" applyFont="1" applyAlignment="1">
      <alignment horizontal="left" vertical="top" wrapText="1"/>
    </xf>
    <xf numFmtId="0" fontId="13" fillId="2" borderId="0" xfId="0" applyFont="1" applyFill="1"/>
    <xf numFmtId="0" fontId="10" fillId="2" borderId="0" xfId="0" applyFont="1" applyFill="1" applyAlignment="1">
      <alignment wrapText="1"/>
    </xf>
    <xf numFmtId="0" fontId="10" fillId="2" borderId="0" xfId="0" applyFont="1" applyFill="1"/>
    <xf numFmtId="0" fontId="10" fillId="0" borderId="0" xfId="0" applyFont="1" applyAlignment="1">
      <alignment wrapText="1"/>
    </xf>
    <xf numFmtId="0" fontId="8" fillId="0" borderId="0" xfId="0" applyFont="1" applyAlignment="1">
      <alignment wrapText="1"/>
    </xf>
    <xf numFmtId="0" fontId="13" fillId="2" borderId="18" xfId="0" applyFont="1" applyFill="1" applyBorder="1"/>
    <xf numFmtId="0" fontId="13" fillId="2" borderId="0" xfId="0" applyFont="1" applyFill="1" applyAlignment="1">
      <alignment wrapText="1"/>
    </xf>
    <xf numFmtId="0" fontId="8" fillId="2" borderId="17" xfId="0" applyFont="1" applyFill="1" applyBorder="1"/>
    <xf numFmtId="0" fontId="10" fillId="2" borderId="18" xfId="0" applyFont="1" applyFill="1" applyBorder="1"/>
    <xf numFmtId="0" fontId="8" fillId="2" borderId="19" xfId="0" applyFont="1" applyFill="1" applyBorder="1"/>
    <xf numFmtId="0" fontId="10" fillId="2" borderId="20" xfId="0" applyFont="1" applyFill="1" applyBorder="1" applyAlignment="1">
      <alignment wrapText="1"/>
    </xf>
    <xf numFmtId="0" fontId="10" fillId="2" borderId="21" xfId="0" applyFont="1" applyFill="1" applyBorder="1"/>
    <xf numFmtId="0" fontId="8" fillId="2" borderId="0" xfId="0" applyFont="1" applyFill="1" applyAlignment="1">
      <alignment wrapText="1"/>
    </xf>
    <xf numFmtId="0" fontId="8" fillId="2" borderId="14" xfId="0" applyFont="1" applyFill="1" applyBorder="1"/>
    <xf numFmtId="0" fontId="8" fillId="2" borderId="15" xfId="0" applyFont="1" applyFill="1" applyBorder="1" applyAlignment="1">
      <alignment wrapText="1"/>
    </xf>
    <xf numFmtId="0" fontId="8" fillId="2" borderId="16" xfId="0" applyFont="1" applyFill="1" applyBorder="1"/>
    <xf numFmtId="0" fontId="8" fillId="2" borderId="18" xfId="0" applyFont="1" applyFill="1" applyBorder="1"/>
    <xf numFmtId="0" fontId="11" fillId="2" borderId="18" xfId="0" applyFont="1" applyFill="1" applyBorder="1" applyAlignment="1">
      <alignment horizontal="left"/>
    </xf>
    <xf numFmtId="0" fontId="11" fillId="2" borderId="0" xfId="0" applyFont="1" applyFill="1" applyAlignment="1">
      <alignment horizontal="left"/>
    </xf>
    <xf numFmtId="0" fontId="11" fillId="2" borderId="0" xfId="0" quotePrefix="1" applyFont="1" applyFill="1" applyAlignment="1">
      <alignment horizontal="center" wrapText="1"/>
    </xf>
    <xf numFmtId="0" fontId="11" fillId="2" borderId="0" xfId="0" applyFont="1" applyFill="1" applyAlignment="1">
      <alignment horizontal="center" wrapText="1"/>
    </xf>
    <xf numFmtId="0" fontId="12" fillId="2" borderId="0" xfId="0" applyFont="1" applyFill="1" applyAlignment="1">
      <alignment wrapText="1"/>
    </xf>
    <xf numFmtId="0" fontId="10" fillId="2" borderId="0" xfId="0" applyFont="1" applyFill="1" applyAlignment="1">
      <alignment horizontal="left" vertical="top" wrapText="1"/>
    </xf>
    <xf numFmtId="44" fontId="9" fillId="2" borderId="0" xfId="5" applyFont="1" applyFill="1" applyBorder="1" applyAlignment="1">
      <alignment horizontal="center" vertical="center"/>
    </xf>
    <xf numFmtId="0" fontId="2" fillId="2" borderId="0" xfId="0" applyFont="1" applyFill="1"/>
    <xf numFmtId="165" fontId="2" fillId="2" borderId="0" xfId="6" applyNumberFormat="1" applyFont="1" applyFill="1" applyBorder="1" applyAlignment="1">
      <alignment wrapText="1"/>
    </xf>
    <xf numFmtId="0" fontId="2" fillId="2" borderId="17" xfId="0" applyFont="1" applyFill="1" applyBorder="1"/>
    <xf numFmtId="0" fontId="2" fillId="0" borderId="0" xfId="0" applyFont="1"/>
    <xf numFmtId="0" fontId="0" fillId="2" borderId="0" xfId="0" applyFill="1"/>
    <xf numFmtId="44" fontId="9" fillId="2" borderId="0" xfId="5" quotePrefix="1" applyFont="1" applyFill="1" applyBorder="1" applyAlignment="1">
      <alignment horizontal="center" vertical="center" wrapText="1"/>
    </xf>
    <xf numFmtId="0" fontId="21" fillId="8" borderId="13" xfId="0" applyFont="1" applyFill="1" applyBorder="1" applyAlignment="1">
      <alignment horizontal="left" vertical="top" wrapText="1"/>
    </xf>
    <xf numFmtId="0" fontId="8" fillId="2" borderId="26" xfId="0" applyFont="1" applyFill="1" applyBorder="1"/>
    <xf numFmtId="0" fontId="21" fillId="8" borderId="25" xfId="0" applyFont="1" applyFill="1" applyBorder="1" applyAlignment="1">
      <alignment horizontal="left" vertical="top" wrapText="1"/>
    </xf>
    <xf numFmtId="0" fontId="21" fillId="8" borderId="28" xfId="0" applyFont="1" applyFill="1" applyBorder="1" applyAlignment="1">
      <alignment horizontal="left" vertical="top" wrapText="1"/>
    </xf>
    <xf numFmtId="0" fontId="9" fillId="5" borderId="31" xfId="0" quotePrefix="1" applyFont="1" applyFill="1" applyBorder="1" applyAlignment="1">
      <alignment horizontal="left"/>
    </xf>
    <xf numFmtId="0" fontId="9" fillId="5" borderId="23" xfId="0" quotePrefix="1" applyFont="1" applyFill="1" applyBorder="1" applyAlignment="1">
      <alignment horizontal="left" wrapText="1"/>
    </xf>
    <xf numFmtId="0" fontId="9" fillId="5" borderId="27" xfId="0" quotePrefix="1" applyFont="1" applyFill="1" applyBorder="1" applyAlignment="1">
      <alignment horizontal="left" wrapText="1"/>
    </xf>
    <xf numFmtId="0" fontId="21" fillId="8" borderId="26" xfId="0" applyFont="1" applyFill="1" applyBorder="1" applyAlignment="1">
      <alignment horizontal="left" vertical="top" wrapText="1"/>
    </xf>
    <xf numFmtId="0" fontId="8" fillId="2" borderId="24" xfId="0" applyFont="1" applyFill="1" applyBorder="1"/>
    <xf numFmtId="0" fontId="21" fillId="8" borderId="24" xfId="0" applyFont="1" applyFill="1" applyBorder="1" applyAlignment="1">
      <alignment horizontal="left" vertical="top" wrapText="1"/>
    </xf>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0" xfId="0" applyFill="1" applyAlignment="1">
      <alignment horizontal="left"/>
    </xf>
    <xf numFmtId="0" fontId="0" fillId="2" borderId="1" xfId="0" applyFill="1" applyBorder="1"/>
    <xf numFmtId="0" fontId="0" fillId="2" borderId="10" xfId="0" applyFill="1" applyBorder="1"/>
    <xf numFmtId="0" fontId="0" fillId="2" borderId="11" xfId="0" applyFill="1" applyBorder="1"/>
    <xf numFmtId="0" fontId="0" fillId="2" borderId="12" xfId="0" applyFill="1" applyBorder="1"/>
    <xf numFmtId="0" fontId="9" fillId="5" borderId="22" xfId="0" applyFont="1" applyFill="1" applyBorder="1"/>
    <xf numFmtId="0" fontId="9" fillId="5" borderId="31" xfId="0" applyFont="1" applyFill="1" applyBorder="1" applyAlignment="1">
      <alignment horizontal="left"/>
    </xf>
    <xf numFmtId="0" fontId="19" fillId="9" borderId="1" xfId="0" applyFont="1" applyFill="1" applyBorder="1" applyAlignment="1">
      <alignment horizontal="center" vertical="center" wrapText="1"/>
    </xf>
    <xf numFmtId="0" fontId="20" fillId="8" borderId="31" xfId="0" applyFont="1" applyFill="1" applyBorder="1" applyAlignment="1">
      <alignment horizontal="center" vertical="center"/>
    </xf>
    <xf numFmtId="0" fontId="20" fillId="8" borderId="29" xfId="0" applyFont="1" applyFill="1" applyBorder="1" applyAlignment="1">
      <alignment horizontal="center" vertical="center"/>
    </xf>
    <xf numFmtId="49" fontId="25" fillId="2" borderId="1" xfId="0" quotePrefix="1" applyNumberFormat="1" applyFont="1" applyFill="1" applyBorder="1" applyAlignment="1">
      <alignment horizontal="center" vertical="center"/>
    </xf>
    <xf numFmtId="0" fontId="27" fillId="2" borderId="1" xfId="0" quotePrefix="1" applyFont="1" applyFill="1" applyBorder="1" applyAlignment="1">
      <alignment horizontal="center" vertical="center"/>
    </xf>
    <xf numFmtId="166" fontId="24" fillId="3" borderId="1" xfId="5" applyNumberFormat="1" applyFont="1" applyFill="1" applyBorder="1" applyAlignment="1">
      <alignment horizontal="center" vertical="center"/>
    </xf>
    <xf numFmtId="0" fontId="9" fillId="5" borderId="31" xfId="0" applyFont="1" applyFill="1" applyBorder="1" applyAlignment="1">
      <alignment horizontal="left" wrapText="1"/>
    </xf>
    <xf numFmtId="0" fontId="20" fillId="8" borderId="30" xfId="0" applyFont="1" applyFill="1" applyBorder="1" applyAlignment="1">
      <alignment horizontal="center" vertical="center" wrapText="1"/>
    </xf>
    <xf numFmtId="0" fontId="20" fillId="8" borderId="31" xfId="0" applyFont="1" applyFill="1" applyBorder="1" applyAlignment="1">
      <alignment horizontal="center" vertical="center" wrapText="1"/>
    </xf>
    <xf numFmtId="0" fontId="19" fillId="8" borderId="13" xfId="0" applyFont="1" applyFill="1" applyBorder="1" applyAlignment="1">
      <alignment horizontal="center" vertical="center" wrapText="1"/>
    </xf>
    <xf numFmtId="0" fontId="20" fillId="8" borderId="25" xfId="0" applyFont="1" applyFill="1" applyBorder="1" applyAlignment="1">
      <alignment horizontal="center" vertical="center"/>
    </xf>
    <xf numFmtId="0" fontId="19" fillId="8" borderId="28" xfId="0" applyFont="1" applyFill="1" applyBorder="1" applyAlignment="1">
      <alignment horizontal="center" vertical="center" wrapText="1"/>
    </xf>
    <xf numFmtId="0" fontId="14" fillId="5" borderId="22" xfId="0" applyFont="1" applyFill="1" applyBorder="1"/>
    <xf numFmtId="0" fontId="21" fillId="9" borderId="23" xfId="0" applyFont="1" applyFill="1" applyBorder="1" applyAlignment="1">
      <alignment horizontal="left" vertical="top" wrapText="1"/>
    </xf>
    <xf numFmtId="0" fontId="19" fillId="9" borderId="23" xfId="0" applyFont="1" applyFill="1" applyBorder="1" applyAlignment="1">
      <alignment horizontal="center" vertical="center" wrapText="1"/>
    </xf>
    <xf numFmtId="0" fontId="19" fillId="9" borderId="27" xfId="0" applyFont="1" applyFill="1" applyBorder="1" applyAlignment="1">
      <alignment horizontal="left" vertical="top" wrapText="1"/>
    </xf>
    <xf numFmtId="8" fontId="19" fillId="9" borderId="1" xfId="0" applyNumberFormat="1" applyFont="1" applyFill="1" applyBorder="1" applyAlignment="1">
      <alignment horizontal="center" vertical="center" wrapText="1"/>
    </xf>
    <xf numFmtId="44" fontId="9" fillId="2" borderId="30" xfId="5" quotePrefix="1" applyFont="1" applyFill="1" applyBorder="1" applyAlignment="1">
      <alignment horizontal="center" vertical="center" wrapText="1"/>
    </xf>
    <xf numFmtId="3" fontId="19" fillId="9" borderId="1" xfId="0" applyNumberFormat="1" applyFont="1" applyFill="1" applyBorder="1" applyAlignment="1">
      <alignment horizontal="center" vertical="center"/>
    </xf>
    <xf numFmtId="0" fontId="19" fillId="8" borderId="13" xfId="0" applyFont="1" applyFill="1" applyBorder="1" applyAlignment="1">
      <alignment horizontal="left" vertical="top" wrapText="1"/>
    </xf>
    <xf numFmtId="0" fontId="2" fillId="5" borderId="3" xfId="0" quotePrefix="1" applyFont="1" applyFill="1" applyBorder="1" applyAlignment="1">
      <alignment horizontal="left" vertical="top" wrapText="1"/>
    </xf>
    <xf numFmtId="0" fontId="2" fillId="5" borderId="4" xfId="0" quotePrefix="1" applyFont="1" applyFill="1" applyBorder="1" applyAlignment="1">
      <alignment horizontal="left" vertical="top" wrapText="1"/>
    </xf>
    <xf numFmtId="0" fontId="8" fillId="2" borderId="32" xfId="0" applyFont="1" applyFill="1" applyBorder="1"/>
    <xf numFmtId="0" fontId="5" fillId="2" borderId="33" xfId="0" applyFont="1" applyFill="1" applyBorder="1" applyAlignment="1">
      <alignment horizontal="left"/>
    </xf>
    <xf numFmtId="0" fontId="8" fillId="2" borderId="34" xfId="0" applyFont="1" applyFill="1" applyBorder="1"/>
    <xf numFmtId="0" fontId="8" fillId="2" borderId="35" xfId="0" applyFont="1" applyFill="1" applyBorder="1"/>
    <xf numFmtId="0" fontId="8" fillId="2" borderId="36" xfId="0" applyFont="1" applyFill="1" applyBorder="1"/>
    <xf numFmtId="0" fontId="2" fillId="2" borderId="35" xfId="0" applyFont="1" applyFill="1" applyBorder="1"/>
    <xf numFmtId="0" fontId="2" fillId="2" borderId="36" xfId="0" applyFont="1" applyFill="1" applyBorder="1"/>
    <xf numFmtId="0" fontId="8" fillId="2" borderId="37" xfId="0" applyFont="1" applyFill="1" applyBorder="1"/>
    <xf numFmtId="0" fontId="2" fillId="2" borderId="38" xfId="0" applyFont="1" applyFill="1" applyBorder="1"/>
    <xf numFmtId="0" fontId="8" fillId="2" borderId="43" xfId="0" applyFont="1" applyFill="1" applyBorder="1"/>
    <xf numFmtId="0" fontId="14" fillId="2" borderId="24" xfId="0" quotePrefix="1" applyFont="1" applyFill="1" applyBorder="1" applyAlignment="1">
      <alignment horizontal="left" vertical="top" wrapText="1"/>
    </xf>
    <xf numFmtId="0" fontId="8" fillId="2" borderId="25" xfId="0" quotePrefix="1" applyFont="1" applyFill="1" applyBorder="1" applyAlignment="1">
      <alignment horizontal="left" vertical="top" wrapText="1"/>
    </xf>
    <xf numFmtId="0" fontId="18" fillId="2" borderId="25" xfId="0" quotePrefix="1" applyFont="1" applyFill="1" applyBorder="1" applyAlignment="1">
      <alignment horizontal="left" vertical="top"/>
    </xf>
    <xf numFmtId="0" fontId="8" fillId="2" borderId="28" xfId="0" quotePrefix="1" applyFont="1" applyFill="1" applyBorder="1" applyAlignment="1">
      <alignment horizontal="left" vertical="top" wrapText="1"/>
    </xf>
    <xf numFmtId="0" fontId="16" fillId="5" borderId="3" xfId="0" quotePrefix="1" applyFont="1" applyFill="1" applyBorder="1" applyAlignment="1">
      <alignment horizontal="left" vertical="top" wrapText="1"/>
    </xf>
    <xf numFmtId="0" fontId="14" fillId="2" borderId="31" xfId="0" applyFont="1" applyFill="1" applyBorder="1" applyAlignment="1">
      <alignment horizontal="center" vertical="center"/>
    </xf>
    <xf numFmtId="0" fontId="14" fillId="2" borderId="30" xfId="0" applyFont="1" applyFill="1" applyBorder="1" applyAlignment="1">
      <alignment horizontal="center" vertical="center"/>
    </xf>
    <xf numFmtId="44" fontId="29" fillId="2" borderId="1" xfId="5" quotePrefix="1" applyFont="1" applyFill="1" applyBorder="1" applyAlignment="1">
      <alignment horizontal="center" vertical="center"/>
    </xf>
    <xf numFmtId="3" fontId="14" fillId="2" borderId="1" xfId="0" quotePrefix="1" applyNumberFormat="1" applyFont="1" applyFill="1" applyBorder="1" applyAlignment="1">
      <alignment horizontal="center" vertical="center" wrapText="1"/>
    </xf>
    <xf numFmtId="44" fontId="14" fillId="2" borderId="1" xfId="0" applyNumberFormat="1" applyFont="1" applyFill="1" applyBorder="1" applyAlignment="1">
      <alignment horizontal="center" vertical="center"/>
    </xf>
    <xf numFmtId="0" fontId="23" fillId="8" borderId="0" xfId="0" applyFont="1" applyFill="1" applyAlignment="1">
      <alignment horizontal="left" vertical="top" wrapText="1"/>
    </xf>
    <xf numFmtId="0" fontId="21" fillId="8" borderId="0" xfId="0" applyFont="1" applyFill="1" applyAlignment="1">
      <alignment horizontal="left" vertical="top" wrapText="1"/>
    </xf>
    <xf numFmtId="0" fontId="14" fillId="5" borderId="2" xfId="0" applyFont="1" applyFill="1" applyBorder="1"/>
    <xf numFmtId="0" fontId="21" fillId="9" borderId="3" xfId="0" applyFont="1" applyFill="1" applyBorder="1" applyAlignment="1">
      <alignment horizontal="left" vertical="top" wrapText="1"/>
    </xf>
    <xf numFmtId="0" fontId="21" fillId="9" borderId="4" xfId="0" applyFont="1" applyFill="1" applyBorder="1" applyAlignment="1">
      <alignment horizontal="left" vertical="top" wrapText="1"/>
    </xf>
    <xf numFmtId="3" fontId="19" fillId="8" borderId="0" xfId="0" applyNumberFormat="1" applyFont="1" applyFill="1" applyAlignment="1">
      <alignment horizontal="center" vertical="center"/>
    </xf>
    <xf numFmtId="0" fontId="21" fillId="8" borderId="0" xfId="0" applyFont="1" applyFill="1"/>
    <xf numFmtId="8" fontId="19" fillId="8" borderId="0" xfId="0" applyNumberFormat="1" applyFont="1" applyFill="1" applyAlignment="1">
      <alignment horizontal="center" vertical="center" wrapText="1"/>
    </xf>
    <xf numFmtId="0" fontId="8" fillId="2" borderId="25" xfId="0" applyFont="1" applyFill="1" applyBorder="1"/>
    <xf numFmtId="0" fontId="8" fillId="2" borderId="28" xfId="0" applyFont="1" applyFill="1" applyBorder="1"/>
    <xf numFmtId="0" fontId="19" fillId="8" borderId="1" xfId="0" applyFont="1" applyFill="1" applyBorder="1" applyAlignment="1">
      <alignment horizontal="center" vertical="center"/>
    </xf>
    <xf numFmtId="0" fontId="5" fillId="2" borderId="0" xfId="0" applyFont="1" applyFill="1" applyAlignment="1">
      <alignment horizontal="left"/>
    </xf>
    <xf numFmtId="0" fontId="7" fillId="2" borderId="0" xfId="0" quotePrefix="1" applyFont="1" applyFill="1" applyAlignment="1">
      <alignment horizontal="center"/>
    </xf>
    <xf numFmtId="0" fontId="2" fillId="2" borderId="0" xfId="0" quotePrefix="1" applyFont="1" applyFill="1" applyAlignment="1">
      <alignment horizontal="left" vertical="top" wrapText="1"/>
    </xf>
    <xf numFmtId="0" fontId="18" fillId="2" borderId="0" xfId="0" applyFont="1" applyFill="1"/>
    <xf numFmtId="0" fontId="13" fillId="2" borderId="0" xfId="0" quotePrefix="1" applyFont="1" applyFill="1" applyAlignment="1">
      <alignment horizontal="left"/>
    </xf>
    <xf numFmtId="0" fontId="2" fillId="2" borderId="0" xfId="0" applyFont="1" applyFill="1" applyAlignment="1">
      <alignment horizontal="left" wrapText="1"/>
    </xf>
    <xf numFmtId="0" fontId="2" fillId="2" borderId="0" xfId="0" quotePrefix="1" applyFont="1" applyFill="1" applyAlignment="1">
      <alignment horizontal="left"/>
    </xf>
    <xf numFmtId="0" fontId="6" fillId="2" borderId="0" xfId="2"/>
    <xf numFmtId="0" fontId="2" fillId="2" borderId="0" xfId="0" quotePrefix="1" applyFont="1" applyFill="1" applyAlignment="1">
      <alignment horizontal="left" wrapText="1"/>
    </xf>
    <xf numFmtId="0" fontId="14" fillId="2" borderId="0" xfId="0" applyFont="1" applyFill="1" applyAlignment="1">
      <alignment wrapText="1"/>
    </xf>
    <xf numFmtId="0" fontId="15" fillId="2" borderId="0" xfId="0" quotePrefix="1" applyFont="1" applyFill="1" applyAlignment="1">
      <alignment horizontal="center" wrapText="1"/>
    </xf>
    <xf numFmtId="0" fontId="9" fillId="2" borderId="0" xfId="0" quotePrefix="1" applyFont="1" applyFill="1" applyAlignment="1">
      <alignment horizontal="center" wrapText="1"/>
    </xf>
    <xf numFmtId="0" fontId="9" fillId="2" borderId="0" xfId="0" quotePrefix="1" applyFont="1" applyFill="1" applyAlignment="1">
      <alignment horizontal="center" vertical="center" wrapText="1"/>
    </xf>
    <xf numFmtId="0" fontId="20" fillId="8" borderId="0" xfId="0" applyFont="1" applyFill="1" applyAlignment="1">
      <alignment horizontal="center" vertical="center"/>
    </xf>
    <xf numFmtId="0" fontId="19" fillId="8" borderId="0" xfId="0" applyFont="1" applyFill="1" applyAlignment="1">
      <alignment horizontal="center" vertical="center" wrapText="1"/>
    </xf>
    <xf numFmtId="0" fontId="19" fillId="8" borderId="0" xfId="0" applyFont="1" applyFill="1" applyAlignment="1">
      <alignment horizontal="left" vertical="top" wrapText="1"/>
    </xf>
    <xf numFmtId="0" fontId="21" fillId="6" borderId="0" xfId="0" applyFont="1" applyFill="1"/>
    <xf numFmtId="8" fontId="19" fillId="8" borderId="0" xfId="0" applyNumberFormat="1" applyFont="1" applyFill="1"/>
    <xf numFmtId="3" fontId="9" fillId="2" borderId="0" xfId="0" quotePrefix="1" applyNumberFormat="1" applyFont="1" applyFill="1" applyAlignment="1">
      <alignment horizontal="center" vertical="center" wrapText="1"/>
    </xf>
    <xf numFmtId="0" fontId="14" fillId="2" borderId="0" xfId="0" quotePrefix="1" applyFont="1" applyFill="1" applyAlignment="1">
      <alignment horizontal="left" vertical="top" wrapText="1"/>
    </xf>
    <xf numFmtId="0" fontId="8" fillId="2" borderId="0" xfId="0" quotePrefix="1" applyFont="1" applyFill="1" applyAlignment="1">
      <alignment horizontal="left" vertical="top" wrapText="1"/>
    </xf>
    <xf numFmtId="0" fontId="18" fillId="2" borderId="0" xfId="0" quotePrefix="1" applyFont="1" applyFill="1" applyAlignment="1">
      <alignment horizontal="left" vertical="top"/>
    </xf>
    <xf numFmtId="0" fontId="9" fillId="2" borderId="0" xfId="0" applyFont="1" applyFill="1"/>
    <xf numFmtId="0" fontId="8" fillId="2" borderId="38" xfId="0" applyFont="1" applyFill="1" applyBorder="1"/>
    <xf numFmtId="3" fontId="12" fillId="5" borderId="1" xfId="0" quotePrefix="1" applyNumberFormat="1" applyFont="1" applyFill="1" applyBorder="1" applyAlignment="1">
      <alignment horizontal="center" vertical="center" wrapText="1"/>
    </xf>
    <xf numFmtId="0" fontId="21" fillId="8" borderId="26" xfId="0" applyFont="1" applyFill="1" applyBorder="1" applyAlignment="1">
      <alignment horizontal="left" vertical="top"/>
    </xf>
    <xf numFmtId="0" fontId="21" fillId="8" borderId="24" xfId="0" applyFont="1" applyFill="1" applyBorder="1" applyAlignment="1">
      <alignment horizontal="left" vertical="top"/>
    </xf>
    <xf numFmtId="0" fontId="12" fillId="5" borderId="2" xfId="0" quotePrefix="1" applyFont="1" applyFill="1" applyBorder="1" applyAlignment="1">
      <alignment horizontal="left"/>
    </xf>
    <xf numFmtId="7" fontId="9" fillId="5" borderId="1" xfId="5" applyNumberFormat="1" applyFont="1" applyFill="1" applyBorder="1" applyAlignment="1">
      <alignment horizontal="center" vertical="center"/>
    </xf>
    <xf numFmtId="7" fontId="9" fillId="3" borderId="1" xfId="5" quotePrefix="1" applyNumberFormat="1" applyFont="1" applyFill="1" applyBorder="1" applyAlignment="1" applyProtection="1">
      <alignment horizontal="center" vertical="center" wrapText="1"/>
      <protection locked="0"/>
    </xf>
    <xf numFmtId="7" fontId="9" fillId="3" borderId="1" xfId="5" applyNumberFormat="1" applyFont="1" applyFill="1" applyBorder="1" applyAlignment="1" applyProtection="1">
      <alignment horizontal="center" vertical="center"/>
      <protection locked="0"/>
    </xf>
    <xf numFmtId="7" fontId="9" fillId="4" borderId="1" xfId="0" applyNumberFormat="1" applyFont="1" applyFill="1" applyBorder="1" applyAlignment="1">
      <alignment horizontal="center" vertical="center"/>
    </xf>
    <xf numFmtId="0" fontId="14" fillId="2" borderId="22" xfId="0" applyFont="1" applyFill="1" applyBorder="1" applyAlignment="1">
      <alignment wrapText="1"/>
    </xf>
    <xf numFmtId="0" fontId="8" fillId="2" borderId="23" xfId="0" applyFont="1" applyFill="1" applyBorder="1"/>
    <xf numFmtId="0" fontId="9" fillId="2" borderId="27" xfId="0" quotePrefix="1" applyFont="1" applyFill="1" applyBorder="1" applyAlignment="1">
      <alignment horizontal="center"/>
    </xf>
    <xf numFmtId="0" fontId="0" fillId="2" borderId="26" xfId="0" applyFill="1" applyBorder="1"/>
    <xf numFmtId="0" fontId="0" fillId="2" borderId="24" xfId="0" applyFill="1" applyBorder="1"/>
    <xf numFmtId="0" fontId="0" fillId="2" borderId="22" xfId="0" applyFill="1" applyBorder="1"/>
    <xf numFmtId="44" fontId="9" fillId="2" borderId="27" xfId="5" quotePrefix="1" applyFont="1" applyFill="1" applyBorder="1" applyAlignment="1">
      <alignment horizontal="center" vertical="center" wrapText="1"/>
    </xf>
    <xf numFmtId="44" fontId="9" fillId="2" borderId="13" xfId="5" quotePrefix="1" applyFont="1" applyFill="1" applyBorder="1" applyAlignment="1">
      <alignment horizontal="center" vertical="center" wrapText="1"/>
    </xf>
    <xf numFmtId="0" fontId="21" fillId="6" borderId="22" xfId="0" applyFont="1" applyFill="1" applyBorder="1"/>
    <xf numFmtId="3" fontId="19" fillId="8" borderId="23" xfId="0" applyNumberFormat="1" applyFont="1" applyFill="1" applyBorder="1" applyAlignment="1">
      <alignment horizontal="center" vertical="center"/>
    </xf>
    <xf numFmtId="0" fontId="21" fillId="8" borderId="27" xfId="0" applyFont="1" applyFill="1" applyBorder="1"/>
    <xf numFmtId="0" fontId="21" fillId="6" borderId="26" xfId="0" applyFont="1" applyFill="1" applyBorder="1"/>
    <xf numFmtId="0" fontId="21" fillId="8" borderId="13" xfId="0" applyFont="1" applyFill="1" applyBorder="1"/>
    <xf numFmtId="0" fontId="19" fillId="8" borderId="13" xfId="0" applyFont="1" applyFill="1" applyBorder="1" applyAlignment="1">
      <alignment horizontal="center" vertical="center"/>
    </xf>
    <xf numFmtId="44" fontId="12" fillId="2" borderId="27" xfId="5" quotePrefix="1" applyFont="1" applyFill="1" applyBorder="1" applyAlignment="1">
      <alignment horizontal="center" vertical="center"/>
    </xf>
    <xf numFmtId="3" fontId="9" fillId="2" borderId="23" xfId="0" quotePrefix="1" applyNumberFormat="1" applyFont="1" applyFill="1" applyBorder="1" applyAlignment="1">
      <alignment horizontal="center" vertical="center" wrapText="1"/>
    </xf>
    <xf numFmtId="44" fontId="9" fillId="2" borderId="27" xfId="5" applyFont="1" applyFill="1" applyBorder="1" applyAlignment="1">
      <alignment horizontal="center" vertical="center"/>
    </xf>
    <xf numFmtId="0" fontId="14" fillId="2" borderId="26" xfId="0" applyFont="1" applyFill="1" applyBorder="1" applyAlignment="1">
      <alignment wrapText="1"/>
    </xf>
    <xf numFmtId="44" fontId="9" fillId="2" borderId="13" xfId="5" applyFont="1" applyFill="1" applyBorder="1" applyAlignment="1">
      <alignment horizontal="center" vertical="center"/>
    </xf>
    <xf numFmtId="0" fontId="2" fillId="2" borderId="24" xfId="0" applyFont="1" applyFill="1" applyBorder="1"/>
    <xf numFmtId="166" fontId="24" fillId="5" borderId="1" xfId="5" applyNumberFormat="1" applyFont="1" applyFill="1" applyBorder="1" applyAlignment="1">
      <alignment horizontal="center" vertical="center"/>
    </xf>
    <xf numFmtId="0" fontId="9" fillId="5" borderId="31" xfId="0" quotePrefix="1" applyFont="1" applyFill="1" applyBorder="1" applyAlignment="1">
      <alignment horizontal="center" wrapText="1"/>
    </xf>
    <xf numFmtId="0" fontId="9" fillId="5" borderId="30" xfId="0" quotePrefix="1" applyFont="1" applyFill="1" applyBorder="1" applyAlignment="1">
      <alignment horizontal="center" wrapText="1"/>
    </xf>
    <xf numFmtId="7" fontId="14" fillId="3" borderId="1" xfId="5" applyNumberFormat="1" applyFont="1" applyFill="1" applyBorder="1" applyAlignment="1" applyProtection="1">
      <alignment horizontal="center" vertical="center"/>
      <protection locked="0"/>
    </xf>
    <xf numFmtId="7" fontId="19" fillId="7" borderId="1" xfId="5" applyNumberFormat="1" applyFont="1" applyFill="1" applyBorder="1" applyAlignment="1" applyProtection="1">
      <alignment horizontal="center" vertical="center"/>
      <protection locked="0"/>
    </xf>
    <xf numFmtId="7" fontId="19" fillId="7" borderId="1" xfId="5" applyNumberFormat="1" applyFont="1" applyFill="1" applyBorder="1" applyAlignment="1" applyProtection="1">
      <alignment horizontal="center" vertical="center" wrapText="1"/>
      <protection locked="0"/>
    </xf>
    <xf numFmtId="44" fontId="9" fillId="2" borderId="13" xfId="5" quotePrefix="1" applyFont="1" applyFill="1" applyBorder="1" applyAlignment="1" applyProtection="1">
      <alignment horizontal="center" vertical="center" wrapText="1"/>
    </xf>
    <xf numFmtId="44" fontId="9" fillId="2" borderId="0" xfId="0" applyNumberFormat="1" applyFont="1" applyFill="1" applyAlignment="1">
      <alignment horizontal="center" vertical="center"/>
    </xf>
    <xf numFmtId="44" fontId="9" fillId="2" borderId="0" xfId="5" quotePrefix="1" applyFont="1" applyFill="1" applyBorder="1" applyAlignment="1" applyProtection="1">
      <alignment horizontal="center" vertical="center" wrapText="1"/>
    </xf>
    <xf numFmtId="0" fontId="9" fillId="2" borderId="0" xfId="0" quotePrefix="1" applyFont="1" applyFill="1" applyAlignment="1">
      <alignment horizontal="center" vertical="center"/>
    </xf>
    <xf numFmtId="0" fontId="21" fillId="6" borderId="25" xfId="0" applyFont="1" applyFill="1" applyBorder="1"/>
    <xf numFmtId="0" fontId="9" fillId="5" borderId="2" xfId="0" quotePrefix="1" applyFont="1" applyFill="1" applyBorder="1" applyAlignment="1">
      <alignment horizontal="left"/>
    </xf>
    <xf numFmtId="0" fontId="9" fillId="5" borderId="3" xfId="0" applyFont="1" applyFill="1" applyBorder="1" applyAlignment="1">
      <alignment horizontal="left"/>
    </xf>
    <xf numFmtId="0" fontId="9" fillId="5" borderId="4" xfId="0" applyFont="1" applyFill="1" applyBorder="1" applyAlignment="1">
      <alignment horizontal="left"/>
    </xf>
    <xf numFmtId="0" fontId="9" fillId="5" borderId="2" xfId="0" quotePrefix="1" applyFont="1" applyFill="1" applyBorder="1" applyAlignment="1">
      <alignment horizontal="left" wrapText="1"/>
    </xf>
    <xf numFmtId="0" fontId="9" fillId="5" borderId="3" xfId="0" quotePrefix="1" applyFont="1" applyFill="1" applyBorder="1" applyAlignment="1">
      <alignment horizontal="left" wrapText="1"/>
    </xf>
    <xf numFmtId="0" fontId="9" fillId="5" borderId="4" xfId="0" quotePrefix="1" applyFont="1" applyFill="1" applyBorder="1" applyAlignment="1">
      <alignment horizontal="left" wrapText="1"/>
    </xf>
    <xf numFmtId="0" fontId="2" fillId="3" borderId="1" xfId="0" applyFont="1" applyFill="1" applyBorder="1" applyAlignment="1" applyProtection="1">
      <alignment horizontal="center"/>
      <protection locked="0"/>
    </xf>
    <xf numFmtId="0" fontId="2" fillId="3" borderId="42" xfId="0" applyFont="1" applyFill="1" applyBorder="1" applyAlignment="1" applyProtection="1">
      <alignment horizontal="center"/>
      <protection locked="0"/>
    </xf>
    <xf numFmtId="0" fontId="2" fillId="3" borderId="2" xfId="0" applyFont="1" applyFill="1" applyBorder="1" applyAlignment="1" applyProtection="1">
      <alignment horizontal="left"/>
      <protection locked="0"/>
    </xf>
    <xf numFmtId="0" fontId="2" fillId="3" borderId="3" xfId="0" applyFont="1" applyFill="1" applyBorder="1" applyAlignment="1" applyProtection="1">
      <alignment horizontal="left"/>
      <protection locked="0"/>
    </xf>
    <xf numFmtId="0" fontId="2" fillId="3" borderId="4" xfId="0" applyFont="1" applyFill="1" applyBorder="1" applyAlignment="1" applyProtection="1">
      <alignment horizontal="left"/>
      <protection locked="0"/>
    </xf>
    <xf numFmtId="0" fontId="2" fillId="3" borderId="39" xfId="0" applyFont="1" applyFill="1" applyBorder="1" applyAlignment="1" applyProtection="1">
      <alignment horizontal="left"/>
      <protection locked="0"/>
    </xf>
    <xf numFmtId="0" fontId="2" fillId="3" borderId="40" xfId="0" applyFont="1" applyFill="1" applyBorder="1" applyAlignment="1" applyProtection="1">
      <alignment horizontal="left"/>
      <protection locked="0"/>
    </xf>
    <xf numFmtId="0" fontId="2" fillId="3" borderId="41" xfId="0" applyFont="1" applyFill="1" applyBorder="1" applyAlignment="1" applyProtection="1">
      <alignment horizontal="left"/>
      <protection locked="0"/>
    </xf>
    <xf numFmtId="0" fontId="21" fillId="8" borderId="22" xfId="0" applyFont="1" applyFill="1" applyBorder="1" applyAlignment="1">
      <alignment horizontal="left" vertical="top" wrapText="1"/>
    </xf>
    <xf numFmtId="0" fontId="21" fillId="8" borderId="23" xfId="0" applyFont="1" applyFill="1" applyBorder="1" applyAlignment="1">
      <alignment horizontal="left" vertical="top" wrapText="1"/>
    </xf>
    <xf numFmtId="0" fontId="21" fillId="8" borderId="27" xfId="0" applyFont="1" applyFill="1" applyBorder="1" applyAlignment="1">
      <alignment horizontal="left" vertical="top" wrapText="1"/>
    </xf>
    <xf numFmtId="0" fontId="22" fillId="9" borderId="22" xfId="0" applyFont="1" applyFill="1" applyBorder="1" applyAlignment="1">
      <alignment horizontal="left" vertical="top" wrapText="1"/>
    </xf>
    <xf numFmtId="0" fontId="22" fillId="9" borderId="23" xfId="0" applyFont="1" applyFill="1" applyBorder="1" applyAlignment="1">
      <alignment horizontal="left" vertical="top" wrapText="1"/>
    </xf>
    <xf numFmtId="0" fontId="22" fillId="9" borderId="27" xfId="0" applyFont="1" applyFill="1" applyBorder="1" applyAlignment="1">
      <alignment horizontal="left" vertical="top" wrapText="1"/>
    </xf>
    <xf numFmtId="0" fontId="28" fillId="2" borderId="22" xfId="0" quotePrefix="1" applyFont="1" applyFill="1" applyBorder="1" applyAlignment="1">
      <alignment horizontal="left" vertical="top" wrapText="1"/>
    </xf>
    <xf numFmtId="0" fontId="28" fillId="2" borderId="23" xfId="0" quotePrefix="1" applyFont="1" applyFill="1" applyBorder="1" applyAlignment="1">
      <alignment horizontal="left" vertical="top" wrapText="1"/>
    </xf>
    <xf numFmtId="0" fontId="28" fillId="2" borderId="27" xfId="0" quotePrefix="1" applyFont="1" applyFill="1" applyBorder="1" applyAlignment="1">
      <alignment horizontal="left" vertical="top" wrapText="1"/>
    </xf>
    <xf numFmtId="0" fontId="21" fillId="8" borderId="26" xfId="0" applyFont="1" applyFill="1" applyBorder="1" applyAlignment="1">
      <alignment horizontal="left" vertical="top" wrapText="1"/>
    </xf>
    <xf numFmtId="0" fontId="21" fillId="8" borderId="0" xfId="0" applyFont="1" applyFill="1" applyAlignment="1">
      <alignment horizontal="left" vertical="top" wrapText="1"/>
    </xf>
    <xf numFmtId="0" fontId="21" fillId="8" borderId="13" xfId="0" applyFont="1" applyFill="1" applyBorder="1" applyAlignment="1">
      <alignment horizontal="left" vertical="top" wrapText="1"/>
    </xf>
    <xf numFmtId="0" fontId="5" fillId="2" borderId="0" xfId="0" quotePrefix="1" applyFont="1" applyFill="1" applyAlignment="1">
      <alignment horizontal="center" wrapText="1"/>
    </xf>
    <xf numFmtId="0" fontId="17" fillId="5" borderId="2" xfId="0" quotePrefix="1" applyFont="1" applyFill="1" applyBorder="1" applyAlignment="1">
      <alignment horizontal="left" wrapText="1"/>
    </xf>
    <xf numFmtId="0" fontId="17" fillId="5" borderId="3" xfId="0" quotePrefix="1" applyFont="1" applyFill="1" applyBorder="1" applyAlignment="1">
      <alignment horizontal="left" wrapText="1"/>
    </xf>
    <xf numFmtId="0" fontId="17" fillId="5" borderId="4" xfId="0" quotePrefix="1" applyFont="1" applyFill="1" applyBorder="1" applyAlignment="1">
      <alignment horizontal="left" wrapText="1"/>
    </xf>
    <xf numFmtId="0" fontId="2" fillId="2" borderId="0" xfId="0" quotePrefix="1" applyFont="1" applyFill="1" applyAlignment="1">
      <alignment horizontal="left" vertical="top" wrapText="1"/>
    </xf>
    <xf numFmtId="0" fontId="1" fillId="3" borderId="22" xfId="0" quotePrefix="1" applyFont="1" applyFill="1" applyBorder="1" applyAlignment="1" applyProtection="1">
      <alignment horizontal="center" vertical="center"/>
      <protection locked="0"/>
    </xf>
    <xf numFmtId="0" fontId="2" fillId="3" borderId="23"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3" borderId="24" xfId="0" applyFont="1" applyFill="1" applyBorder="1" applyAlignment="1" applyProtection="1">
      <alignment horizontal="center" vertical="center"/>
      <protection locked="0"/>
    </xf>
    <xf numFmtId="0" fontId="2" fillId="3" borderId="25" xfId="0" applyFont="1" applyFill="1" applyBorder="1" applyAlignment="1" applyProtection="1">
      <alignment horizontal="center" vertical="center"/>
      <protection locked="0"/>
    </xf>
    <xf numFmtId="0" fontId="2" fillId="3" borderId="28" xfId="0" applyFont="1" applyFill="1" applyBorder="1" applyAlignment="1" applyProtection="1">
      <alignment horizontal="center" vertical="center"/>
      <protection locked="0"/>
    </xf>
    <xf numFmtId="0" fontId="9" fillId="2" borderId="0" xfId="0" quotePrefix="1" applyFont="1" applyFill="1" applyAlignment="1">
      <alignment horizontal="left" vertical="top" wrapText="1"/>
    </xf>
    <xf numFmtId="0" fontId="2" fillId="2" borderId="0" xfId="0" quotePrefix="1" applyFont="1" applyFill="1" applyAlignment="1">
      <alignment horizontal="left" vertical="top"/>
    </xf>
    <xf numFmtId="164" fontId="13" fillId="2" borderId="0" xfId="0" applyNumberFormat="1" applyFont="1" applyFill="1" applyAlignment="1">
      <alignment horizontal="left"/>
    </xf>
    <xf numFmtId="164" fontId="13" fillId="2" borderId="0" xfId="0" quotePrefix="1" applyNumberFormat="1" applyFont="1" applyFill="1" applyAlignment="1">
      <alignment horizontal="left"/>
    </xf>
    <xf numFmtId="0" fontId="1" fillId="2" borderId="0" xfId="0" quotePrefix="1" applyFont="1" applyFill="1" applyAlignment="1">
      <alignment horizontal="left" vertical="top" wrapText="1"/>
    </xf>
    <xf numFmtId="0" fontId="13" fillId="2" borderId="0" xfId="0" quotePrefix="1" applyFont="1" applyFill="1" applyAlignment="1">
      <alignment horizontal="left" vertical="top" wrapText="1"/>
    </xf>
    <xf numFmtId="0" fontId="5" fillId="2" borderId="6" xfId="0" applyFont="1" applyFill="1" applyBorder="1" applyAlignment="1">
      <alignment horizontal="left" vertical="top"/>
    </xf>
    <xf numFmtId="0" fontId="5" fillId="2" borderId="0" xfId="0" applyFont="1" applyFill="1" applyAlignment="1">
      <alignment horizontal="left" vertical="top"/>
    </xf>
    <xf numFmtId="0" fontId="11" fillId="2" borderId="2" xfId="0" quotePrefix="1" applyFont="1" applyFill="1" applyBorder="1" applyAlignment="1">
      <alignment horizontal="center" wrapText="1"/>
    </xf>
    <xf numFmtId="0" fontId="11" fillId="2" borderId="3" xfId="0" applyFont="1" applyFill="1" applyBorder="1" applyAlignment="1">
      <alignment horizontal="center" wrapText="1"/>
    </xf>
    <xf numFmtId="0" fontId="11" fillId="2" borderId="4" xfId="0" applyFont="1" applyFill="1" applyBorder="1" applyAlignment="1">
      <alignment horizontal="center" wrapText="1"/>
    </xf>
    <xf numFmtId="0" fontId="13" fillId="2" borderId="0" xfId="0" applyFont="1" applyFill="1" applyAlignment="1">
      <alignment horizontal="left" vertical="top" wrapText="1"/>
    </xf>
  </cellXfs>
  <cellStyles count="7">
    <cellStyle name="Invulcel" xfId="1" xr:uid="{00000000-0005-0000-0000-000000000000}"/>
    <cellStyle name="Komma" xfId="6" builtinId="3"/>
    <cellStyle name="Lege cel" xfId="2" xr:uid="{00000000-0005-0000-0000-000002000000}"/>
    <cellStyle name="Standaard" xfId="0" builtinId="0"/>
    <cellStyle name="Standaard 2" xfId="3" xr:uid="{00000000-0005-0000-0000-000005000000}"/>
    <cellStyle name="Uitgerekende cel" xfId="4" xr:uid="{00000000-0005-0000-0000-000006000000}"/>
    <cellStyle name="Valuta" xfId="5"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76200</xdr:colOff>
      <xdr:row>2</xdr:row>
      <xdr:rowOff>118010</xdr:rowOff>
    </xdr:from>
    <xdr:to>
      <xdr:col>4</xdr:col>
      <xdr:colOff>702883</xdr:colOff>
      <xdr:row>3</xdr:row>
      <xdr:rowOff>95249</xdr:rowOff>
    </xdr:to>
    <xdr:pic>
      <xdr:nvPicPr>
        <xdr:cNvPr id="1026" name="Afbeelding 1">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338990"/>
          <a:ext cx="2531683" cy="544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xdr:row>
      <xdr:rowOff>272415</xdr:rowOff>
    </xdr:from>
    <xdr:to>
      <xdr:col>3</xdr:col>
      <xdr:colOff>809625</xdr:colOff>
      <xdr:row>4</xdr:row>
      <xdr:rowOff>83820</xdr:rowOff>
    </xdr:to>
    <xdr:pic>
      <xdr:nvPicPr>
        <xdr:cNvPr id="2" name="Afbeelding 1">
          <a:extLst>
            <a:ext uri="{FF2B5EF4-FFF2-40B4-BE49-F238E27FC236}">
              <a16:creationId xmlns:a16="http://schemas.microsoft.com/office/drawing/2014/main" id="{FFCB546F-274F-4366-9596-273BD3FCED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2420" y="462915"/>
          <a:ext cx="1762125" cy="6038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305423</xdr:colOff>
      <xdr:row>1</xdr:row>
      <xdr:rowOff>98136</xdr:rowOff>
    </xdr:from>
    <xdr:to>
      <xdr:col>5</xdr:col>
      <xdr:colOff>1481562</xdr:colOff>
      <xdr:row>2</xdr:row>
      <xdr:rowOff>358488</xdr:rowOff>
    </xdr:to>
    <xdr:pic>
      <xdr:nvPicPr>
        <xdr:cNvPr id="4" name="Afbeelding 3">
          <a:extLst>
            <a:ext uri="{FF2B5EF4-FFF2-40B4-BE49-F238E27FC236}">
              <a16:creationId xmlns:a16="http://schemas.microsoft.com/office/drawing/2014/main" id="{9EA65A3E-1EA9-44C9-9FE6-6287E2725A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34461" y="193386"/>
          <a:ext cx="1176139" cy="428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1E61C-BFC8-4F3E-8F0D-7D3C67AFD18E}">
  <dimension ref="A1"/>
  <sheetViews>
    <sheetView workbookViewId="0"/>
  </sheetViews>
  <sheetFormatPr defaultRowHeight="13.2"/>
  <sheetData/>
  <pageMargins left="0.7" right="0.7" top="0.75" bottom="0.75" header="0.3" footer="0.3"/>
  <pageSetup paperSize="9" orientation="portrait" verticalDpi="0" r:id="rId1"/>
  <customProperties>
    <customPr name="SLWorkbook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23"/>
  <sheetViews>
    <sheetView tabSelected="1" zoomScaleNormal="100" zoomScaleSheetLayoutView="110" workbookViewId="0">
      <selection activeCell="I25" sqref="I25"/>
    </sheetView>
  </sheetViews>
  <sheetFormatPr defaultColWidth="0" defaultRowHeight="13.8" zeroHeight="1"/>
  <cols>
    <col min="1" max="2" width="1.109375" style="2" customWidth="1"/>
    <col min="3" max="3" width="13.33203125" style="2" customWidth="1"/>
    <col min="4" max="4" width="14.33203125" style="2" customWidth="1"/>
    <col min="5" max="5" width="31.33203125" style="2" customWidth="1"/>
    <col min="6" max="6" width="20.44140625" style="2" customWidth="1"/>
    <col min="7" max="7" width="2.109375" style="2" customWidth="1"/>
    <col min="8" max="8" width="15.21875" style="2" customWidth="1"/>
    <col min="9" max="9" width="15.5546875" style="2" customWidth="1"/>
    <col min="10" max="10" width="11.33203125" style="2" customWidth="1"/>
    <col min="11" max="11" width="15.88671875" style="2" customWidth="1"/>
    <col min="12" max="13" width="1" style="2" customWidth="1"/>
    <col min="14" max="17" width="2.44140625" style="2" hidden="1" customWidth="1"/>
    <col min="18" max="20" width="9.33203125" style="2" hidden="1" customWidth="1"/>
    <col min="21" max="16384" width="9.33203125" style="2" hidden="1"/>
  </cols>
  <sheetData>
    <row r="1" spans="2:12" ht="6.75" customHeight="1" thickBot="1"/>
    <row r="2" spans="2:12" ht="11.25" customHeight="1">
      <c r="B2" s="83"/>
      <c r="C2" s="84"/>
      <c r="D2" s="84"/>
      <c r="E2" s="84"/>
      <c r="F2" s="84"/>
      <c r="G2" s="84"/>
      <c r="H2" s="84"/>
      <c r="I2" s="84"/>
      <c r="J2" s="84"/>
      <c r="K2" s="84"/>
      <c r="L2" s="85"/>
    </row>
    <row r="3" spans="2:12" ht="44.25" customHeight="1">
      <c r="B3" s="86"/>
      <c r="C3" s="114"/>
      <c r="D3" s="114"/>
      <c r="E3" s="203" t="s">
        <v>186</v>
      </c>
      <c r="F3" s="203"/>
      <c r="G3" s="203"/>
      <c r="H3" s="203"/>
      <c r="I3" s="203"/>
      <c r="J3" s="203"/>
      <c r="K3" s="203"/>
      <c r="L3" s="87"/>
    </row>
    <row r="4" spans="2:12" ht="23.25" customHeight="1">
      <c r="B4" s="86"/>
      <c r="C4" s="1"/>
      <c r="D4" s="1"/>
      <c r="E4" s="1"/>
      <c r="F4" s="115" t="s">
        <v>187</v>
      </c>
      <c r="G4" s="115"/>
      <c r="H4" s="1"/>
      <c r="I4" s="1"/>
      <c r="J4" s="1"/>
      <c r="K4" s="1"/>
      <c r="L4" s="87"/>
    </row>
    <row r="5" spans="2:12" ht="16.5" customHeight="1">
      <c r="B5" s="86"/>
      <c r="C5" s="1"/>
      <c r="D5" s="1"/>
      <c r="E5" s="1"/>
      <c r="F5" s="1"/>
      <c r="G5" s="1"/>
      <c r="H5" s="1"/>
      <c r="I5" s="1"/>
      <c r="J5" s="1"/>
      <c r="K5" s="1"/>
      <c r="L5" s="87"/>
    </row>
    <row r="6" spans="2:12" ht="14.4">
      <c r="B6" s="86"/>
      <c r="C6" s="218" t="s">
        <v>0</v>
      </c>
      <c r="D6" s="218"/>
      <c r="E6" s="218"/>
      <c r="F6" s="218"/>
      <c r="G6" s="218"/>
      <c r="H6" s="208" t="s">
        <v>1</v>
      </c>
      <c r="I6" s="209"/>
      <c r="J6" s="209"/>
      <c r="K6" s="210"/>
      <c r="L6" s="87"/>
    </row>
    <row r="7" spans="2:12" ht="14.4">
      <c r="B7" s="86"/>
      <c r="C7" s="218" t="s">
        <v>2</v>
      </c>
      <c r="D7" s="218"/>
      <c r="E7" s="218"/>
      <c r="F7" s="218"/>
      <c r="G7" s="218"/>
      <c r="H7" s="211"/>
      <c r="I7" s="212"/>
      <c r="J7" s="212"/>
      <c r="K7" s="213"/>
      <c r="L7" s="87"/>
    </row>
    <row r="8" spans="2:12" ht="14.4">
      <c r="B8" s="86"/>
      <c r="C8" s="207" t="s">
        <v>3</v>
      </c>
      <c r="D8" s="207"/>
      <c r="E8" s="207"/>
      <c r="F8" s="207"/>
      <c r="G8" s="207"/>
      <c r="H8" s="211"/>
      <c r="I8" s="212"/>
      <c r="J8" s="212"/>
      <c r="K8" s="213"/>
      <c r="L8" s="87"/>
    </row>
    <row r="9" spans="2:12" ht="14.4">
      <c r="B9" s="86"/>
      <c r="C9" s="207" t="s">
        <v>4</v>
      </c>
      <c r="D9" s="207"/>
      <c r="E9" s="207"/>
      <c r="F9" s="207"/>
      <c r="G9" s="207"/>
      <c r="H9" s="211"/>
      <c r="I9" s="212"/>
      <c r="J9" s="212"/>
      <c r="K9" s="213"/>
      <c r="L9" s="87"/>
    </row>
    <row r="10" spans="2:12" ht="30.6" customHeight="1">
      <c r="B10" s="86"/>
      <c r="C10" s="222" t="s">
        <v>20</v>
      </c>
      <c r="D10" s="222"/>
      <c r="E10" s="222"/>
      <c r="F10" s="222"/>
      <c r="G10" s="222"/>
      <c r="H10" s="211"/>
      <c r="I10" s="212"/>
      <c r="J10" s="212"/>
      <c r="K10" s="213"/>
      <c r="L10" s="87"/>
    </row>
    <row r="11" spans="2:12" ht="14.4">
      <c r="B11" s="86"/>
      <c r="C11" s="207" t="s">
        <v>5</v>
      </c>
      <c r="D11" s="207"/>
      <c r="E11" s="207"/>
      <c r="F11" s="207"/>
      <c r="G11" s="207"/>
      <c r="H11" s="211"/>
      <c r="I11" s="212"/>
      <c r="J11" s="212"/>
      <c r="K11" s="213"/>
      <c r="L11" s="87"/>
    </row>
    <row r="12" spans="2:12" ht="14.4">
      <c r="B12" s="86"/>
      <c r="C12" s="217" t="s">
        <v>6</v>
      </c>
      <c r="D12" s="217"/>
      <c r="E12" s="217"/>
      <c r="F12" s="217"/>
      <c r="G12" s="217"/>
      <c r="H12" s="211"/>
      <c r="I12" s="212"/>
      <c r="J12" s="212"/>
      <c r="K12" s="213"/>
      <c r="L12" s="87"/>
    </row>
    <row r="13" spans="2:12" ht="28.95" customHeight="1">
      <c r="B13" s="86"/>
      <c r="C13" s="207" t="s">
        <v>7</v>
      </c>
      <c r="D13" s="207"/>
      <c r="E13" s="207"/>
      <c r="F13" s="207"/>
      <c r="G13" s="116"/>
      <c r="H13" s="211"/>
      <c r="I13" s="212"/>
      <c r="J13" s="212"/>
      <c r="K13" s="213"/>
      <c r="L13" s="87"/>
    </row>
    <row r="14" spans="2:12" ht="30.45" customHeight="1">
      <c r="B14" s="86"/>
      <c r="C14" s="221" t="s">
        <v>188</v>
      </c>
      <c r="D14" s="207"/>
      <c r="E14" s="207"/>
      <c r="F14" s="207"/>
      <c r="G14" s="207"/>
      <c r="H14" s="211"/>
      <c r="I14" s="212"/>
      <c r="J14" s="212"/>
      <c r="K14" s="213"/>
      <c r="L14" s="87"/>
    </row>
    <row r="15" spans="2:12" ht="14.4" customHeight="1">
      <c r="B15" s="86"/>
      <c r="C15" s="117"/>
      <c r="D15" s="117"/>
      <c r="E15" s="117"/>
      <c r="F15" s="33"/>
      <c r="G15" s="33"/>
      <c r="H15" s="211"/>
      <c r="I15" s="212"/>
      <c r="J15" s="212"/>
      <c r="K15" s="213"/>
      <c r="L15" s="87"/>
    </row>
    <row r="16" spans="2:12" ht="15" customHeight="1">
      <c r="B16" s="86"/>
      <c r="C16" s="118" t="s">
        <v>190</v>
      </c>
      <c r="D16" s="219">
        <v>45744</v>
      </c>
      <c r="E16" s="220"/>
      <c r="F16" s="119"/>
      <c r="G16" s="33"/>
      <c r="H16" s="214"/>
      <c r="I16" s="215"/>
      <c r="J16" s="215"/>
      <c r="K16" s="216"/>
      <c r="L16" s="87"/>
    </row>
    <row r="17" spans="2:12" ht="14.4">
      <c r="B17" s="86"/>
      <c r="C17" s="120"/>
      <c r="D17" s="119"/>
      <c r="E17" s="119"/>
      <c r="F17" s="119"/>
      <c r="G17" s="33"/>
      <c r="H17" s="33"/>
      <c r="I17" s="121"/>
      <c r="J17" s="121"/>
      <c r="K17" s="121"/>
      <c r="L17" s="87"/>
    </row>
    <row r="18" spans="2:12" ht="14.4">
      <c r="B18" s="86"/>
      <c r="C18" s="180" t="s">
        <v>189</v>
      </c>
      <c r="D18" s="181"/>
      <c r="E18" s="181"/>
      <c r="F18" s="182"/>
      <c r="G18" s="33"/>
      <c r="H18" s="33"/>
      <c r="I18" s="121"/>
      <c r="J18" s="121"/>
      <c r="K18" s="167" t="s">
        <v>19</v>
      </c>
      <c r="L18" s="87"/>
    </row>
    <row r="19" spans="2:12" ht="14.4">
      <c r="B19" s="86"/>
      <c r="C19" s="122"/>
      <c r="D19" s="122"/>
      <c r="E19" s="122"/>
      <c r="F19" s="122"/>
      <c r="G19" s="123"/>
      <c r="H19" s="34"/>
      <c r="I19" s="34"/>
      <c r="J19" s="34"/>
      <c r="K19" s="168" t="s">
        <v>108</v>
      </c>
      <c r="L19" s="87"/>
    </row>
    <row r="20" spans="2:12" ht="17.399999999999999" customHeight="1">
      <c r="B20" s="86"/>
      <c r="C20" s="204" t="s">
        <v>8</v>
      </c>
      <c r="D20" s="205"/>
      <c r="E20" s="205"/>
      <c r="F20" s="206"/>
      <c r="H20" s="124"/>
      <c r="I20" s="125"/>
      <c r="J20" s="125"/>
      <c r="L20" s="87"/>
    </row>
    <row r="21" spans="2:12" ht="14.4" customHeight="1">
      <c r="B21" s="86"/>
      <c r="C21" s="43" t="s">
        <v>197</v>
      </c>
      <c r="D21" s="44"/>
      <c r="E21" s="44"/>
      <c r="F21" s="45"/>
      <c r="G21" s="146"/>
      <c r="H21" s="147"/>
      <c r="I21" s="148"/>
      <c r="J21" s="125"/>
      <c r="L21" s="87"/>
    </row>
    <row r="22" spans="2:12" ht="237" customHeight="1">
      <c r="B22" s="86"/>
      <c r="C22" s="191" t="s">
        <v>200</v>
      </c>
      <c r="D22" s="192"/>
      <c r="E22" s="192"/>
      <c r="F22" s="193"/>
      <c r="G22" s="149"/>
      <c r="I22" s="172"/>
      <c r="J22" s="126"/>
      <c r="K22" s="32"/>
      <c r="L22" s="87"/>
    </row>
    <row r="23" spans="2:12" ht="11.4" customHeight="1">
      <c r="B23" s="86"/>
      <c r="C23" s="46"/>
      <c r="D23" s="104"/>
      <c r="E23" s="104"/>
      <c r="F23" s="39"/>
      <c r="G23" s="149"/>
      <c r="H23" s="62" t="s">
        <v>22</v>
      </c>
      <c r="I23" s="69" t="s">
        <v>23</v>
      </c>
      <c r="J23" s="126"/>
      <c r="K23" s="32"/>
      <c r="L23" s="87"/>
    </row>
    <row r="24" spans="2:12" ht="27" customHeight="1">
      <c r="B24" s="86"/>
      <c r="C24" s="40"/>
      <c r="D24" s="104"/>
      <c r="E24" s="127"/>
      <c r="F24" s="70"/>
      <c r="G24" s="149"/>
      <c r="H24" s="63" t="s">
        <v>26</v>
      </c>
      <c r="I24" s="68" t="s">
        <v>24</v>
      </c>
      <c r="J24" s="126"/>
      <c r="K24" s="32"/>
      <c r="L24" s="87"/>
    </row>
    <row r="25" spans="2:12" ht="17.399999999999999" customHeight="1">
      <c r="B25" s="86"/>
      <c r="C25" s="47"/>
      <c r="D25" s="41"/>
      <c r="E25" s="71"/>
      <c r="F25" s="72"/>
      <c r="G25" s="150"/>
      <c r="H25" s="61">
        <f>'Vliegkilometers per vliegblok'!E79</f>
        <v>0</v>
      </c>
      <c r="I25" s="171"/>
      <c r="J25" s="126"/>
      <c r="K25" s="142">
        <f>(0.7*H25)*I25*8</f>
        <v>0</v>
      </c>
      <c r="L25" s="87"/>
    </row>
    <row r="26" spans="2:12" ht="15" customHeight="1">
      <c r="B26" s="86"/>
      <c r="D26" s="104"/>
      <c r="E26" s="128"/>
      <c r="F26" s="129"/>
      <c r="G26" s="37"/>
      <c r="I26" s="38"/>
      <c r="J26" s="126"/>
      <c r="K26" s="32"/>
      <c r="L26" s="87"/>
    </row>
    <row r="27" spans="2:12" ht="15" customHeight="1">
      <c r="B27" s="86"/>
      <c r="C27" s="73" t="s">
        <v>198</v>
      </c>
      <c r="D27" s="74"/>
      <c r="E27" s="75"/>
      <c r="F27" s="76"/>
      <c r="G27" s="151"/>
      <c r="H27" s="147"/>
      <c r="I27" s="152"/>
      <c r="J27" s="126"/>
      <c r="K27" s="32"/>
      <c r="L27" s="87"/>
    </row>
    <row r="28" spans="2:12" ht="121.8" customHeight="1">
      <c r="B28" s="86"/>
      <c r="C28" s="191" t="s">
        <v>201</v>
      </c>
      <c r="D28" s="192"/>
      <c r="E28" s="192"/>
      <c r="F28" s="193"/>
      <c r="G28" s="37"/>
      <c r="I28" s="153"/>
      <c r="J28" s="126"/>
      <c r="K28" s="32"/>
      <c r="L28" s="87"/>
    </row>
    <row r="29" spans="2:12" ht="31.8" customHeight="1">
      <c r="B29" s="86"/>
      <c r="C29" s="200" t="s">
        <v>202</v>
      </c>
      <c r="D29" s="201"/>
      <c r="E29" s="201"/>
      <c r="F29" s="202"/>
      <c r="G29" s="37"/>
      <c r="H29" s="98" t="s">
        <v>104</v>
      </c>
      <c r="I29" s="98" t="s">
        <v>23</v>
      </c>
      <c r="J29" s="175"/>
      <c r="K29" s="32"/>
      <c r="L29" s="87"/>
    </row>
    <row r="30" spans="2:12" ht="15" customHeight="1">
      <c r="B30" s="86"/>
      <c r="C30" s="139" t="s">
        <v>196</v>
      </c>
      <c r="D30" s="104"/>
      <c r="E30" s="128"/>
      <c r="F30" s="80"/>
      <c r="G30" s="37"/>
      <c r="H30" s="99" t="s">
        <v>106</v>
      </c>
      <c r="I30" s="78" t="s">
        <v>105</v>
      </c>
      <c r="J30" s="126"/>
      <c r="K30" s="32"/>
      <c r="L30" s="87"/>
    </row>
    <row r="31" spans="2:12" ht="19.2" customHeight="1">
      <c r="B31" s="86"/>
      <c r="C31" s="47"/>
      <c r="D31" s="41"/>
      <c r="E31" s="41"/>
      <c r="F31" s="42"/>
      <c r="G31" s="176"/>
      <c r="H31" s="79">
        <v>5</v>
      </c>
      <c r="I31" s="170"/>
      <c r="J31" s="131"/>
      <c r="K31" s="77">
        <f>(H31*I31)*8</f>
        <v>0</v>
      </c>
      <c r="L31" s="87"/>
    </row>
    <row r="32" spans="2:12" ht="14.4" customHeight="1">
      <c r="B32" s="86"/>
      <c r="C32" s="103"/>
      <c r="D32" s="104"/>
      <c r="E32" s="104"/>
      <c r="F32" s="104"/>
      <c r="G32" s="130"/>
      <c r="H32" s="108"/>
      <c r="I32" s="109"/>
      <c r="J32" s="131"/>
      <c r="K32" s="110"/>
      <c r="L32" s="87"/>
    </row>
    <row r="33" spans="2:12" ht="14.4" customHeight="1">
      <c r="B33" s="86"/>
      <c r="C33" s="105" t="s">
        <v>203</v>
      </c>
      <c r="D33" s="106"/>
      <c r="E33" s="106"/>
      <c r="F33" s="107"/>
      <c r="G33" s="154"/>
      <c r="H33" s="155"/>
      <c r="I33" s="156"/>
      <c r="J33" s="131"/>
      <c r="K33" s="110"/>
      <c r="L33" s="87"/>
    </row>
    <row r="34" spans="2:12" ht="53.4" customHeight="1">
      <c r="B34" s="86"/>
      <c r="C34" s="191" t="s">
        <v>199</v>
      </c>
      <c r="D34" s="192"/>
      <c r="E34" s="192"/>
      <c r="F34" s="193"/>
      <c r="G34" s="157"/>
      <c r="H34" s="108"/>
      <c r="I34" s="158"/>
      <c r="J34" s="131"/>
      <c r="K34" s="110"/>
      <c r="L34" s="87"/>
    </row>
    <row r="35" spans="2:12" ht="15" customHeight="1">
      <c r="B35" s="86"/>
      <c r="C35" s="139" t="s">
        <v>112</v>
      </c>
      <c r="D35" s="104"/>
      <c r="E35" s="104"/>
      <c r="F35" s="39"/>
      <c r="G35" s="157"/>
      <c r="H35" s="108"/>
      <c r="I35" s="159"/>
      <c r="J35" s="131"/>
      <c r="K35" s="110"/>
      <c r="L35" s="87"/>
    </row>
    <row r="36" spans="2:12" ht="15" customHeight="1">
      <c r="B36" s="86"/>
      <c r="C36" s="139" t="s">
        <v>185</v>
      </c>
      <c r="D36" s="104"/>
      <c r="E36" s="104"/>
      <c r="F36" s="39"/>
      <c r="G36" s="157"/>
      <c r="H36" s="108"/>
      <c r="I36" s="113" t="s">
        <v>23</v>
      </c>
      <c r="J36" s="131"/>
      <c r="K36" s="110"/>
      <c r="L36" s="87"/>
    </row>
    <row r="37" spans="2:12" ht="29.4" customHeight="1">
      <c r="B37" s="86"/>
      <c r="C37" s="140" t="s">
        <v>193</v>
      </c>
      <c r="D37" s="111"/>
      <c r="E37" s="111"/>
      <c r="F37" s="112"/>
      <c r="G37" s="47"/>
      <c r="H37" s="111"/>
      <c r="I37" s="169"/>
      <c r="K37" s="77">
        <f>I37</f>
        <v>0</v>
      </c>
      <c r="L37" s="87"/>
    </row>
    <row r="38" spans="2:12" ht="15" customHeight="1">
      <c r="B38" s="86"/>
      <c r="C38" s="104"/>
      <c r="D38" s="104"/>
      <c r="E38" s="104"/>
      <c r="F38" s="104"/>
      <c r="G38" s="130"/>
      <c r="H38" s="108"/>
      <c r="I38" s="109"/>
      <c r="J38" s="131"/>
      <c r="K38" s="110"/>
      <c r="L38" s="87"/>
    </row>
    <row r="39" spans="2:12" ht="14.4" customHeight="1">
      <c r="B39" s="86"/>
      <c r="C39" s="194" t="s">
        <v>110</v>
      </c>
      <c r="D39" s="195"/>
      <c r="E39" s="195"/>
      <c r="F39" s="196"/>
      <c r="G39" s="151"/>
      <c r="H39" s="147"/>
      <c r="I39" s="160"/>
      <c r="J39" s="126"/>
      <c r="K39" s="32"/>
      <c r="L39" s="87"/>
    </row>
    <row r="40" spans="2:12" ht="118.2" customHeight="1">
      <c r="B40" s="86"/>
      <c r="C40" s="191" t="s">
        <v>194</v>
      </c>
      <c r="D40" s="192"/>
      <c r="E40" s="192"/>
      <c r="F40" s="193"/>
      <c r="G40" s="149"/>
      <c r="I40" s="172"/>
      <c r="J40" s="126"/>
      <c r="K40" s="32"/>
      <c r="L40" s="87"/>
    </row>
    <row r="41" spans="2:12" ht="14.4" customHeight="1">
      <c r="B41" s="86"/>
      <c r="C41" s="46"/>
      <c r="D41" s="104"/>
      <c r="E41" s="104"/>
      <c r="F41" s="39"/>
      <c r="G41" s="149"/>
      <c r="I41" s="100" t="s">
        <v>25</v>
      </c>
      <c r="J41" s="126"/>
      <c r="K41" s="32"/>
      <c r="L41" s="87"/>
    </row>
    <row r="42" spans="2:12" ht="15" customHeight="1">
      <c r="B42" s="86"/>
      <c r="C42" s="48"/>
      <c r="D42" s="41"/>
      <c r="E42" s="41"/>
      <c r="F42" s="42"/>
      <c r="G42" s="150"/>
      <c r="H42" s="111"/>
      <c r="I42" s="143"/>
      <c r="J42" s="126"/>
      <c r="K42" s="142">
        <f>(0.35*H25)*(I42)*8</f>
        <v>0</v>
      </c>
      <c r="L42" s="87"/>
    </row>
    <row r="43" spans="2:12" ht="15" customHeight="1">
      <c r="B43" s="86"/>
      <c r="C43" s="104"/>
      <c r="D43" s="104"/>
      <c r="E43" s="104"/>
      <c r="F43" s="104"/>
      <c r="G43" s="37"/>
      <c r="I43" s="174"/>
      <c r="J43" s="126"/>
      <c r="K43" s="32"/>
      <c r="L43" s="87"/>
    </row>
    <row r="44" spans="2:12" ht="14.4" customHeight="1">
      <c r="B44" s="86"/>
      <c r="C44" s="141" t="s">
        <v>109</v>
      </c>
      <c r="D44" s="97"/>
      <c r="E44" s="81"/>
      <c r="F44" s="82"/>
      <c r="G44" s="146"/>
      <c r="H44" s="161"/>
      <c r="I44" s="162"/>
      <c r="J44" s="126"/>
      <c r="K44" s="32"/>
      <c r="L44" s="87"/>
    </row>
    <row r="45" spans="2:12" ht="139.19999999999999" customHeight="1">
      <c r="B45" s="86"/>
      <c r="C45" s="191" t="s">
        <v>191</v>
      </c>
      <c r="D45" s="192"/>
      <c r="E45" s="192"/>
      <c r="F45" s="193"/>
      <c r="G45" s="163"/>
      <c r="H45" s="132"/>
      <c r="I45" s="164"/>
      <c r="J45" s="126"/>
      <c r="K45" s="32"/>
      <c r="L45" s="87"/>
    </row>
    <row r="46" spans="2:12" ht="25.8" customHeight="1">
      <c r="B46" s="86"/>
      <c r="C46" s="197" t="s">
        <v>111</v>
      </c>
      <c r="D46" s="198"/>
      <c r="E46" s="198"/>
      <c r="F46" s="199"/>
      <c r="G46" s="163"/>
      <c r="H46" s="101" t="s">
        <v>192</v>
      </c>
      <c r="I46" s="102" t="s">
        <v>107</v>
      </c>
      <c r="J46" s="126"/>
      <c r="K46" s="32"/>
      <c r="L46" s="87"/>
    </row>
    <row r="47" spans="2:12" ht="15" customHeight="1">
      <c r="B47" s="86"/>
      <c r="C47" s="93"/>
      <c r="D47" s="94"/>
      <c r="E47" s="95"/>
      <c r="F47" s="96"/>
      <c r="G47" s="165"/>
      <c r="H47" s="138">
        <v>160</v>
      </c>
      <c r="I47" s="144"/>
      <c r="J47" s="33"/>
      <c r="K47" s="142">
        <f>H47*I47*8</f>
        <v>0</v>
      </c>
      <c r="L47" s="87"/>
    </row>
    <row r="48" spans="2:12" ht="15" customHeight="1">
      <c r="B48" s="86"/>
      <c r="C48" s="133"/>
      <c r="D48" s="134"/>
      <c r="E48" s="135"/>
      <c r="F48" s="134"/>
      <c r="G48" s="33"/>
      <c r="H48" s="132"/>
      <c r="I48" s="173"/>
      <c r="J48" s="33"/>
      <c r="K48" s="32"/>
      <c r="L48" s="87"/>
    </row>
    <row r="49" spans="2:12" ht="15" customHeight="1">
      <c r="B49" s="86"/>
      <c r="C49" s="133"/>
      <c r="D49" s="134"/>
      <c r="E49" s="135"/>
      <c r="F49" s="134"/>
      <c r="G49" s="33"/>
      <c r="H49" s="132"/>
      <c r="I49" s="173"/>
      <c r="J49" s="33"/>
      <c r="K49" s="32"/>
      <c r="L49" s="87"/>
    </row>
    <row r="50" spans="2:12" ht="15" customHeight="1">
      <c r="B50" s="86"/>
      <c r="C50" s="177" t="s">
        <v>195</v>
      </c>
      <c r="D50" s="178"/>
      <c r="E50" s="178"/>
      <c r="F50" s="179"/>
      <c r="G50" s="33"/>
      <c r="H50" s="33"/>
      <c r="I50" s="33"/>
      <c r="J50" s="33"/>
      <c r="K50" s="145">
        <f>K25+K31+K37+K42+K47</f>
        <v>0</v>
      </c>
      <c r="L50" s="87"/>
    </row>
    <row r="51" spans="2:12">
      <c r="B51" s="86"/>
      <c r="L51" s="87"/>
    </row>
    <row r="52" spans="2:12" ht="12.45" customHeight="1">
      <c r="B52" s="86"/>
      <c r="C52" s="136"/>
      <c r="D52" s="33"/>
      <c r="E52" s="33"/>
      <c r="F52" s="33"/>
      <c r="G52" s="33"/>
      <c r="H52" s="33"/>
      <c r="I52" s="33"/>
      <c r="J52" s="33"/>
      <c r="K52" s="33"/>
      <c r="L52" s="87"/>
    </row>
    <row r="53" spans="2:12" ht="12.45" customHeight="1">
      <c r="B53" s="86"/>
      <c r="C53" s="136"/>
      <c r="D53" s="33"/>
      <c r="E53" s="33"/>
      <c r="F53" s="33"/>
      <c r="G53" s="33"/>
      <c r="H53" s="33"/>
      <c r="I53" s="33"/>
      <c r="J53" s="33"/>
      <c r="K53" s="33"/>
      <c r="L53" s="87"/>
    </row>
    <row r="54" spans="2:12" s="3" customFormat="1" ht="15" customHeight="1">
      <c r="B54" s="88"/>
      <c r="C54" s="33"/>
      <c r="D54" s="33"/>
      <c r="E54" s="33"/>
      <c r="F54" s="33"/>
      <c r="G54" s="33"/>
      <c r="H54" s="33"/>
      <c r="I54" s="33" t="s">
        <v>9</v>
      </c>
      <c r="J54" s="33"/>
      <c r="K54" s="33"/>
      <c r="L54" s="89"/>
    </row>
    <row r="55" spans="2:12" ht="15" customHeight="1">
      <c r="B55" s="86"/>
      <c r="C55" s="33" t="s">
        <v>10</v>
      </c>
      <c r="D55" s="185" t="s">
        <v>11</v>
      </c>
      <c r="E55" s="186"/>
      <c r="F55" s="186"/>
      <c r="G55" s="187"/>
      <c r="H55" s="33"/>
      <c r="I55" s="183"/>
      <c r="J55" s="183"/>
      <c r="K55" s="183"/>
      <c r="L55" s="87"/>
    </row>
    <row r="56" spans="2:12" ht="15" customHeight="1">
      <c r="B56" s="86"/>
      <c r="C56" s="33" t="s">
        <v>12</v>
      </c>
      <c r="D56" s="185" t="s">
        <v>11</v>
      </c>
      <c r="E56" s="186"/>
      <c r="F56" s="186"/>
      <c r="G56" s="187"/>
      <c r="H56" s="33"/>
      <c r="I56" s="183"/>
      <c r="J56" s="183"/>
      <c r="K56" s="183"/>
      <c r="L56" s="87"/>
    </row>
    <row r="57" spans="2:12" ht="15" customHeight="1">
      <c r="B57" s="86"/>
      <c r="C57" s="33" t="s">
        <v>13</v>
      </c>
      <c r="D57" s="185" t="s">
        <v>11</v>
      </c>
      <c r="E57" s="186"/>
      <c r="F57" s="186"/>
      <c r="G57" s="187"/>
      <c r="H57" s="33"/>
      <c r="I57" s="183"/>
      <c r="J57" s="183"/>
      <c r="K57" s="183"/>
      <c r="L57" s="87"/>
    </row>
    <row r="58" spans="2:12" ht="15" customHeight="1">
      <c r="B58" s="86"/>
      <c r="C58" s="33" t="s">
        <v>14</v>
      </c>
      <c r="D58" s="185" t="s">
        <v>11</v>
      </c>
      <c r="E58" s="186"/>
      <c r="F58" s="186"/>
      <c r="G58" s="187"/>
      <c r="H58" s="33"/>
      <c r="I58" s="183"/>
      <c r="J58" s="183"/>
      <c r="K58" s="183"/>
      <c r="L58" s="87"/>
    </row>
    <row r="59" spans="2:12" ht="15" customHeight="1" thickBot="1">
      <c r="B59" s="90"/>
      <c r="C59" s="91" t="s">
        <v>15</v>
      </c>
      <c r="D59" s="188" t="s">
        <v>11</v>
      </c>
      <c r="E59" s="189"/>
      <c r="F59" s="189"/>
      <c r="G59" s="190"/>
      <c r="H59" s="91"/>
      <c r="I59" s="184"/>
      <c r="J59" s="184"/>
      <c r="K59" s="184"/>
      <c r="L59" s="92"/>
    </row>
    <row r="60" spans="2:12" ht="7.5" customHeight="1" thickBot="1">
      <c r="B60" s="90"/>
      <c r="C60" s="137"/>
      <c r="D60" s="137"/>
      <c r="E60" s="137"/>
      <c r="F60" s="137"/>
      <c r="G60" s="137"/>
      <c r="H60" s="137"/>
      <c r="I60" s="137"/>
      <c r="J60" s="137"/>
      <c r="K60" s="137"/>
      <c r="L60" s="92"/>
    </row>
    <row r="61" spans="2:12" ht="6.75" customHeight="1"/>
    <row r="62" spans="2:12"/>
    <row r="63" spans="2:12"/>
    <row r="64" spans="2:12"/>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sheetData>
  <sheetProtection sheet="1" selectLockedCells="1"/>
  <mergeCells count="29">
    <mergeCell ref="E3:K3"/>
    <mergeCell ref="C20:F20"/>
    <mergeCell ref="C13:F13"/>
    <mergeCell ref="H6:K16"/>
    <mergeCell ref="C12:G12"/>
    <mergeCell ref="C8:G8"/>
    <mergeCell ref="C11:G11"/>
    <mergeCell ref="C9:G9"/>
    <mergeCell ref="C7:G7"/>
    <mergeCell ref="C6:G6"/>
    <mergeCell ref="D16:E16"/>
    <mergeCell ref="C14:G14"/>
    <mergeCell ref="C10:G10"/>
    <mergeCell ref="C50:F50"/>
    <mergeCell ref="C18:F18"/>
    <mergeCell ref="I55:K59"/>
    <mergeCell ref="D58:G58"/>
    <mergeCell ref="D59:G59"/>
    <mergeCell ref="D55:G55"/>
    <mergeCell ref="D56:G56"/>
    <mergeCell ref="D57:G57"/>
    <mergeCell ref="C22:F22"/>
    <mergeCell ref="C39:F39"/>
    <mergeCell ref="C40:F40"/>
    <mergeCell ref="C28:F28"/>
    <mergeCell ref="C45:F45"/>
    <mergeCell ref="C46:F46"/>
    <mergeCell ref="C34:F34"/>
    <mergeCell ref="C29:F29"/>
  </mergeCells>
  <printOptions horizontalCentered="1" verticalCentered="1"/>
  <pageMargins left="0" right="0" top="0" bottom="0" header="0" footer="0"/>
  <pageSetup paperSize="9" scale="8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2" id="{B4491A4C-454A-43A5-B0FF-FB0AE877979C}">
            <x14:iconSet iconSet="3Symbols" custom="1">
              <x14:cfvo type="percent">
                <xm:f>0</xm:f>
              </x14:cfvo>
              <x14:cfvo type="num">
                <xm:f>0</xm:f>
              </x14:cfvo>
              <x14:cfvo type="num" gte="0">
                <xm:f>20000</xm:f>
              </x14:cfvo>
              <x14:cfIcon iconSet="3Symbols" iconId="0"/>
              <x14:cfIcon iconSet="NoIcons" iconId="0"/>
              <x14:cfIcon iconSet="3Symbols" iconId="0"/>
            </x14:iconSet>
          </x14:cfRule>
          <xm:sqref>I31</xm:sqref>
        </x14:conditionalFormatting>
        <x14:conditionalFormatting xmlns:xm="http://schemas.microsoft.com/office/excel/2006/main">
          <x14:cfRule type="iconSet" priority="1" id="{133845ED-629C-44F7-A544-5E9433A050C2}">
            <x14:iconSet iconSet="3Symbols" custom="1">
              <x14:cfvo type="percent">
                <xm:f>0</xm:f>
              </x14:cfvo>
              <x14:cfvo type="num">
                <xm:f>0</xm:f>
              </x14:cfvo>
              <x14:cfvo type="num" gte="0">
                <xm:f>100000</xm:f>
              </x14:cfvo>
              <x14:cfIcon iconSet="3Symbols" iconId="0"/>
              <x14:cfIcon iconSet="NoIcons" iconId="0"/>
              <x14:cfIcon iconSet="3Symbols" iconId="0"/>
            </x14:iconSet>
          </x14:cfRule>
          <xm:sqref>I37</xm:sqref>
        </x14:conditionalFormatting>
        <x14:conditionalFormatting xmlns:xm="http://schemas.microsoft.com/office/excel/2006/main">
          <x14:cfRule type="iconSet" priority="11" id="{74DC2CB9-49BF-42B3-80AC-8047371F7580}">
            <x14:iconSet iconSet="3Symbols2" custom="1">
              <x14:cfvo type="percent">
                <xm:f>0</xm:f>
              </x14:cfvo>
              <x14:cfvo type="num">
                <xm:f>0</xm:f>
              </x14:cfvo>
              <x14:cfvo type="num" gte="0">
                <xm:f>100000</xm:f>
              </x14:cfvo>
              <x14:cfIcon iconSet="3Symbols2" iconId="0"/>
              <x14:cfIcon iconSet="3Symbols2" iconId="2"/>
              <x14:cfIcon iconSet="3Symbols2" iconId="0"/>
            </x14:iconSet>
          </x14:cfRule>
          <xm:sqref>I39 I22 I26:I28 I30</xm:sqref>
        </x14:conditionalFormatting>
        <x14:conditionalFormatting xmlns:xm="http://schemas.microsoft.com/office/excel/2006/main">
          <x14:cfRule type="iconSet" priority="12" id="{DB9FEAA3-C793-4CF1-AA24-F33428194882}">
            <x14:iconSet iconSet="3Symbols" custom="1">
              <x14:cfvo type="percent">
                <xm:f>0</xm:f>
              </x14:cfvo>
              <x14:cfvo type="num">
                <xm:f>0</xm:f>
              </x14:cfvo>
              <x14:cfvo type="num" gte="0">
                <xm:f>50000</xm:f>
              </x14:cfvo>
              <x14:cfIcon iconSet="3Symbols" iconId="0"/>
              <x14:cfIcon iconSet="3Symbols2" iconId="2"/>
              <x14:cfIcon iconSet="3Symbols" iconId="0"/>
            </x14:iconSet>
          </x14:cfRule>
          <xm:sqref>I40 I43</xm:sqref>
        </x14:conditionalFormatting>
        <x14:conditionalFormatting xmlns:xm="http://schemas.microsoft.com/office/excel/2006/main">
          <x14:cfRule type="iconSet" priority="6" id="{43EBE200-033B-460D-A0B0-C8A371B2DD17}">
            <x14:iconSet iconSet="3Symbols2" custom="1">
              <x14:cfvo type="percent">
                <xm:f>0</xm:f>
              </x14:cfvo>
              <x14:cfvo type="num">
                <xm:f>0</xm:f>
              </x14:cfvo>
              <x14:cfvo type="num" gte="0">
                <xm:f>100000</xm:f>
              </x14:cfvo>
              <x14:cfIcon iconSet="3Symbols2" iconId="0"/>
              <x14:cfIcon iconSet="3Symbols2" iconId="2"/>
              <x14:cfIcon iconSet="3Symbols2" iconId="0"/>
            </x14:iconSet>
          </x14:cfRule>
          <xm:sqref>I41</xm:sqref>
        </x14:conditionalFormatting>
        <x14:conditionalFormatting xmlns:xm="http://schemas.microsoft.com/office/excel/2006/main">
          <x14:cfRule type="iconSet" priority="3" id="{BD97CBB0-7EFA-4C7A-8128-ADC75F42298D}">
            <x14:iconSet iconSet="3Symbols" custom="1">
              <x14:cfvo type="percent">
                <xm:f>0</xm:f>
              </x14:cfvo>
              <x14:cfvo type="num">
                <xm:f>90</xm:f>
              </x14:cfvo>
              <x14:cfvo type="num" gte="0">
                <xm:f>145</xm:f>
              </x14:cfvo>
              <x14:cfIcon iconSet="3Symbols" iconId="0"/>
              <x14:cfIcon iconSet="NoIcons" iconId="0"/>
              <x14:cfIcon iconSet="3Symbols" iconId="0"/>
            </x14:iconSet>
          </x14:cfRule>
          <xm:sqref>I47:I49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B7893-E21B-4FD5-909D-A0AD4D45ED6A}">
  <dimension ref="B1:G81"/>
  <sheetViews>
    <sheetView topLeftCell="A56" workbookViewId="0">
      <selection activeCell="D69" sqref="D69"/>
    </sheetView>
  </sheetViews>
  <sheetFormatPr defaultColWidth="9.109375" defaultRowHeight="13.2"/>
  <cols>
    <col min="1" max="1" width="2.88671875" style="37" customWidth="1"/>
    <col min="2" max="2" width="4.33203125" style="37" customWidth="1"/>
    <col min="3" max="3" width="11.21875" style="37" customWidth="1"/>
    <col min="4" max="4" width="60" style="37" customWidth="1"/>
    <col min="5" max="5" width="15.77734375" style="37" customWidth="1"/>
    <col min="6" max="6" width="2.88671875" style="37" customWidth="1"/>
    <col min="7" max="7" width="4.33203125" style="37" customWidth="1"/>
    <col min="8" max="8" width="2.88671875" style="37" customWidth="1"/>
    <col min="9" max="16384" width="9.109375" style="37"/>
  </cols>
  <sheetData>
    <row r="1" spans="2:7" ht="15" customHeight="1" thickBot="1"/>
    <row r="2" spans="2:7" ht="25.8" customHeight="1" thickTop="1">
      <c r="B2" s="49"/>
      <c r="C2" s="50"/>
      <c r="D2" s="223" t="s">
        <v>103</v>
      </c>
      <c r="E2" s="223"/>
      <c r="F2" s="223"/>
      <c r="G2" s="51"/>
    </row>
    <row r="3" spans="2:7">
      <c r="B3" s="52"/>
      <c r="D3" s="224"/>
      <c r="E3" s="224"/>
      <c r="F3" s="224"/>
      <c r="G3" s="53"/>
    </row>
    <row r="4" spans="2:7" ht="23.4">
      <c r="B4" s="52"/>
      <c r="D4" s="1"/>
      <c r="E4" s="1"/>
      <c r="F4" s="1"/>
      <c r="G4" s="53"/>
    </row>
    <row r="5" spans="2:7" ht="21.6" customHeight="1">
      <c r="B5" s="52"/>
      <c r="D5" s="54"/>
      <c r="G5" s="53"/>
    </row>
    <row r="6" spans="2:7" ht="29.4" customHeight="1">
      <c r="B6" s="52"/>
      <c r="C6" s="59" t="s">
        <v>102</v>
      </c>
      <c r="D6" s="60" t="s">
        <v>101</v>
      </c>
      <c r="E6" s="67" t="s">
        <v>100</v>
      </c>
      <c r="G6" s="53"/>
    </row>
    <row r="7" spans="2:7" ht="15" customHeight="1">
      <c r="B7" s="52"/>
      <c r="C7" s="64" t="s">
        <v>27</v>
      </c>
      <c r="D7" s="55" t="s">
        <v>113</v>
      </c>
      <c r="E7" s="66"/>
      <c r="G7" s="53"/>
    </row>
    <row r="8" spans="2:7" ht="15" customHeight="1">
      <c r="B8" s="52"/>
      <c r="C8" s="64" t="s">
        <v>28</v>
      </c>
      <c r="D8" s="55" t="s">
        <v>114</v>
      </c>
      <c r="E8" s="66"/>
      <c r="G8" s="53"/>
    </row>
    <row r="9" spans="2:7" ht="15" customHeight="1">
      <c r="B9" s="52"/>
      <c r="C9" s="64" t="s">
        <v>29</v>
      </c>
      <c r="D9" s="55" t="s">
        <v>115</v>
      </c>
      <c r="E9" s="66"/>
      <c r="G9" s="53"/>
    </row>
    <row r="10" spans="2:7" ht="15" customHeight="1">
      <c r="B10" s="52"/>
      <c r="C10" s="64" t="s">
        <v>30</v>
      </c>
      <c r="D10" s="55" t="s">
        <v>116</v>
      </c>
      <c r="E10" s="66"/>
      <c r="G10" s="53"/>
    </row>
    <row r="11" spans="2:7" ht="15" customHeight="1">
      <c r="B11" s="52"/>
      <c r="C11" s="64" t="s">
        <v>31</v>
      </c>
      <c r="D11" s="55" t="s">
        <v>117</v>
      </c>
      <c r="E11" s="66"/>
      <c r="G11" s="53"/>
    </row>
    <row r="12" spans="2:7" ht="15" customHeight="1">
      <c r="B12" s="52"/>
      <c r="C12" s="64" t="s">
        <v>32</v>
      </c>
      <c r="D12" s="55" t="s">
        <v>118</v>
      </c>
      <c r="E12" s="66"/>
      <c r="G12" s="53"/>
    </row>
    <row r="13" spans="2:7" ht="15" customHeight="1">
      <c r="B13" s="52"/>
      <c r="C13" s="64" t="s">
        <v>33</v>
      </c>
      <c r="D13" s="55" t="s">
        <v>119</v>
      </c>
      <c r="E13" s="66"/>
      <c r="G13" s="53"/>
    </row>
    <row r="14" spans="2:7" ht="15" customHeight="1">
      <c r="B14" s="52"/>
      <c r="C14" s="64" t="s">
        <v>34</v>
      </c>
      <c r="D14" s="55" t="s">
        <v>120</v>
      </c>
      <c r="E14" s="66"/>
      <c r="G14" s="53"/>
    </row>
    <row r="15" spans="2:7" ht="15" customHeight="1">
      <c r="B15" s="52"/>
      <c r="C15" s="64" t="s">
        <v>35</v>
      </c>
      <c r="D15" s="55" t="s">
        <v>121</v>
      </c>
      <c r="E15" s="66"/>
      <c r="G15" s="53"/>
    </row>
    <row r="16" spans="2:7" ht="15" customHeight="1">
      <c r="B16" s="52"/>
      <c r="C16" s="64" t="s">
        <v>36</v>
      </c>
      <c r="D16" s="55" t="s">
        <v>122</v>
      </c>
      <c r="E16" s="66"/>
      <c r="G16" s="53"/>
    </row>
    <row r="17" spans="2:7" ht="15" customHeight="1">
      <c r="B17" s="52"/>
      <c r="C17" s="64" t="s">
        <v>37</v>
      </c>
      <c r="D17" s="55" t="s">
        <v>123</v>
      </c>
      <c r="E17" s="66"/>
      <c r="G17" s="53"/>
    </row>
    <row r="18" spans="2:7" ht="15" customHeight="1">
      <c r="B18" s="52"/>
      <c r="C18" s="64" t="s">
        <v>38</v>
      </c>
      <c r="D18" s="55" t="s">
        <v>124</v>
      </c>
      <c r="E18" s="66"/>
      <c r="G18" s="53"/>
    </row>
    <row r="19" spans="2:7" ht="15" customHeight="1">
      <c r="B19" s="52"/>
      <c r="C19" s="64" t="s">
        <v>39</v>
      </c>
      <c r="D19" s="55" t="s">
        <v>125</v>
      </c>
      <c r="E19" s="66"/>
      <c r="G19" s="53"/>
    </row>
    <row r="20" spans="2:7" ht="15" customHeight="1">
      <c r="B20" s="52"/>
      <c r="C20" s="64" t="s">
        <v>40</v>
      </c>
      <c r="D20" s="55" t="s">
        <v>126</v>
      </c>
      <c r="E20" s="66"/>
      <c r="G20" s="53"/>
    </row>
    <row r="21" spans="2:7" ht="15" customHeight="1">
      <c r="B21" s="52"/>
      <c r="C21" s="64" t="s">
        <v>41</v>
      </c>
      <c r="D21" s="55" t="s">
        <v>127</v>
      </c>
      <c r="E21" s="66"/>
      <c r="G21" s="53"/>
    </row>
    <row r="22" spans="2:7" ht="15" customHeight="1">
      <c r="B22" s="52"/>
      <c r="C22" s="64" t="s">
        <v>42</v>
      </c>
      <c r="D22" s="55" t="s">
        <v>128</v>
      </c>
      <c r="E22" s="66"/>
      <c r="G22" s="53"/>
    </row>
    <row r="23" spans="2:7" ht="15" customHeight="1">
      <c r="B23" s="52"/>
      <c r="C23" s="64" t="s">
        <v>43</v>
      </c>
      <c r="D23" s="55" t="s">
        <v>129</v>
      </c>
      <c r="E23" s="66"/>
      <c r="G23" s="53"/>
    </row>
    <row r="24" spans="2:7" ht="15" customHeight="1">
      <c r="B24" s="52"/>
      <c r="C24" s="64" t="s">
        <v>44</v>
      </c>
      <c r="D24" s="55" t="s">
        <v>130</v>
      </c>
      <c r="E24" s="66"/>
      <c r="G24" s="53"/>
    </row>
    <row r="25" spans="2:7" ht="15" customHeight="1">
      <c r="B25" s="52"/>
      <c r="C25" s="64" t="s">
        <v>45</v>
      </c>
      <c r="D25" s="55" t="s">
        <v>131</v>
      </c>
      <c r="E25" s="66"/>
      <c r="G25" s="53"/>
    </row>
    <row r="26" spans="2:7" ht="15" customHeight="1">
      <c r="B26" s="52"/>
      <c r="C26" s="64" t="s">
        <v>46</v>
      </c>
      <c r="D26" s="55" t="s">
        <v>132</v>
      </c>
      <c r="E26" s="66"/>
      <c r="G26" s="53"/>
    </row>
    <row r="27" spans="2:7" ht="15" customHeight="1">
      <c r="B27" s="52"/>
      <c r="C27" s="64" t="s">
        <v>47</v>
      </c>
      <c r="D27" s="55" t="s">
        <v>133</v>
      </c>
      <c r="E27" s="66"/>
      <c r="G27" s="53"/>
    </row>
    <row r="28" spans="2:7" ht="15" customHeight="1">
      <c r="B28" s="52"/>
      <c r="C28" s="64" t="s">
        <v>48</v>
      </c>
      <c r="D28" s="55" t="s">
        <v>134</v>
      </c>
      <c r="E28" s="66"/>
      <c r="G28" s="53"/>
    </row>
    <row r="29" spans="2:7" ht="15" customHeight="1">
      <c r="B29" s="52"/>
      <c r="C29" s="64" t="s">
        <v>49</v>
      </c>
      <c r="D29" s="55" t="s">
        <v>135</v>
      </c>
      <c r="E29" s="66"/>
      <c r="G29" s="53"/>
    </row>
    <row r="30" spans="2:7" ht="15" customHeight="1">
      <c r="B30" s="52"/>
      <c r="C30" s="64" t="s">
        <v>50</v>
      </c>
      <c r="D30" s="55" t="s">
        <v>136</v>
      </c>
      <c r="E30" s="66"/>
      <c r="G30" s="53"/>
    </row>
    <row r="31" spans="2:7" ht="15" customHeight="1">
      <c r="B31" s="52"/>
      <c r="C31" s="64" t="s">
        <v>51</v>
      </c>
      <c r="D31" s="55" t="s">
        <v>137</v>
      </c>
      <c r="E31" s="66"/>
      <c r="G31" s="53"/>
    </row>
    <row r="32" spans="2:7" ht="15" customHeight="1">
      <c r="B32" s="52"/>
      <c r="C32" s="64" t="s">
        <v>52</v>
      </c>
      <c r="D32" s="55" t="s">
        <v>138</v>
      </c>
      <c r="E32" s="66"/>
      <c r="G32" s="53"/>
    </row>
    <row r="33" spans="2:7" ht="15" customHeight="1">
      <c r="B33" s="52"/>
      <c r="C33" s="64" t="s">
        <v>53</v>
      </c>
      <c r="D33" s="55" t="s">
        <v>139</v>
      </c>
      <c r="E33" s="66"/>
      <c r="G33" s="53"/>
    </row>
    <row r="34" spans="2:7" ht="15" customHeight="1">
      <c r="B34" s="52"/>
      <c r="C34" s="64" t="s">
        <v>54</v>
      </c>
      <c r="D34" s="55" t="s">
        <v>140</v>
      </c>
      <c r="E34" s="66"/>
      <c r="G34" s="53"/>
    </row>
    <row r="35" spans="2:7" ht="15" customHeight="1">
      <c r="B35" s="52"/>
      <c r="C35" s="64" t="s">
        <v>55</v>
      </c>
      <c r="D35" s="55" t="s">
        <v>141</v>
      </c>
      <c r="E35" s="66"/>
      <c r="G35" s="53"/>
    </row>
    <row r="36" spans="2:7" ht="15" customHeight="1">
      <c r="B36" s="52"/>
      <c r="C36" s="64" t="s">
        <v>56</v>
      </c>
      <c r="D36" s="55" t="s">
        <v>142</v>
      </c>
      <c r="E36" s="66"/>
      <c r="G36" s="53"/>
    </row>
    <row r="37" spans="2:7" ht="15" customHeight="1">
      <c r="B37" s="52"/>
      <c r="C37" s="64" t="s">
        <v>57</v>
      </c>
      <c r="D37" s="55" t="s">
        <v>143</v>
      </c>
      <c r="E37" s="66"/>
      <c r="G37" s="53"/>
    </row>
    <row r="38" spans="2:7" ht="15" customHeight="1">
      <c r="B38" s="52"/>
      <c r="C38" s="64" t="s">
        <v>58</v>
      </c>
      <c r="D38" s="55" t="s">
        <v>144</v>
      </c>
      <c r="E38" s="66"/>
      <c r="G38" s="53"/>
    </row>
    <row r="39" spans="2:7" ht="15" customHeight="1">
      <c r="B39" s="52"/>
      <c r="C39" s="64" t="s">
        <v>59</v>
      </c>
      <c r="D39" s="55" t="s">
        <v>145</v>
      </c>
      <c r="E39" s="66"/>
      <c r="G39" s="53"/>
    </row>
    <row r="40" spans="2:7" ht="15" customHeight="1">
      <c r="B40" s="52"/>
      <c r="C40" s="64" t="s">
        <v>60</v>
      </c>
      <c r="D40" s="55" t="s">
        <v>146</v>
      </c>
      <c r="E40" s="66"/>
      <c r="G40" s="53"/>
    </row>
    <row r="41" spans="2:7" ht="15" customHeight="1">
      <c r="B41" s="52"/>
      <c r="C41" s="64" t="s">
        <v>61</v>
      </c>
      <c r="D41" s="55" t="s">
        <v>147</v>
      </c>
      <c r="E41" s="66"/>
      <c r="G41" s="53"/>
    </row>
    <row r="42" spans="2:7" ht="15" customHeight="1">
      <c r="B42" s="52"/>
      <c r="C42" s="64" t="s">
        <v>62</v>
      </c>
      <c r="D42" s="55" t="s">
        <v>148</v>
      </c>
      <c r="E42" s="66"/>
      <c r="G42" s="53"/>
    </row>
    <row r="43" spans="2:7" ht="15" customHeight="1">
      <c r="B43" s="52"/>
      <c r="C43" s="64" t="s">
        <v>63</v>
      </c>
      <c r="D43" s="55" t="s">
        <v>149</v>
      </c>
      <c r="E43" s="66"/>
      <c r="G43" s="53"/>
    </row>
    <row r="44" spans="2:7" ht="15" customHeight="1">
      <c r="B44" s="52"/>
      <c r="C44" s="64" t="s">
        <v>64</v>
      </c>
      <c r="D44" s="55" t="s">
        <v>150</v>
      </c>
      <c r="E44" s="66"/>
      <c r="G44" s="53"/>
    </row>
    <row r="45" spans="2:7" ht="15" customHeight="1">
      <c r="B45" s="52"/>
      <c r="C45" s="64" t="s">
        <v>65</v>
      </c>
      <c r="D45" s="55" t="s">
        <v>151</v>
      </c>
      <c r="E45" s="66"/>
      <c r="G45" s="53"/>
    </row>
    <row r="46" spans="2:7" ht="15" customHeight="1">
      <c r="B46" s="52"/>
      <c r="C46" s="64" t="s">
        <v>66</v>
      </c>
      <c r="D46" s="55" t="s">
        <v>152</v>
      </c>
      <c r="E46" s="66"/>
      <c r="G46" s="53"/>
    </row>
    <row r="47" spans="2:7" ht="15" customHeight="1">
      <c r="B47" s="52"/>
      <c r="C47" s="64" t="s">
        <v>67</v>
      </c>
      <c r="D47" s="55" t="s">
        <v>153</v>
      </c>
      <c r="E47" s="66"/>
      <c r="G47" s="53"/>
    </row>
    <row r="48" spans="2:7" ht="15" customHeight="1">
      <c r="B48" s="52"/>
      <c r="C48" s="64" t="s">
        <v>68</v>
      </c>
      <c r="D48" s="55" t="s">
        <v>154</v>
      </c>
      <c r="E48" s="66"/>
      <c r="G48" s="53"/>
    </row>
    <row r="49" spans="2:7" ht="15" customHeight="1">
      <c r="B49" s="52"/>
      <c r="C49" s="64" t="s">
        <v>69</v>
      </c>
      <c r="D49" s="55" t="s">
        <v>155</v>
      </c>
      <c r="E49" s="66"/>
      <c r="G49" s="53"/>
    </row>
    <row r="50" spans="2:7" ht="15" customHeight="1">
      <c r="B50" s="52"/>
      <c r="C50" s="64" t="s">
        <v>70</v>
      </c>
      <c r="D50" s="55" t="s">
        <v>156</v>
      </c>
      <c r="E50" s="66"/>
      <c r="G50" s="53"/>
    </row>
    <row r="51" spans="2:7" ht="15" customHeight="1">
      <c r="B51" s="52"/>
      <c r="C51" s="64" t="s">
        <v>71</v>
      </c>
      <c r="D51" s="55" t="s">
        <v>157</v>
      </c>
      <c r="E51" s="66"/>
      <c r="G51" s="53"/>
    </row>
    <row r="52" spans="2:7" ht="15" customHeight="1">
      <c r="B52" s="52"/>
      <c r="C52" s="64" t="s">
        <v>72</v>
      </c>
      <c r="D52" s="55" t="s">
        <v>158</v>
      </c>
      <c r="E52" s="66"/>
      <c r="G52" s="53"/>
    </row>
    <row r="53" spans="2:7" ht="15" customHeight="1">
      <c r="B53" s="52"/>
      <c r="C53" s="64" t="s">
        <v>73</v>
      </c>
      <c r="D53" s="55" t="s">
        <v>159</v>
      </c>
      <c r="E53" s="66"/>
      <c r="G53" s="53"/>
    </row>
    <row r="54" spans="2:7" ht="15" customHeight="1">
      <c r="B54" s="52"/>
      <c r="C54" s="64" t="s">
        <v>74</v>
      </c>
      <c r="D54" s="55" t="s">
        <v>160</v>
      </c>
      <c r="E54" s="66"/>
      <c r="G54" s="53"/>
    </row>
    <row r="55" spans="2:7" ht="15" customHeight="1">
      <c r="B55" s="52"/>
      <c r="C55" s="64" t="s">
        <v>75</v>
      </c>
      <c r="D55" s="55" t="s">
        <v>161</v>
      </c>
      <c r="E55" s="66"/>
      <c r="G55" s="53"/>
    </row>
    <row r="56" spans="2:7" ht="15" customHeight="1">
      <c r="B56" s="52"/>
      <c r="C56" s="64" t="s">
        <v>76</v>
      </c>
      <c r="D56" s="55" t="s">
        <v>162</v>
      </c>
      <c r="E56" s="66"/>
      <c r="G56" s="53"/>
    </row>
    <row r="57" spans="2:7" ht="15" customHeight="1">
      <c r="B57" s="52"/>
      <c r="C57" s="64" t="s">
        <v>77</v>
      </c>
      <c r="D57" s="55" t="s">
        <v>163</v>
      </c>
      <c r="E57" s="66"/>
      <c r="G57" s="53"/>
    </row>
    <row r="58" spans="2:7" ht="15" customHeight="1">
      <c r="B58" s="52"/>
      <c r="C58" s="64" t="s">
        <v>78</v>
      </c>
      <c r="D58" s="55" t="s">
        <v>164</v>
      </c>
      <c r="E58" s="66"/>
      <c r="G58" s="53"/>
    </row>
    <row r="59" spans="2:7" ht="15" customHeight="1">
      <c r="B59" s="52"/>
      <c r="C59" s="64" t="s">
        <v>79</v>
      </c>
      <c r="D59" s="55" t="s">
        <v>165</v>
      </c>
      <c r="E59" s="66"/>
      <c r="G59" s="53"/>
    </row>
    <row r="60" spans="2:7" ht="15" customHeight="1">
      <c r="B60" s="52"/>
      <c r="C60" s="64" t="s">
        <v>80</v>
      </c>
      <c r="D60" s="55" t="s">
        <v>166</v>
      </c>
      <c r="E60" s="66"/>
      <c r="G60" s="53"/>
    </row>
    <row r="61" spans="2:7" ht="15" customHeight="1">
      <c r="B61" s="52"/>
      <c r="C61" s="64" t="s">
        <v>81</v>
      </c>
      <c r="D61" s="55" t="s">
        <v>167</v>
      </c>
      <c r="E61" s="66"/>
      <c r="G61" s="53"/>
    </row>
    <row r="62" spans="2:7" ht="15" customHeight="1">
      <c r="B62" s="52"/>
      <c r="C62" s="64" t="s">
        <v>82</v>
      </c>
      <c r="D62" s="55" t="s">
        <v>168</v>
      </c>
      <c r="E62" s="66"/>
      <c r="G62" s="53"/>
    </row>
    <row r="63" spans="2:7" ht="17.25" customHeight="1">
      <c r="B63" s="52"/>
      <c r="C63" s="64" t="s">
        <v>83</v>
      </c>
      <c r="D63" s="55" t="s">
        <v>169</v>
      </c>
      <c r="E63" s="66"/>
      <c r="G63" s="53"/>
    </row>
    <row r="64" spans="2:7" ht="15" customHeight="1">
      <c r="B64" s="52"/>
      <c r="C64" s="64" t="s">
        <v>84</v>
      </c>
      <c r="D64" s="55" t="s">
        <v>170</v>
      </c>
      <c r="E64" s="66"/>
      <c r="G64" s="53"/>
    </row>
    <row r="65" spans="2:7">
      <c r="B65" s="52"/>
      <c r="C65" s="64" t="s">
        <v>85</v>
      </c>
      <c r="D65" s="55" t="s">
        <v>171</v>
      </c>
      <c r="E65" s="66"/>
      <c r="G65" s="53"/>
    </row>
    <row r="66" spans="2:7">
      <c r="B66" s="52"/>
      <c r="C66" s="64" t="s">
        <v>86</v>
      </c>
      <c r="D66" s="55" t="s">
        <v>172</v>
      </c>
      <c r="E66" s="66"/>
      <c r="G66" s="53"/>
    </row>
    <row r="67" spans="2:7">
      <c r="B67" s="52"/>
      <c r="C67" s="64" t="s">
        <v>87</v>
      </c>
      <c r="D67" s="55" t="s">
        <v>173</v>
      </c>
      <c r="E67" s="66"/>
      <c r="G67" s="53"/>
    </row>
    <row r="68" spans="2:7">
      <c r="B68" s="52"/>
      <c r="C68" s="64" t="s">
        <v>88</v>
      </c>
      <c r="D68" s="55" t="s">
        <v>174</v>
      </c>
      <c r="E68" s="66"/>
      <c r="G68" s="53"/>
    </row>
    <row r="69" spans="2:7">
      <c r="B69" s="52"/>
      <c r="C69" s="64" t="s">
        <v>89</v>
      </c>
      <c r="D69" s="55" t="s">
        <v>175</v>
      </c>
      <c r="E69" s="66"/>
      <c r="G69" s="53"/>
    </row>
    <row r="70" spans="2:7">
      <c r="B70" s="52"/>
      <c r="C70" s="64" t="s">
        <v>90</v>
      </c>
      <c r="D70" s="55" t="s">
        <v>176</v>
      </c>
      <c r="E70" s="66"/>
      <c r="G70" s="53"/>
    </row>
    <row r="71" spans="2:7">
      <c r="B71" s="52"/>
      <c r="C71" s="64" t="s">
        <v>91</v>
      </c>
      <c r="D71" s="55" t="s">
        <v>177</v>
      </c>
      <c r="E71" s="66"/>
      <c r="G71" s="53"/>
    </row>
    <row r="72" spans="2:7">
      <c r="B72" s="52"/>
      <c r="C72" s="64" t="s">
        <v>92</v>
      </c>
      <c r="D72" s="55" t="s">
        <v>178</v>
      </c>
      <c r="E72" s="66"/>
      <c r="G72" s="53"/>
    </row>
    <row r="73" spans="2:7">
      <c r="B73" s="52"/>
      <c r="C73" s="64" t="s">
        <v>93</v>
      </c>
      <c r="D73" s="55" t="s">
        <v>179</v>
      </c>
      <c r="E73" s="66"/>
      <c r="G73" s="53"/>
    </row>
    <row r="74" spans="2:7">
      <c r="B74" s="52"/>
      <c r="C74" s="64" t="s">
        <v>94</v>
      </c>
      <c r="D74" s="55" t="s">
        <v>180</v>
      </c>
      <c r="E74" s="66"/>
      <c r="G74" s="53"/>
    </row>
    <row r="75" spans="2:7">
      <c r="B75" s="52"/>
      <c r="C75" s="64" t="s">
        <v>95</v>
      </c>
      <c r="D75" s="55" t="s">
        <v>181</v>
      </c>
      <c r="E75" s="66"/>
      <c r="G75" s="53"/>
    </row>
    <row r="76" spans="2:7">
      <c r="B76" s="52"/>
      <c r="C76" s="64" t="s">
        <v>96</v>
      </c>
      <c r="D76" s="55" t="s">
        <v>182</v>
      </c>
      <c r="E76" s="66"/>
      <c r="G76" s="53"/>
    </row>
    <row r="77" spans="2:7">
      <c r="B77" s="52"/>
      <c r="C77" s="64" t="s">
        <v>97</v>
      </c>
      <c r="D77" s="55" t="s">
        <v>183</v>
      </c>
      <c r="E77" s="66"/>
      <c r="G77" s="53"/>
    </row>
    <row r="78" spans="2:7">
      <c r="B78" s="52"/>
      <c r="C78" s="64" t="s">
        <v>98</v>
      </c>
      <c r="D78" s="55" t="s">
        <v>184</v>
      </c>
      <c r="E78" s="66"/>
      <c r="G78" s="53"/>
    </row>
    <row r="79" spans="2:7">
      <c r="B79" s="52"/>
      <c r="C79" s="65" t="s">
        <v>99</v>
      </c>
      <c r="D79" s="55"/>
      <c r="E79" s="166">
        <f>SUM(E7:E78)</f>
        <v>0</v>
      </c>
      <c r="G79" s="53"/>
    </row>
    <row r="80" spans="2:7" ht="13.8" thickBot="1">
      <c r="B80" s="56"/>
      <c r="C80" s="57"/>
      <c r="D80" s="57"/>
      <c r="E80" s="57"/>
      <c r="F80" s="57"/>
      <c r="G80" s="58"/>
    </row>
    <row r="81" ht="13.8" thickTop="1"/>
  </sheetData>
  <mergeCells count="1">
    <mergeCell ref="D2:F3"/>
  </mergeCells>
  <phoneticPr fontId="26" type="noConversion"/>
  <pageMargins left="0.7" right="0.7" top="0.75" bottom="0.75" header="0.3" footer="0.3"/>
  <ignoredErrors>
    <ignoredError sqref="C7:C78"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3"/>
  <sheetViews>
    <sheetView zoomScale="90" zoomScaleNormal="90" workbookViewId="0">
      <selection activeCell="C8" sqref="C8:F8"/>
    </sheetView>
  </sheetViews>
  <sheetFormatPr defaultColWidth="0" defaultRowHeight="13.8" zeroHeight="1"/>
  <cols>
    <col min="1" max="1" width="2.44140625" style="5" customWidth="1"/>
    <col min="2" max="2" width="2.6640625" style="5" customWidth="1"/>
    <col min="3" max="3" width="86.88671875" style="13" customWidth="1"/>
    <col min="4" max="4" width="32.6640625" style="13" customWidth="1"/>
    <col min="5" max="5" width="70.109375" style="13" customWidth="1"/>
    <col min="6" max="6" width="23.33203125" style="13" customWidth="1"/>
    <col min="7" max="7" width="2.33203125" style="5" customWidth="1"/>
    <col min="8" max="8" width="2.5546875" style="5" customWidth="1"/>
    <col min="9" max="9" width="2.5546875" style="5" hidden="1" customWidth="1"/>
    <col min="10" max="10" width="2.5546875" style="6" hidden="1" customWidth="1"/>
    <col min="11" max="11" width="54.6640625" style="5" hidden="1" customWidth="1"/>
    <col min="12" max="16384" width="0" style="5" hidden="1"/>
  </cols>
  <sheetData>
    <row r="1" spans="1:13" ht="7.5" customHeight="1" thickBot="1">
      <c r="A1" s="2"/>
      <c r="B1" s="2"/>
      <c r="C1" s="21"/>
      <c r="D1" s="21"/>
      <c r="E1" s="21"/>
      <c r="F1" s="21"/>
      <c r="G1" s="2"/>
      <c r="H1" s="2"/>
      <c r="I1" s="4"/>
      <c r="J1" s="4"/>
      <c r="K1" s="4"/>
      <c r="L1" s="4"/>
      <c r="M1" s="4"/>
    </row>
    <row r="2" spans="1:13" ht="14.4" thickTop="1">
      <c r="A2" s="2"/>
      <c r="B2" s="22"/>
      <c r="C2" s="23"/>
      <c r="D2" s="23"/>
      <c r="E2" s="23"/>
      <c r="F2" s="23"/>
      <c r="G2" s="24"/>
      <c r="H2" s="2"/>
      <c r="I2" s="4"/>
      <c r="J2" s="4"/>
      <c r="K2" s="4"/>
      <c r="L2" s="4"/>
      <c r="M2" s="4"/>
    </row>
    <row r="3" spans="1:13" ht="33" customHeight="1">
      <c r="A3" s="2"/>
      <c r="B3" s="16"/>
      <c r="C3" s="21"/>
      <c r="D3" s="21"/>
      <c r="E3" s="21"/>
      <c r="F3" s="21"/>
      <c r="G3" s="25"/>
      <c r="H3" s="2"/>
      <c r="I3" s="4"/>
      <c r="J3" s="4"/>
      <c r="K3" s="4"/>
      <c r="L3" s="4"/>
      <c r="M3" s="4"/>
    </row>
    <row r="4" spans="1:13" ht="36" customHeight="1">
      <c r="A4" s="2"/>
      <c r="B4" s="16"/>
      <c r="C4" s="225" t="str">
        <f>"Toelichting aanbiedingsbegroting "&amp;'Annex 5.1 Aanbiedingsbegroting'!E3</f>
        <v>Toelichting aanbiedingsbegroting Inwinnen luchtopnamen spoorinfra, TN505328</v>
      </c>
      <c r="D4" s="226"/>
      <c r="E4" s="226"/>
      <c r="F4" s="227"/>
      <c r="G4" s="26"/>
      <c r="H4" s="27"/>
      <c r="I4" s="4"/>
      <c r="J4" s="4"/>
      <c r="K4" s="4"/>
      <c r="L4" s="4"/>
      <c r="M4" s="4"/>
    </row>
    <row r="5" spans="1:13" ht="8.25" customHeight="1">
      <c r="A5" s="2"/>
      <c r="B5" s="16"/>
      <c r="C5" s="28"/>
      <c r="D5" s="29"/>
      <c r="E5" s="29"/>
      <c r="F5" s="29"/>
      <c r="G5" s="26"/>
      <c r="H5" s="27"/>
      <c r="I5" s="4"/>
      <c r="J5" s="4"/>
      <c r="K5" s="4"/>
      <c r="L5" s="4"/>
      <c r="M5" s="4"/>
    </row>
    <row r="6" spans="1:13" s="7" customFormat="1" ht="14.4">
      <c r="A6" s="33"/>
      <c r="B6" s="35"/>
      <c r="C6" s="30" t="s">
        <v>16</v>
      </c>
      <c r="D6" s="15"/>
      <c r="E6" s="15"/>
      <c r="F6" s="15"/>
      <c r="G6" s="14"/>
      <c r="H6" s="9"/>
      <c r="I6" s="36"/>
      <c r="J6" s="8"/>
      <c r="K6" s="36"/>
      <c r="L6" s="36"/>
      <c r="M6" s="36"/>
    </row>
    <row r="7" spans="1:13" s="7" customFormat="1" ht="41.7" customHeight="1">
      <c r="A7" s="33"/>
      <c r="B7" s="35"/>
      <c r="C7" s="222" t="s">
        <v>17</v>
      </c>
      <c r="D7" s="228"/>
      <c r="E7" s="228"/>
      <c r="F7" s="228"/>
      <c r="G7" s="14"/>
      <c r="H7" s="9"/>
      <c r="I7" s="36"/>
      <c r="J7" s="8"/>
      <c r="K7" s="36"/>
      <c r="L7" s="36"/>
      <c r="M7" s="36"/>
    </row>
    <row r="8" spans="1:13" s="7" customFormat="1" ht="236.4" customHeight="1">
      <c r="A8" s="33"/>
      <c r="B8" s="35"/>
      <c r="C8" s="222" t="s">
        <v>18</v>
      </c>
      <c r="D8" s="228"/>
      <c r="E8" s="228"/>
      <c r="F8" s="228"/>
      <c r="G8" s="14"/>
      <c r="H8" s="9"/>
      <c r="I8" s="36"/>
      <c r="J8" s="8"/>
      <c r="K8" s="36"/>
      <c r="L8" s="36"/>
      <c r="M8" s="36"/>
    </row>
    <row r="9" spans="1:13" s="7" customFormat="1" ht="14.4">
      <c r="A9" s="33"/>
      <c r="B9" s="35"/>
      <c r="C9" s="222" t="s">
        <v>21</v>
      </c>
      <c r="D9" s="222"/>
      <c r="E9" s="222"/>
      <c r="F9" s="222"/>
      <c r="G9" s="14"/>
      <c r="H9" s="9"/>
      <c r="I9" s="36"/>
      <c r="J9" s="8"/>
      <c r="K9" s="36"/>
      <c r="L9" s="36"/>
      <c r="M9" s="36"/>
    </row>
    <row r="10" spans="1:13" ht="10.95" customHeight="1">
      <c r="A10" s="2"/>
      <c r="B10" s="16"/>
      <c r="C10" s="31"/>
      <c r="D10" s="31"/>
      <c r="E10" s="31"/>
      <c r="F10" s="31"/>
      <c r="G10" s="17"/>
      <c r="H10" s="11"/>
    </row>
    <row r="11" spans="1:13" ht="10.5" customHeight="1" thickBot="1">
      <c r="A11" s="2"/>
      <c r="B11" s="18"/>
      <c r="C11" s="19"/>
      <c r="D11" s="19"/>
      <c r="E11" s="19"/>
      <c r="F11" s="19"/>
      <c r="G11" s="20"/>
      <c r="H11" s="11"/>
    </row>
    <row r="12" spans="1:13" ht="9" customHeight="1" thickTop="1">
      <c r="A12" s="2"/>
      <c r="B12" s="2"/>
      <c r="C12" s="10"/>
      <c r="D12" s="10"/>
      <c r="E12" s="10"/>
      <c r="F12" s="10"/>
      <c r="G12" s="11"/>
      <c r="H12" s="11"/>
    </row>
    <row r="13" spans="1:13" hidden="1">
      <c r="A13" s="2"/>
      <c r="B13" s="2"/>
      <c r="C13" s="10"/>
      <c r="D13" s="10"/>
      <c r="E13" s="10"/>
      <c r="F13" s="10"/>
      <c r="G13" s="11"/>
      <c r="H13" s="11"/>
    </row>
    <row r="14" spans="1:13" hidden="1">
      <c r="A14" s="2"/>
      <c r="B14" s="2"/>
      <c r="C14" s="10"/>
      <c r="D14" s="10"/>
      <c r="E14" s="10"/>
      <c r="F14" s="10"/>
      <c r="G14" s="11"/>
      <c r="H14" s="11"/>
    </row>
    <row r="15" spans="1:13" hidden="1">
      <c r="A15" s="2"/>
      <c r="B15" s="2"/>
      <c r="C15" s="10"/>
      <c r="D15" s="10"/>
      <c r="E15" s="10"/>
      <c r="F15" s="10"/>
      <c r="G15" s="11"/>
      <c r="H15" s="11"/>
    </row>
    <row r="16" spans="1:13" hidden="1">
      <c r="A16" s="2"/>
      <c r="B16" s="2"/>
      <c r="C16" s="10"/>
      <c r="D16" s="10"/>
      <c r="E16" s="10"/>
      <c r="F16" s="10"/>
      <c r="G16" s="11"/>
      <c r="H16" s="11"/>
    </row>
    <row r="17" spans="1:8" hidden="1">
      <c r="A17" s="2"/>
      <c r="B17" s="2"/>
      <c r="C17" s="10"/>
      <c r="D17" s="10"/>
      <c r="E17" s="10"/>
      <c r="F17" s="10"/>
      <c r="G17" s="11"/>
      <c r="H17" s="11"/>
    </row>
    <row r="18" spans="1:8" hidden="1">
      <c r="A18" s="2"/>
      <c r="B18" s="2"/>
      <c r="C18" s="10"/>
      <c r="D18" s="10"/>
      <c r="E18" s="10"/>
      <c r="F18" s="10"/>
      <c r="G18" s="11"/>
      <c r="H18" s="11"/>
    </row>
    <row r="19" spans="1:8" hidden="1">
      <c r="A19" s="2"/>
      <c r="B19" s="2"/>
      <c r="C19" s="10"/>
      <c r="D19" s="10"/>
      <c r="E19" s="10"/>
      <c r="F19" s="10"/>
      <c r="G19" s="11"/>
      <c r="H19" s="11"/>
    </row>
    <row r="20" spans="1:8" hidden="1">
      <c r="A20" s="2"/>
      <c r="B20" s="2"/>
      <c r="C20" s="10"/>
      <c r="D20" s="10"/>
      <c r="E20" s="10"/>
      <c r="F20" s="10"/>
      <c r="G20" s="11"/>
      <c r="H20" s="11"/>
    </row>
    <row r="21" spans="1:8" hidden="1">
      <c r="C21" s="12"/>
      <c r="D21" s="12"/>
      <c r="E21" s="12"/>
      <c r="F21" s="12"/>
      <c r="G21" s="4"/>
      <c r="H21" s="4"/>
    </row>
    <row r="22" spans="1:8" hidden="1">
      <c r="C22" s="12"/>
      <c r="D22" s="12"/>
      <c r="E22" s="12"/>
      <c r="F22" s="12"/>
      <c r="G22" s="4"/>
      <c r="H22" s="4"/>
    </row>
    <row r="23" spans="1:8" hidden="1">
      <c r="C23" s="12"/>
      <c r="D23" s="12"/>
      <c r="E23" s="12"/>
      <c r="F23" s="12"/>
      <c r="G23" s="4"/>
      <c r="H23" s="4"/>
    </row>
    <row r="24" spans="1:8" hidden="1">
      <c r="C24" s="12"/>
      <c r="D24" s="12"/>
      <c r="E24" s="12"/>
      <c r="F24" s="12"/>
      <c r="G24" s="4"/>
      <c r="H24" s="4"/>
    </row>
    <row r="25" spans="1:8" hidden="1">
      <c r="C25" s="12"/>
      <c r="D25" s="12"/>
      <c r="E25" s="12"/>
      <c r="F25" s="12"/>
      <c r="G25" s="4"/>
      <c r="H25" s="4"/>
    </row>
    <row r="26" spans="1:8" hidden="1">
      <c r="C26" s="12"/>
      <c r="D26" s="12"/>
      <c r="E26" s="12"/>
      <c r="F26" s="12"/>
      <c r="G26" s="4"/>
      <c r="H26" s="4"/>
    </row>
    <row r="27" spans="1:8" hidden="1">
      <c r="C27" s="12"/>
      <c r="D27" s="12"/>
      <c r="E27" s="12"/>
      <c r="F27" s="12"/>
      <c r="G27" s="4"/>
      <c r="H27" s="4"/>
    </row>
    <row r="28" spans="1:8" hidden="1">
      <c r="C28" s="12"/>
      <c r="D28" s="12"/>
      <c r="E28" s="12"/>
      <c r="F28" s="12"/>
      <c r="G28" s="4"/>
      <c r="H28" s="4"/>
    </row>
    <row r="29" spans="1:8" hidden="1">
      <c r="C29" s="12"/>
      <c r="D29" s="12"/>
      <c r="E29" s="12"/>
      <c r="F29" s="12"/>
      <c r="G29" s="4"/>
      <c r="H29" s="4"/>
    </row>
    <row r="30" spans="1:8" hidden="1">
      <c r="C30" s="12"/>
      <c r="D30" s="12"/>
      <c r="E30" s="12"/>
      <c r="F30" s="12"/>
      <c r="G30" s="4"/>
      <c r="H30" s="4"/>
    </row>
    <row r="31" spans="1:8" hidden="1">
      <c r="C31" s="12"/>
      <c r="D31" s="12"/>
      <c r="E31" s="12"/>
      <c r="F31" s="12"/>
      <c r="G31" s="4"/>
      <c r="H31" s="4"/>
    </row>
    <row r="32" spans="1:8"/>
    <row r="33"/>
    <row r="34"/>
    <row r="35"/>
    <row r="36"/>
    <row r="37"/>
    <row r="38"/>
    <row r="39"/>
    <row r="40"/>
    <row r="41"/>
    <row r="42"/>
    <row r="43"/>
  </sheetData>
  <mergeCells count="4">
    <mergeCell ref="C4:F4"/>
    <mergeCell ref="C7:F7"/>
    <mergeCell ref="C9:F9"/>
    <mergeCell ref="C8:F8"/>
  </mergeCells>
  <printOptions horizontalCentered="1" verticalCentered="1"/>
  <pageMargins left="0" right="0" top="0" bottom="0" header="0" footer="0"/>
  <pageSetup paperSize="8" scale="9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b6696b3-4fac-4e5f-a373-26ac64cffaa1">
      <Terms xmlns="http://schemas.microsoft.com/office/infopath/2007/PartnerControls"/>
    </lcf76f155ced4ddcb4097134ff3c332f>
    <TaxCatchAll xmlns="3b9c2ec9-1d53-4436-a505-3c43fed40346" xsi:nil="true"/>
    <_dlc_DocId xmlns="3b9c2ec9-1d53-4436-a505-3c43fed40346">TS018736D97-1708145108-159</_dlc_DocId>
    <_dlc_DocIdUrl xmlns="3b9c2ec9-1d53-4436-a505-3c43fed40346">
      <Url>https://prorailbv.sharepoint.com/teams/Aanbestedingluchtopnamen/_layouts/15/DocIdRedir.aspx?ID=TS018736D97-1708145108-159</Url>
      <Description>TS018736D97-1708145108-159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46410BD5C757C44BD2AE6EB184E0EEC" ma:contentTypeVersion="13" ma:contentTypeDescription="Een nieuw document maken." ma:contentTypeScope="" ma:versionID="5d0c3f97527e276eeefaec84e69faf52">
  <xsd:schema xmlns:xsd="http://www.w3.org/2001/XMLSchema" xmlns:xs="http://www.w3.org/2001/XMLSchema" xmlns:p="http://schemas.microsoft.com/office/2006/metadata/properties" xmlns:ns2="3b9c2ec9-1d53-4436-a505-3c43fed40346" xmlns:ns3="eb6696b3-4fac-4e5f-a373-26ac64cffaa1" targetNamespace="http://schemas.microsoft.com/office/2006/metadata/properties" ma:root="true" ma:fieldsID="a0f9560a5abf0e3c1d7d8f84f1f22efd" ns2:_="" ns3:_="">
    <xsd:import namespace="3b9c2ec9-1d53-4436-a505-3c43fed40346"/>
    <xsd:import namespace="eb6696b3-4fac-4e5f-a373-26ac64cffaa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9c2ec9-1d53-4436-a505-3c43fed40346"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535d3363-78ea-4f7f-80ea-664e29fcd15d}" ma:internalName="TaxCatchAll" ma:showField="CatchAllData" ma:web="3b9c2ec9-1d53-4436-a505-3c43fed403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6696b3-4fac-4e5f-a373-26ac64cffaa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c2a34957-f4c5-4396-b3a3-e9c9104dfe78"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53BDFE-CBAC-44A1-80FB-B6BD2A0BC037}">
  <ds:schemaRefs>
    <ds:schemaRef ds:uri="http://purl.org/dc/elements/1.1/"/>
    <ds:schemaRef ds:uri="http://schemas.microsoft.com/office/2006/documentManagement/types"/>
    <ds:schemaRef ds:uri="2702bf22-3c80-43f0-83fb-aef676ead1a8"/>
    <ds:schemaRef ds:uri="http://schemas.microsoft.com/office/2006/metadata/properties"/>
    <ds:schemaRef ds:uri="http://purl.org/dc/dcmitype/"/>
    <ds:schemaRef ds:uri="29444f9b-ad35-4eef-8db7-993626ea9063"/>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2497BAA3-6969-4BD1-9E1F-3EC3A44E8094}"/>
</file>

<file path=customXml/itemProps3.xml><?xml version="1.0" encoding="utf-8"?>
<ds:datastoreItem xmlns:ds="http://schemas.openxmlformats.org/officeDocument/2006/customXml" ds:itemID="{6DAEB1A6-89C8-48F0-A5AE-5DB7500BA2A3}">
  <ds:schemaRefs>
    <ds:schemaRef ds:uri="http://schemas.microsoft.com/sharepoint/events"/>
  </ds:schemaRefs>
</ds:datastoreItem>
</file>

<file path=customXml/itemProps4.xml><?xml version="1.0" encoding="utf-8"?>
<ds:datastoreItem xmlns:ds="http://schemas.openxmlformats.org/officeDocument/2006/customXml" ds:itemID="{5659E899-2814-4FBC-9DC0-91D31BB6A1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Annex 5.1 Aanbiedingsbegroting</vt:lpstr>
      <vt:lpstr>Vliegkilometers per vliegblok</vt:lpstr>
      <vt:lpstr>Toelichting Annex 5.1</vt:lpstr>
      <vt:lpstr>'Annex 5.1 Aanbiedingsbegroting'!Afdrukbereik</vt:lpstr>
      <vt:lpstr>'Toelichting Annex 5.1'!Afdrukbereik</vt:lpstr>
    </vt:vector>
  </TitlesOfParts>
  <Manager/>
  <Company>ProRail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Aanbiedingsbegroting</dc:title>
  <dc:subject/>
  <dc:creator>Bronswijk, P.G. (Menno)</dc:creator>
  <cp:keywords/>
  <dc:description/>
  <cp:lastModifiedBy>Bronswijk, P.G. (Menno)</cp:lastModifiedBy>
  <cp:revision/>
  <dcterms:created xsi:type="dcterms:W3CDTF">2017-01-20T10:16:47Z</dcterms:created>
  <dcterms:modified xsi:type="dcterms:W3CDTF">2025-03-28T07:11:31Z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0x010100B46410BD5C757C44BD2AE6EB184E0EEC</vt:lpwstr>
  </property>
  <property fmtid="{D5CDD505-2E9C-101B-9397-08002B2CF9AE}" pid="3" name="_dlc_DocIdItemGuid">
    <vt:lpwstr>aad80d61-59d1-4b17-8990-a69c5a73083b</vt:lpwstr>
  </property>
  <property fmtid="{D5CDD505-2E9C-101B-9397-08002B2CF9AE}" pid="4" name="_dlc_policyId">
    <vt:lpwstr/>
  </property>
  <property fmtid="{D5CDD505-2E9C-101B-9397-08002B2CF9AE}" pid="5" name="ItemRetentionFormula">
    <vt:lpwstr/>
  </property>
  <property fmtid="{D5CDD505-2E9C-101B-9397-08002B2CF9AE}" pid="6" name="Vertrouwelijkheid">
    <vt:lpwstr>2;#Intern|8a639747-e233-49a8-819f-e74cd9528f9e</vt:lpwstr>
  </property>
  <property fmtid="{D5CDD505-2E9C-101B-9397-08002B2CF9AE}" pid="7" name="TaxKeyword">
    <vt:lpwstr/>
  </property>
  <property fmtid="{D5CDD505-2E9C-101B-9397-08002B2CF9AE}" pid="8" name="pfc1de68b0bc4286a25a1f006370b9c9">
    <vt:lpwstr/>
  </property>
  <property fmtid="{D5CDD505-2E9C-101B-9397-08002B2CF9AE}" pid="9" name="Type document">
    <vt:lpwstr/>
  </property>
  <property fmtid="{D5CDD505-2E9C-101B-9397-08002B2CF9AE}" pid="10" name="Verantwoordelijke afdeling">
    <vt:lpwstr>39;#Procurement Assets en ICT|4394047b-9246-4a8e-9ae2-2f7f45cabe5c</vt:lpwstr>
  </property>
  <property fmtid="{D5CDD505-2E9C-101B-9397-08002B2CF9AE}" pid="11" name="Documentstatus">
    <vt:lpwstr>3;#Concept|b56e2604-821a-409c-9774-7587ed426a31</vt:lpwstr>
  </property>
  <property fmtid="{D5CDD505-2E9C-101B-9397-08002B2CF9AE}" pid="12" name="Handeling">
    <vt:lpwstr/>
  </property>
  <property fmtid="{D5CDD505-2E9C-101B-9397-08002B2CF9AE}" pid="13" name="MSIP_Label_24e57bac-d225-40fb-8a9e-62b5be587a96_Enabled">
    <vt:lpwstr>true</vt:lpwstr>
  </property>
  <property fmtid="{D5CDD505-2E9C-101B-9397-08002B2CF9AE}" pid="14" name="MSIP_Label_24e57bac-d225-40fb-8a9e-62b5be587a96_SetDate">
    <vt:lpwstr>2021-02-10T07:26:44Z</vt:lpwstr>
  </property>
  <property fmtid="{D5CDD505-2E9C-101B-9397-08002B2CF9AE}" pid="15" name="MSIP_Label_24e57bac-d225-40fb-8a9e-62b5be587a96_Method">
    <vt:lpwstr>Standard</vt:lpwstr>
  </property>
  <property fmtid="{D5CDD505-2E9C-101B-9397-08002B2CF9AE}" pid="16" name="MSIP_Label_24e57bac-d225-40fb-8a9e-62b5be587a96_Name">
    <vt:lpwstr>Internal</vt:lpwstr>
  </property>
  <property fmtid="{D5CDD505-2E9C-101B-9397-08002B2CF9AE}" pid="17" name="MSIP_Label_24e57bac-d225-40fb-8a9e-62b5be587a96_SiteId">
    <vt:lpwstr>a398fcff-8d2b-4930-a7f7-e1c99a108d77</vt:lpwstr>
  </property>
  <property fmtid="{D5CDD505-2E9C-101B-9397-08002B2CF9AE}" pid="18" name="MSIP_Label_24e57bac-d225-40fb-8a9e-62b5be587a96_ActionId">
    <vt:lpwstr>d0c82445-61b4-4e82-87a1-0000cfb79a51</vt:lpwstr>
  </property>
  <property fmtid="{D5CDD505-2E9C-101B-9397-08002B2CF9AE}" pid="19" name="MSIP_Label_24e57bac-d225-40fb-8a9e-62b5be587a96_ContentBits">
    <vt:lpwstr>0</vt:lpwstr>
  </property>
  <property fmtid="{D5CDD505-2E9C-101B-9397-08002B2CF9AE}" pid="20" name="MediaServiceImageTags">
    <vt:lpwstr/>
  </property>
</Properties>
</file>