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significantgroep.sharepoint.com/sites/3289-QuickScanBUIG-tekortZevenaar/Gedeelde documenten/Extern/Afvalverwerking [Extern]/5. Nota van inlichtingen/Nota van inlichtingen 3/Aangepaste documentatie/"/>
    </mc:Choice>
  </mc:AlternateContent>
  <xr:revisionPtr revIDLastSave="939" documentId="8_{3ACDE396-C954-494C-B759-8436F47516B1}" xr6:coauthVersionLast="47" xr6:coauthVersionMax="47" xr10:uidLastSave="{9F4579E2-6564-4A6E-8F85-308F9123FF4B}"/>
  <bookViews>
    <workbookView xWindow="-120" yWindow="-120" windowWidth="29040" windowHeight="15720" xr2:uid="{15DCC664-5F02-4A2C-9D2A-C57524D53D19}"/>
  </bookViews>
  <sheets>
    <sheet name="Voorblad" sheetId="4" r:id="rId1"/>
    <sheet name="Opgaveblad tariefstelling" sheetId="1" r:id="rId2"/>
    <sheet name="Calculatie kosten per jaar" sheetId="2" r:id="rId3"/>
    <sheet name="Puntencalculatie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5" l="1"/>
  <c r="E20" i="2" l="1"/>
  <c r="D12" i="2" l="1"/>
  <c r="F12" i="2" s="1"/>
  <c r="F6" i="2"/>
  <c r="F7" i="2"/>
  <c r="F8" i="2"/>
  <c r="F13" i="2"/>
  <c r="F15" i="2"/>
  <c r="F19" i="2"/>
  <c r="C5" i="2"/>
  <c r="D5" i="2"/>
  <c r="F5" i="2" s="1"/>
  <c r="C6" i="2"/>
  <c r="D6" i="2"/>
  <c r="C7" i="2"/>
  <c r="D7" i="2"/>
  <c r="C8" i="2"/>
  <c r="D8" i="2"/>
  <c r="C9" i="2"/>
  <c r="D9" i="2"/>
  <c r="F9" i="2" s="1"/>
  <c r="C10" i="2"/>
  <c r="D10" i="2"/>
  <c r="F10" i="2" s="1"/>
  <c r="C11" i="2"/>
  <c r="D11" i="2"/>
  <c r="F11" i="2" s="1"/>
  <c r="C12" i="2"/>
  <c r="C13" i="2"/>
  <c r="D13" i="2"/>
  <c r="C14" i="2"/>
  <c r="D14" i="2"/>
  <c r="F14" i="2" s="1"/>
  <c r="C15" i="2"/>
  <c r="D15" i="2"/>
  <c r="C16" i="2"/>
  <c r="D16" i="2"/>
  <c r="F16" i="2" s="1"/>
  <c r="C17" i="2"/>
  <c r="D17" i="2"/>
  <c r="F17" i="2" s="1"/>
  <c r="C18" i="2"/>
  <c r="D18" i="2"/>
  <c r="F18" i="2" s="1"/>
  <c r="C19" i="2"/>
  <c r="D19" i="2"/>
  <c r="D4" i="2"/>
  <c r="F4" i="2" s="1"/>
  <c r="C4" i="2"/>
  <c r="F20" i="2" l="1"/>
  <c r="D9" i="5" s="1"/>
  <c r="D10" i="5" l="1"/>
</calcChain>
</file>

<file path=xl/sharedStrings.xml><?xml version="1.0" encoding="utf-8"?>
<sst xmlns="http://schemas.openxmlformats.org/spreadsheetml/2006/main" count="41" uniqueCount="40">
  <si>
    <t>Aanbesteding diverse afvalstromen Reinigingsdienst De Liemers</t>
  </si>
  <si>
    <t>Perceel 1 Klein chemisch afval</t>
  </si>
  <si>
    <t>Versie</t>
  </si>
  <si>
    <t>Legenda</t>
  </si>
  <si>
    <t>Lichtblauwe cellen</t>
  </si>
  <si>
    <t>Verplicht invullen door Inschrijver</t>
  </si>
  <si>
    <t>Zwart-witte cellen</t>
  </si>
  <si>
    <t>Vaste gegevens</t>
  </si>
  <si>
    <t>Afvalstroom</t>
  </si>
  <si>
    <t>Euralcode</t>
  </si>
  <si>
    <t>Tariefstelling* per kg</t>
  </si>
  <si>
    <t>Alkalische anorganisch stof</t>
  </si>
  <si>
    <t>Batterijen</t>
  </si>
  <si>
    <t>Bestrijdingsmiddelen</t>
  </si>
  <si>
    <t>Bestrijdingsmiddelen (vast)</t>
  </si>
  <si>
    <t>Blikken of emmers verf</t>
  </si>
  <si>
    <t>Halogeenvrij oplosmiddel</t>
  </si>
  <si>
    <t>Koelvloeistof</t>
  </si>
  <si>
    <t>Latex verf afval</t>
  </si>
  <si>
    <t>Lijmen/harsen/kitten</t>
  </si>
  <si>
    <t>Medicijnen</t>
  </si>
  <si>
    <t>Medicijnen en cosmetica</t>
  </si>
  <si>
    <t>Mineraal vetafval</t>
  </si>
  <si>
    <t>PUR Spuitbussen</t>
  </si>
  <si>
    <t>Spuitbussen</t>
  </si>
  <si>
    <t>Ziekenhuisafval</t>
  </si>
  <si>
    <t>Zure anorganische stoffen</t>
  </si>
  <si>
    <t>*all-in tarief voor transport en verwerking</t>
  </si>
  <si>
    <t>KCA-deelstroom</t>
  </si>
  <si>
    <t>Tarief per kg</t>
  </si>
  <si>
    <t>Aantal kg per jaar</t>
  </si>
  <si>
    <t>Totaal</t>
  </si>
  <si>
    <t>Bedrag</t>
  </si>
  <si>
    <t>Puntenaantal</t>
  </si>
  <si>
    <t>Min prijs</t>
  </si>
  <si>
    <t>Max prijs</t>
  </si>
  <si>
    <t>Fictieve inschrijfprijs per jaar</t>
  </si>
  <si>
    <t>Punten inschrijver:</t>
  </si>
  <si>
    <t>Bijlage F-1 Opgaveformulier tariefstelling Klein chemisch afval</t>
  </si>
  <si>
    <t>3.0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</si>
</sst>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_ &quot;€&quot;\ * #,##0_ ;_ &quot;€&quot;\ * \-#,##0_ ;_ &quot;€&quot;\ * &quot;-&quot;??_ ;_ @_ 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i/>
      <sz val="18"/>
      <color theme="1"/>
      <name val="Aptos Narrow"/>
      <family val="2"/>
      <scheme val="minor"/>
    </font>
    <font>
      <sz val="10"/>
      <color theme="0" tint="-0.499984740745262"/>
      <name val="Aptos Narrow"/>
      <family val="2"/>
      <scheme val="minor"/>
    </font>
    <font>
      <sz val="10"/>
      <name val="Aptos Narrow"/>
      <family val="2"/>
      <scheme val="minor"/>
    </font>
    <font>
      <i/>
      <sz val="10"/>
      <color rgb="FFFF0000"/>
      <name val="Aptos Narrow"/>
      <family val="2"/>
      <scheme val="minor"/>
    </font>
    <font>
      <b/>
      <sz val="10"/>
      <name val="Aptos Narrow"/>
      <family val="2"/>
      <scheme val="minor"/>
    </font>
    <font>
      <i/>
      <sz val="10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6" fillId="2" borderId="3" xfId="0" applyFont="1" applyFill="1" applyBorder="1" applyAlignment="1">
      <alignment vertical="top"/>
    </xf>
    <xf numFmtId="0" fontId="6" fillId="0" borderId="3" xfId="0" applyFont="1" applyBorder="1" applyAlignment="1">
      <alignment vertical="top"/>
    </xf>
    <xf numFmtId="0" fontId="7" fillId="0" borderId="3" xfId="0" applyFont="1" applyBorder="1" applyAlignment="1">
      <alignment vertical="top"/>
    </xf>
    <xf numFmtId="0" fontId="6" fillId="0" borderId="3" xfId="0" applyFont="1" applyBorder="1" applyAlignment="1">
      <alignment horizontal="left" vertical="top"/>
    </xf>
    <xf numFmtId="0" fontId="7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6" fillId="0" borderId="3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center"/>
    </xf>
    <xf numFmtId="164" fontId="6" fillId="0" borderId="0" xfId="1" applyNumberFormat="1" applyFont="1" applyFill="1" applyBorder="1" applyAlignment="1">
      <alignment horizontal="center" vertical="top"/>
    </xf>
    <xf numFmtId="1" fontId="6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vertical="top" wrapText="1"/>
    </xf>
    <xf numFmtId="44" fontId="6" fillId="0" borderId="0" xfId="0" applyNumberFormat="1" applyFont="1"/>
    <xf numFmtId="16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vertical="center"/>
    </xf>
    <xf numFmtId="164" fontId="6" fillId="0" borderId="3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0" fontId="8" fillId="0" borderId="0" xfId="0" applyFont="1"/>
    <xf numFmtId="164" fontId="10" fillId="0" borderId="3" xfId="1" applyNumberFormat="1" applyFont="1" applyFill="1" applyBorder="1" applyAlignment="1">
      <alignment horizontal="center" vertical="center"/>
    </xf>
    <xf numFmtId="164" fontId="11" fillId="0" borderId="0" xfId="0" applyNumberFormat="1" applyFont="1" applyAlignment="1">
      <alignment horizontal="left" vertical="center"/>
    </xf>
    <xf numFmtId="0" fontId="7" fillId="0" borderId="3" xfId="0" applyFont="1" applyBorder="1"/>
    <xf numFmtId="0" fontId="12" fillId="0" borderId="3" xfId="0" applyFont="1" applyBorder="1" applyAlignment="1">
      <alignment vertical="top"/>
    </xf>
    <xf numFmtId="2" fontId="10" fillId="0" borderId="3" xfId="0" applyNumberFormat="1" applyFont="1" applyBorder="1" applyAlignment="1">
      <alignment horizontal="center" vertical="center"/>
    </xf>
    <xf numFmtId="0" fontId="13" fillId="0" borderId="0" xfId="0" applyFont="1"/>
    <xf numFmtId="164" fontId="13" fillId="0" borderId="0" xfId="0" applyNumberFormat="1" applyFont="1" applyAlignment="1">
      <alignment horizontal="center"/>
    </xf>
    <xf numFmtId="44" fontId="9" fillId="2" borderId="3" xfId="1" applyFont="1" applyFill="1" applyBorder="1" applyAlignment="1" applyProtection="1">
      <alignment vertical="top"/>
      <protection locked="0"/>
    </xf>
    <xf numFmtId="0" fontId="7" fillId="0" borderId="3" xfId="0" applyFont="1" applyBorder="1" applyAlignment="1">
      <alignment horizontal="left" vertical="top"/>
    </xf>
    <xf numFmtId="0" fontId="12" fillId="0" borderId="3" xfId="0" applyFont="1" applyBorder="1" applyAlignment="1">
      <alignment horizontal="left" vertical="top"/>
    </xf>
    <xf numFmtId="0" fontId="12" fillId="0" borderId="3" xfId="0" applyFont="1" applyBorder="1" applyAlignment="1">
      <alignment horizontal="left" vertical="center"/>
    </xf>
    <xf numFmtId="44" fontId="0" fillId="0" borderId="0" xfId="0" applyNumberFormat="1"/>
    <xf numFmtId="44" fontId="10" fillId="0" borderId="3" xfId="1" applyFont="1" applyFill="1" applyBorder="1" applyAlignment="1" applyProtection="1">
      <alignment horizontal="left" vertical="top"/>
    </xf>
    <xf numFmtId="3" fontId="10" fillId="0" borderId="3" xfId="0" applyNumberFormat="1" applyFont="1" applyBorder="1" applyAlignment="1">
      <alignment horizontal="center"/>
    </xf>
    <xf numFmtId="165" fontId="6" fillId="0" borderId="3" xfId="0" applyNumberFormat="1" applyFont="1" applyBorder="1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/>
    <xf numFmtId="0" fontId="0" fillId="0" borderId="0" xfId="0" applyAlignment="1">
      <alignment horizontal="center" vertical="center"/>
    </xf>
    <xf numFmtId="44" fontId="2" fillId="0" borderId="0" xfId="1" applyFont="1" applyFill="1" applyBorder="1" applyProtection="1"/>
    <xf numFmtId="2" fontId="2" fillId="0" borderId="0" xfId="0" applyNumberFormat="1" applyFont="1"/>
    <xf numFmtId="2" fontId="0" fillId="0" borderId="0" xfId="0" applyNumberFormat="1" applyAlignment="1">
      <alignment horizontal="center" vertical="center"/>
    </xf>
    <xf numFmtId="0" fontId="7" fillId="0" borderId="2" xfId="0" applyFont="1" applyBorder="1"/>
    <xf numFmtId="0" fontId="7" fillId="0" borderId="4" xfId="0" applyFont="1" applyBorder="1"/>
    <xf numFmtId="3" fontId="7" fillId="0" borderId="1" xfId="0" applyNumberFormat="1" applyFont="1" applyBorder="1" applyAlignment="1">
      <alignment horizontal="center"/>
    </xf>
    <xf numFmtId="165" fontId="3" fillId="0" borderId="3" xfId="0" applyNumberFormat="1" applyFont="1" applyBorder="1"/>
    <xf numFmtId="0" fontId="6" fillId="0" borderId="3" xfId="0" applyFont="1" applyBorder="1" applyAlignment="1">
      <alignment horizontal="left"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381255496365503"/>
          <c:y val="6.366403348608092E-2"/>
          <c:w val="0.74817563250629693"/>
          <c:h val="0.73573484651713694"/>
        </c:manualLayout>
      </c:layout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Puntencalculatie!$D$6:$D$7</c:f>
              <c:numCache>
                <c:formatCode>"€"\ #,##0.00</c:formatCode>
                <c:ptCount val="2"/>
                <c:pt idx="0">
                  <c:v>66613.464000000007</c:v>
                </c:pt>
                <c:pt idx="1">
                  <c:v>108246.879</c:v>
                </c:pt>
              </c:numCache>
            </c:numRef>
          </c:xVal>
          <c:yVal>
            <c:numRef>
              <c:f>Puntencalculatie!$E$6:$E$7</c:f>
              <c:numCache>
                <c:formatCode>0.00</c:formatCode>
                <c:ptCount val="2"/>
                <c:pt idx="0">
                  <c:v>100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17A-40EB-AAC7-713CA1CE98B6}"/>
            </c:ext>
          </c:extLst>
        </c:ser>
        <c:ser>
          <c:idx val="1"/>
          <c:order val="1"/>
          <c:tx>
            <c:v>Punten</c:v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xVal>
            <c:numRef>
              <c:f>Puntencalculatie!$D$9</c:f>
              <c:numCache>
                <c:formatCode>"€"\ #,##0.00</c:formatCode>
                <c:ptCount val="1"/>
                <c:pt idx="0">
                  <c:v>0</c:v>
                </c:pt>
              </c:numCache>
            </c:numRef>
          </c:xVal>
          <c:yVal>
            <c:numRef>
              <c:f>Puntencalculatie!$D$10</c:f>
              <c:numCache>
                <c:formatCode>0.00</c:formatCode>
                <c:ptCount val="1"/>
                <c:pt idx="0">
                  <c:v>100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17A-40EB-AAC7-713CA1CE98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3076655"/>
        <c:axId val="1"/>
      </c:scatterChart>
      <c:valAx>
        <c:axId val="1003076655"/>
        <c:scaling>
          <c:orientation val="minMax"/>
          <c:max val="108000"/>
          <c:min val="66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Prijs</a:t>
                </a:r>
              </a:p>
            </c:rich>
          </c:tx>
          <c:layout>
            <c:manualLayout>
              <c:xMode val="edge"/>
              <c:yMode val="edge"/>
              <c:x val="0.48437523087391859"/>
              <c:y val="0.8956324184173334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\€\ 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"/>
        <c:crossesAt val="0"/>
        <c:crossBetween val="midCat"/>
        <c:majorUnit val="7500"/>
      </c:valAx>
      <c:valAx>
        <c:axId val="1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Punten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0307665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12</xdr:row>
      <xdr:rowOff>0</xdr:rowOff>
    </xdr:from>
    <xdr:to>
      <xdr:col>5</xdr:col>
      <xdr:colOff>365058</xdr:colOff>
      <xdr:row>25</xdr:row>
      <xdr:rowOff>144236</xdr:rowOff>
    </xdr:to>
    <xdr:graphicFrame macro="">
      <xdr:nvGraphicFramePr>
        <xdr:cNvPr id="40" name="Grafiek 13">
          <a:extLst>
            <a:ext uri="{FF2B5EF4-FFF2-40B4-BE49-F238E27FC236}">
              <a16:creationId xmlns:a16="http://schemas.microsoft.com/office/drawing/2014/main" id="{DC3B2654-046A-4953-A467-370C9B61E2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01BE7-A738-49DA-9B7F-9B3AA9422889}">
  <dimension ref="A1:AI31"/>
  <sheetViews>
    <sheetView showGridLines="0" tabSelected="1" zoomScale="91" zoomScaleNormal="100" workbookViewId="0">
      <selection activeCell="M18" sqref="M18"/>
    </sheetView>
  </sheetViews>
  <sheetFormatPr defaultColWidth="0" defaultRowHeight="14.45" customHeight="1" zeroHeight="1" x14ac:dyDescent="0.25"/>
  <cols>
    <col min="1" max="14" width="8.85546875" customWidth="1"/>
    <col min="15" max="35" width="0" hidden="1" customWidth="1"/>
    <col min="36" max="16384" width="8.85546875" hidden="1"/>
  </cols>
  <sheetData>
    <row r="1" spans="2:2" ht="15" x14ac:dyDescent="0.25"/>
    <row r="2" spans="2:2" ht="15" x14ac:dyDescent="0.25"/>
    <row r="3" spans="2:2" ht="15" x14ac:dyDescent="0.25"/>
    <row r="4" spans="2:2" ht="28.5" x14ac:dyDescent="0.45">
      <c r="B4" s="3" t="s">
        <v>38</v>
      </c>
    </row>
    <row r="5" spans="2:2" ht="15" x14ac:dyDescent="0.25"/>
    <row r="6" spans="2:2" ht="24" x14ac:dyDescent="0.4">
      <c r="B6" s="2" t="s">
        <v>0</v>
      </c>
    </row>
    <row r="7" spans="2:2" ht="24" x14ac:dyDescent="0.4">
      <c r="B7" s="26" t="s">
        <v>1</v>
      </c>
    </row>
    <row r="8" spans="2:2" ht="15" x14ac:dyDescent="0.25"/>
    <row r="9" spans="2:2" ht="15" x14ac:dyDescent="0.25"/>
    <row r="10" spans="2:2" ht="15" x14ac:dyDescent="0.25"/>
    <row r="11" spans="2:2" ht="15" x14ac:dyDescent="0.25"/>
    <row r="12" spans="2:2" ht="15" x14ac:dyDescent="0.25"/>
    <row r="13" spans="2:2" ht="15" x14ac:dyDescent="0.25"/>
    <row r="14" spans="2:2" ht="15" x14ac:dyDescent="0.25"/>
    <row r="15" spans="2:2" ht="15" x14ac:dyDescent="0.25"/>
    <row r="16" spans="2:2" ht="15" x14ac:dyDescent="0.25"/>
    <row r="17" spans="2:3" ht="15" x14ac:dyDescent="0.25"/>
    <row r="18" spans="2:3" ht="15" x14ac:dyDescent="0.25"/>
    <row r="19" spans="2:3" ht="15" x14ac:dyDescent="0.25"/>
    <row r="20" spans="2:3" ht="15" x14ac:dyDescent="0.25"/>
    <row r="21" spans="2:3" ht="15" x14ac:dyDescent="0.25"/>
    <row r="22" spans="2:3" ht="15" x14ac:dyDescent="0.25"/>
    <row r="23" spans="2:3" ht="15" x14ac:dyDescent="0.25"/>
    <row r="24" spans="2:3" ht="15" x14ac:dyDescent="0.25"/>
    <row r="25" spans="2:3" ht="15" x14ac:dyDescent="0.25">
      <c r="B25" s="1" t="s">
        <v>2</v>
      </c>
      <c r="C25" t="s">
        <v>39</v>
      </c>
    </row>
    <row r="26" spans="2:3" ht="15" x14ac:dyDescent="0.25">
      <c r="B26" s="1"/>
    </row>
    <row r="27" spans="2:3" ht="15" x14ac:dyDescent="0.25">
      <c r="B27" s="1"/>
    </row>
    <row r="28" spans="2:3" ht="15" x14ac:dyDescent="0.25"/>
    <row r="29" spans="2:3" ht="15" hidden="1" x14ac:dyDescent="0.25"/>
    <row r="30" spans="2:3" ht="15" hidden="1" x14ac:dyDescent="0.25"/>
    <row r="31" spans="2:3" ht="15" hidden="1" x14ac:dyDescent="0.25"/>
  </sheetData>
  <sheetProtection algorithmName="SHA-512" hashValue="R+NzT7Rq04deRj8ITGHFGYEla+WQusDggVSYXtC02QwhIDjsQaRf+O92fQuTOgBDmkbARA3w015YVqUm5eXJAw==" saltValue="XkhHVoff4qt5uGWcS4kQ/A==" spinCount="100000" sheet="1" objects="1" scenarios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113C6-5399-42D2-969F-1C99F18F15DA}">
  <dimension ref="A1:AJ44"/>
  <sheetViews>
    <sheetView showGridLines="0" zoomScale="114" zoomScaleNormal="130" workbookViewId="0">
      <selection activeCell="G17" sqref="G17"/>
    </sheetView>
  </sheetViews>
  <sheetFormatPr defaultColWidth="0" defaultRowHeight="13.5" zeroHeight="1" x14ac:dyDescent="0.25"/>
  <cols>
    <col min="1" max="1" width="8.85546875" style="5" customWidth="1"/>
    <col min="2" max="2" width="46.42578125" style="5" bestFit="1" customWidth="1"/>
    <col min="3" max="3" width="11" style="5" bestFit="1" customWidth="1"/>
    <col min="4" max="4" width="17.85546875" style="5" bestFit="1" customWidth="1"/>
    <col min="5" max="5" width="10.7109375" style="5" customWidth="1"/>
    <col min="6" max="6" width="9.140625" style="5" customWidth="1"/>
    <col min="7" max="10" width="8.85546875" style="5" customWidth="1"/>
    <col min="11" max="15" width="8.85546875" style="5" hidden="1" customWidth="1"/>
    <col min="16" max="36" width="0" style="5" hidden="1" customWidth="1"/>
    <col min="37" max="16384" width="8.85546875" style="5" hidden="1"/>
  </cols>
  <sheetData>
    <row r="1" spans="2:4" x14ac:dyDescent="0.25"/>
    <row r="2" spans="2:4" x14ac:dyDescent="0.25">
      <c r="B2" s="6" t="s">
        <v>3</v>
      </c>
      <c r="C2" s="6"/>
    </row>
    <row r="3" spans="2:4" x14ac:dyDescent="0.25">
      <c r="B3" s="7" t="s">
        <v>4</v>
      </c>
      <c r="C3" s="52" t="s">
        <v>5</v>
      </c>
      <c r="D3" s="52"/>
    </row>
    <row r="4" spans="2:4" x14ac:dyDescent="0.25">
      <c r="B4" s="8" t="s">
        <v>6</v>
      </c>
      <c r="C4" s="52" t="s">
        <v>7</v>
      </c>
      <c r="D4" s="52"/>
    </row>
    <row r="5" spans="2:4" x14ac:dyDescent="0.25"/>
    <row r="6" spans="2:4" x14ac:dyDescent="0.25">
      <c r="B6" s="9" t="s">
        <v>8</v>
      </c>
      <c r="C6" s="9" t="s">
        <v>9</v>
      </c>
      <c r="D6" s="30" t="s">
        <v>10</v>
      </c>
    </row>
    <row r="7" spans="2:4" x14ac:dyDescent="0.25">
      <c r="B7" s="10" t="s">
        <v>11</v>
      </c>
      <c r="C7" s="10">
        <v>160601</v>
      </c>
      <c r="D7" s="34"/>
    </row>
    <row r="8" spans="2:4" x14ac:dyDescent="0.25">
      <c r="B8" s="10" t="s">
        <v>12</v>
      </c>
      <c r="C8" s="10">
        <v>200133</v>
      </c>
      <c r="D8" s="34"/>
    </row>
    <row r="9" spans="2:4" x14ac:dyDescent="0.25">
      <c r="B9" s="10" t="s">
        <v>13</v>
      </c>
      <c r="C9" s="10">
        <v>200119</v>
      </c>
      <c r="D9" s="34"/>
    </row>
    <row r="10" spans="2:4" x14ac:dyDescent="0.25">
      <c r="B10" s="10" t="s">
        <v>14</v>
      </c>
      <c r="C10" s="10">
        <v>200119</v>
      </c>
      <c r="D10" s="34"/>
    </row>
    <row r="11" spans="2:4" x14ac:dyDescent="0.25">
      <c r="B11" s="14" t="s">
        <v>15</v>
      </c>
      <c r="C11" s="14">
        <v>200127</v>
      </c>
      <c r="D11" s="34"/>
    </row>
    <row r="12" spans="2:4" x14ac:dyDescent="0.25">
      <c r="B12" s="10" t="s">
        <v>16</v>
      </c>
      <c r="C12" s="10">
        <v>200113</v>
      </c>
      <c r="D12" s="34"/>
    </row>
    <row r="13" spans="2:4" x14ac:dyDescent="0.25">
      <c r="B13" s="10" t="s">
        <v>17</v>
      </c>
      <c r="C13" s="10">
        <v>160114</v>
      </c>
      <c r="D13" s="34"/>
    </row>
    <row r="14" spans="2:4" x14ac:dyDescent="0.25">
      <c r="B14" s="14" t="s">
        <v>18</v>
      </c>
      <c r="C14" s="14">
        <v>200128</v>
      </c>
      <c r="D14" s="34"/>
    </row>
    <row r="15" spans="2:4" x14ac:dyDescent="0.25">
      <c r="B15" s="14" t="s">
        <v>19</v>
      </c>
      <c r="C15" s="14">
        <v>200127</v>
      </c>
      <c r="D15" s="34"/>
    </row>
    <row r="16" spans="2:4" x14ac:dyDescent="0.25">
      <c r="B16" s="14" t="s">
        <v>20</v>
      </c>
      <c r="C16" s="14">
        <v>200132</v>
      </c>
      <c r="D16" s="34"/>
    </row>
    <row r="17" spans="2:4" x14ac:dyDescent="0.25">
      <c r="B17" s="14" t="s">
        <v>21</v>
      </c>
      <c r="C17" s="10">
        <v>200132</v>
      </c>
      <c r="D17" s="34"/>
    </row>
    <row r="18" spans="2:4" x14ac:dyDescent="0.25">
      <c r="B18" s="10" t="s">
        <v>22</v>
      </c>
      <c r="C18" s="10">
        <v>200126</v>
      </c>
      <c r="D18" s="34"/>
    </row>
    <row r="19" spans="2:4" x14ac:dyDescent="0.25">
      <c r="B19" s="10" t="s">
        <v>23</v>
      </c>
      <c r="C19" s="10">
        <v>150511</v>
      </c>
      <c r="D19" s="34"/>
    </row>
    <row r="20" spans="2:4" x14ac:dyDescent="0.25">
      <c r="B20" s="10" t="s">
        <v>24</v>
      </c>
      <c r="C20" s="10">
        <v>160504</v>
      </c>
      <c r="D20" s="34"/>
    </row>
    <row r="21" spans="2:4" x14ac:dyDescent="0.25">
      <c r="B21" s="10" t="s">
        <v>25</v>
      </c>
      <c r="C21" s="10">
        <v>180103</v>
      </c>
      <c r="D21" s="34"/>
    </row>
    <row r="22" spans="2:4" x14ac:dyDescent="0.25">
      <c r="B22" s="10" t="s">
        <v>26</v>
      </c>
      <c r="C22" s="10">
        <v>200114</v>
      </c>
      <c r="D22" s="34"/>
    </row>
    <row r="23" spans="2:4" x14ac:dyDescent="0.25">
      <c r="B23" s="5" t="s">
        <v>27</v>
      </c>
    </row>
    <row r="24" spans="2:4" x14ac:dyDescent="0.25"/>
    <row r="25" spans="2:4" x14ac:dyDescent="0.25"/>
    <row r="30" spans="2:4" x14ac:dyDescent="0.25"/>
    <row r="31" spans="2:4" x14ac:dyDescent="0.25"/>
    <row r="32" spans="2:4" x14ac:dyDescent="0.25"/>
    <row r="33" s="5" customFormat="1" x14ac:dyDescent="0.25"/>
    <row r="36" s="5" customFormat="1" x14ac:dyDescent="0.25"/>
    <row r="37" s="5" customFormat="1" x14ac:dyDescent="0.25"/>
    <row r="38" s="5" customFormat="1" x14ac:dyDescent="0.25"/>
    <row r="39" s="5" customFormat="1" x14ac:dyDescent="0.25"/>
    <row r="40" s="5" customFormat="1" x14ac:dyDescent="0.25"/>
    <row r="41" s="5" customFormat="1" x14ac:dyDescent="0.25"/>
    <row r="42" s="5" customFormat="1" x14ac:dyDescent="0.25"/>
    <row r="43" s="5" customFormat="1" x14ac:dyDescent="0.25"/>
    <row r="44" s="5" customFormat="1" x14ac:dyDescent="0.25"/>
  </sheetData>
  <sheetProtection algorithmName="SHA-512" hashValue="TB4qhfflT18lD3kMtwETBfr9rXVSFlWcXzNLLjIpcYMIGr7JwK0eZwLtG0ZzPx/k8UkPEKe5xk8JlykVeamtNQ==" saltValue="6OoSVdPUELAQFAK0Uvn7FQ==" spinCount="100000" sheet="1" objects="1" scenarios="1"/>
  <sortState xmlns:xlrd2="http://schemas.microsoft.com/office/spreadsheetml/2017/richdata2" ref="B7:B22">
    <sortCondition ref="B7:B22"/>
  </sortState>
  <mergeCells count="2">
    <mergeCell ref="C3:D3"/>
    <mergeCell ref="C4:D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60B62-AEF6-458E-BDCE-5BE9243BEB24}">
  <dimension ref="A1:O35"/>
  <sheetViews>
    <sheetView showGridLines="0" zoomScaleNormal="100" zoomScaleSheetLayoutView="100" workbookViewId="0">
      <selection sqref="A1:XFD1048576"/>
    </sheetView>
  </sheetViews>
  <sheetFormatPr defaultColWidth="0" defaultRowHeight="15" zeroHeight="1" x14ac:dyDescent="0.25"/>
  <cols>
    <col min="1" max="1" width="2.28515625" customWidth="1"/>
    <col min="2" max="2" width="6.42578125" customWidth="1"/>
    <col min="3" max="3" width="51.5703125" customWidth="1"/>
    <col min="4" max="4" width="10.5703125" bestFit="1" customWidth="1"/>
    <col min="5" max="5" width="14.28515625" bestFit="1" customWidth="1"/>
    <col min="6" max="6" width="12.7109375" bestFit="1" customWidth="1"/>
    <col min="7" max="7" width="11.28515625" customWidth="1"/>
    <col min="8" max="8" width="11.42578125" bestFit="1" customWidth="1"/>
    <col min="9" max="9" width="12" hidden="1" customWidth="1"/>
    <col min="10" max="11" width="16.140625" hidden="1" customWidth="1"/>
    <col min="12" max="12" width="17" hidden="1" customWidth="1"/>
    <col min="13" max="15" width="10.140625" hidden="1" customWidth="1"/>
    <col min="16" max="16384" width="8.85546875" hidden="1"/>
  </cols>
  <sheetData>
    <row r="1" spans="3:12" x14ac:dyDescent="0.25"/>
    <row r="2" spans="3:12" x14ac:dyDescent="0.25"/>
    <row r="3" spans="3:12" x14ac:dyDescent="0.25">
      <c r="C3" s="35" t="s">
        <v>28</v>
      </c>
      <c r="D3" s="36" t="s">
        <v>29</v>
      </c>
      <c r="E3" s="37" t="s">
        <v>30</v>
      </c>
      <c r="F3" s="35" t="s">
        <v>31</v>
      </c>
      <c r="G3" s="11"/>
      <c r="L3" s="38"/>
    </row>
    <row r="4" spans="3:12" x14ac:dyDescent="0.25">
      <c r="C4" s="10" t="str">
        <f>'Opgaveblad tariefstelling'!B7</f>
        <v>Alkalische anorganisch stof</v>
      </c>
      <c r="D4" s="39">
        <f>'Opgaveblad tariefstelling'!D7</f>
        <v>0</v>
      </c>
      <c r="E4" s="40">
        <v>2195</v>
      </c>
      <c r="F4" s="41">
        <f>D4*E4</f>
        <v>0</v>
      </c>
      <c r="G4" s="42"/>
      <c r="H4" s="43"/>
    </row>
    <row r="5" spans="3:12" x14ac:dyDescent="0.25">
      <c r="C5" s="10" t="str">
        <f>'Opgaveblad tariefstelling'!B8</f>
        <v>Batterijen</v>
      </c>
      <c r="D5" s="39">
        <f>'Opgaveblad tariefstelling'!D8</f>
        <v>0</v>
      </c>
      <c r="E5" s="40">
        <v>5418</v>
      </c>
      <c r="F5" s="41">
        <f t="shared" ref="F5:F19" si="0">D5*E5</f>
        <v>0</v>
      </c>
      <c r="G5" s="44"/>
      <c r="H5" s="43"/>
    </row>
    <row r="6" spans="3:12" x14ac:dyDescent="0.25">
      <c r="C6" s="10" t="str">
        <f>'Opgaveblad tariefstelling'!B9</f>
        <v>Bestrijdingsmiddelen</v>
      </c>
      <c r="D6" s="39">
        <f>'Opgaveblad tariefstelling'!D9</f>
        <v>0</v>
      </c>
      <c r="E6" s="40">
        <v>1979</v>
      </c>
      <c r="F6" s="41">
        <f t="shared" si="0"/>
        <v>0</v>
      </c>
      <c r="H6" s="43"/>
    </row>
    <row r="7" spans="3:12" x14ac:dyDescent="0.25">
      <c r="C7" s="10" t="str">
        <f>'Opgaveblad tariefstelling'!B10</f>
        <v>Bestrijdingsmiddelen (vast)</v>
      </c>
      <c r="D7" s="39">
        <f>'Opgaveblad tariefstelling'!D10</f>
        <v>0</v>
      </c>
      <c r="E7" s="40">
        <v>743</v>
      </c>
      <c r="F7" s="41">
        <f t="shared" si="0"/>
        <v>0</v>
      </c>
      <c r="H7" s="43"/>
    </row>
    <row r="8" spans="3:12" x14ac:dyDescent="0.25">
      <c r="C8" s="10" t="str">
        <f>'Opgaveblad tariefstelling'!B11</f>
        <v>Blikken of emmers verf</v>
      </c>
      <c r="D8" s="39">
        <f>'Opgaveblad tariefstelling'!D11</f>
        <v>0</v>
      </c>
      <c r="E8" s="40">
        <v>33164</v>
      </c>
      <c r="F8" s="41">
        <f t="shared" si="0"/>
        <v>0</v>
      </c>
      <c r="H8" s="43"/>
    </row>
    <row r="9" spans="3:12" x14ac:dyDescent="0.25">
      <c r="C9" s="10" t="str">
        <f>'Opgaveblad tariefstelling'!B12</f>
        <v>Halogeenvrij oplosmiddel</v>
      </c>
      <c r="D9" s="39">
        <f>'Opgaveblad tariefstelling'!D12</f>
        <v>0</v>
      </c>
      <c r="E9" s="40">
        <v>9098</v>
      </c>
      <c r="F9" s="41">
        <f t="shared" si="0"/>
        <v>0</v>
      </c>
      <c r="H9" s="43"/>
    </row>
    <row r="10" spans="3:12" x14ac:dyDescent="0.25">
      <c r="C10" s="10" t="str">
        <f>'Opgaveblad tariefstelling'!B13</f>
        <v>Koelvloeistof</v>
      </c>
      <c r="D10" s="39">
        <f>'Opgaveblad tariefstelling'!D13</f>
        <v>0</v>
      </c>
      <c r="E10" s="40">
        <v>981</v>
      </c>
      <c r="F10" s="41">
        <f t="shared" si="0"/>
        <v>0</v>
      </c>
      <c r="H10" s="43"/>
    </row>
    <row r="11" spans="3:12" x14ac:dyDescent="0.25">
      <c r="C11" s="10" t="str">
        <f>'Opgaveblad tariefstelling'!B14</f>
        <v>Latex verf afval</v>
      </c>
      <c r="D11" s="39">
        <f>'Opgaveblad tariefstelling'!D14</f>
        <v>0</v>
      </c>
      <c r="E11" s="40">
        <v>53138</v>
      </c>
      <c r="F11" s="41">
        <f t="shared" si="0"/>
        <v>0</v>
      </c>
      <c r="H11" s="43"/>
      <c r="I11" s="1"/>
      <c r="J11" s="1"/>
    </row>
    <row r="12" spans="3:12" x14ac:dyDescent="0.25">
      <c r="C12" s="10" t="str">
        <f>'Opgaveblad tariefstelling'!B15</f>
        <v>Lijmen/harsen/kitten</v>
      </c>
      <c r="D12" s="39">
        <f>'Opgaveblad tariefstelling'!D15</f>
        <v>0</v>
      </c>
      <c r="E12" s="40">
        <v>7266</v>
      </c>
      <c r="F12" s="41">
        <f t="shared" si="0"/>
        <v>0</v>
      </c>
      <c r="H12" s="43"/>
      <c r="I12" s="1"/>
      <c r="J12" s="1"/>
    </row>
    <row r="13" spans="3:12" x14ac:dyDescent="0.25">
      <c r="C13" s="10" t="str">
        <f>'Opgaveblad tariefstelling'!B16</f>
        <v>Medicijnen</v>
      </c>
      <c r="D13" s="39">
        <f>'Opgaveblad tariefstelling'!D16</f>
        <v>0</v>
      </c>
      <c r="E13" s="40">
        <v>947</v>
      </c>
      <c r="F13" s="41">
        <f t="shared" si="0"/>
        <v>0</v>
      </c>
      <c r="H13" s="43"/>
      <c r="I13" s="45"/>
      <c r="J13" s="46"/>
    </row>
    <row r="14" spans="3:12" x14ac:dyDescent="0.25">
      <c r="C14" s="10" t="str">
        <f>'Opgaveblad tariefstelling'!B17</f>
        <v>Medicijnen en cosmetica</v>
      </c>
      <c r="D14" s="39">
        <f>'Opgaveblad tariefstelling'!D17</f>
        <v>0</v>
      </c>
      <c r="E14" s="40">
        <v>1818</v>
      </c>
      <c r="F14" s="41">
        <f t="shared" si="0"/>
        <v>0</v>
      </c>
      <c r="H14" s="43"/>
      <c r="I14" s="47"/>
    </row>
    <row r="15" spans="3:12" x14ac:dyDescent="0.25">
      <c r="C15" s="10" t="str">
        <f>'Opgaveblad tariefstelling'!B18</f>
        <v>Mineraal vetafval</v>
      </c>
      <c r="D15" s="39">
        <f>'Opgaveblad tariefstelling'!D18</f>
        <v>0</v>
      </c>
      <c r="E15" s="40">
        <v>1295</v>
      </c>
      <c r="F15" s="41">
        <f t="shared" si="0"/>
        <v>0</v>
      </c>
      <c r="H15" s="43"/>
    </row>
    <row r="16" spans="3:12" x14ac:dyDescent="0.25">
      <c r="C16" s="10" t="str">
        <f>'Opgaveblad tariefstelling'!B19</f>
        <v>PUR Spuitbussen</v>
      </c>
      <c r="D16" s="39">
        <f>'Opgaveblad tariefstelling'!D19</f>
        <v>0</v>
      </c>
      <c r="E16" s="40">
        <v>885</v>
      </c>
      <c r="F16" s="41">
        <f t="shared" si="0"/>
        <v>0</v>
      </c>
      <c r="H16" s="43"/>
    </row>
    <row r="17" spans="3:8" x14ac:dyDescent="0.25">
      <c r="C17" s="10" t="str">
        <f>'Opgaveblad tariefstelling'!B20</f>
        <v>Spuitbussen</v>
      </c>
      <c r="D17" s="39">
        <f>'Opgaveblad tariefstelling'!D20</f>
        <v>0</v>
      </c>
      <c r="E17" s="40">
        <v>3213</v>
      </c>
      <c r="F17" s="41">
        <f t="shared" si="0"/>
        <v>0</v>
      </c>
      <c r="H17" s="43"/>
    </row>
    <row r="18" spans="3:8" x14ac:dyDescent="0.25">
      <c r="C18" s="10" t="str">
        <f>'Opgaveblad tariefstelling'!B21</f>
        <v>Ziekenhuisafval</v>
      </c>
      <c r="D18" s="39">
        <f>'Opgaveblad tariefstelling'!D21</f>
        <v>0</v>
      </c>
      <c r="E18" s="40">
        <v>1361</v>
      </c>
      <c r="F18" s="41">
        <f t="shared" si="0"/>
        <v>0</v>
      </c>
      <c r="H18" s="43"/>
    </row>
    <row r="19" spans="3:8" x14ac:dyDescent="0.25">
      <c r="C19" s="10" t="str">
        <f>'Opgaveblad tariefstelling'!B22</f>
        <v>Zure anorganische stoffen</v>
      </c>
      <c r="D19" s="39">
        <f>'Opgaveblad tariefstelling'!D22</f>
        <v>0</v>
      </c>
      <c r="E19" s="40">
        <v>1233</v>
      </c>
      <c r="F19" s="41">
        <f t="shared" si="0"/>
        <v>0</v>
      </c>
      <c r="H19" s="43"/>
    </row>
    <row r="20" spans="3:8" x14ac:dyDescent="0.25">
      <c r="C20" s="48" t="s">
        <v>31</v>
      </c>
      <c r="D20" s="49"/>
      <c r="E20" s="50">
        <f>SUM(E4:E19)</f>
        <v>124734</v>
      </c>
      <c r="F20" s="51">
        <f>SUM(F4:F19)</f>
        <v>0</v>
      </c>
    </row>
    <row r="21" spans="3:8" x14ac:dyDescent="0.25"/>
    <row r="22" spans="3:8" x14ac:dyDescent="0.25"/>
    <row r="23" spans="3:8" x14ac:dyDescent="0.25"/>
    <row r="24" spans="3:8" x14ac:dyDescent="0.25"/>
    <row r="25" spans="3:8" x14ac:dyDescent="0.25"/>
    <row r="26" spans="3:8" x14ac:dyDescent="0.25"/>
    <row r="27" spans="3:8" x14ac:dyDescent="0.25"/>
    <row r="28" spans="3:8" x14ac:dyDescent="0.25"/>
    <row r="29" spans="3:8" x14ac:dyDescent="0.25"/>
    <row r="30" spans="3:8" x14ac:dyDescent="0.25"/>
    <row r="31" spans="3:8" x14ac:dyDescent="0.25"/>
    <row r="32" spans="3:8" x14ac:dyDescent="0.25"/>
    <row r="33" customFormat="1" x14ac:dyDescent="0.25"/>
    <row r="34" customFormat="1" x14ac:dyDescent="0.25"/>
    <row r="35" customFormat="1" x14ac:dyDescent="0.25"/>
  </sheetData>
  <sheetProtection algorithmName="SHA-512" hashValue="EoopD1UEesmqIxwJDYyE4cjo0kp1yoQZP+OrIHRTQRL6+qrNPwkw42lHi9RGRg8OyFnAS8qo6y2T4EdUgyk8lQ==" saltValue="ZcRcZ7xHpggVafhdpgWblw==" spinCount="100000" sheet="1" objects="1" scenarios="1"/>
  <sortState xmlns:xlrd2="http://schemas.microsoft.com/office/spreadsheetml/2017/richdata2" ref="C4:C19">
    <sortCondition ref="C4:C19"/>
  </sortState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17068-7464-4D53-A848-0222038CE0D3}">
  <dimension ref="A1:N49"/>
  <sheetViews>
    <sheetView showGridLines="0" topLeftCell="A2" zoomScale="140" zoomScaleNormal="140" zoomScaleSheetLayoutView="100" workbookViewId="0">
      <selection activeCell="A2" sqref="A1:XFD1048576"/>
    </sheetView>
  </sheetViews>
  <sheetFormatPr defaultColWidth="0" defaultRowHeight="14.45" customHeight="1" zeroHeight="1" x14ac:dyDescent="0.25"/>
  <cols>
    <col min="1" max="1" width="2.28515625" style="4" customWidth="1"/>
    <col min="2" max="2" width="1.85546875" style="4" customWidth="1"/>
    <col min="3" max="3" width="23.42578125" style="4" bestFit="1" customWidth="1"/>
    <col min="4" max="4" width="13.7109375" style="4" customWidth="1"/>
    <col min="5" max="5" width="12.42578125" style="4" bestFit="1" customWidth="1"/>
    <col min="6" max="6" width="11.28515625" style="4" bestFit="1" customWidth="1"/>
    <col min="7" max="7" width="11.28515625" style="4" customWidth="1"/>
    <col min="8" max="8" width="11.42578125" style="4" bestFit="1" customWidth="1"/>
    <col min="9" max="9" width="12" style="4" bestFit="1" customWidth="1"/>
    <col min="10" max="10" width="16.140625" style="4" bestFit="1" customWidth="1"/>
    <col min="11" max="11" width="16.140625" style="4" hidden="1" customWidth="1"/>
    <col min="12" max="12" width="17" style="4" hidden="1" customWidth="1"/>
    <col min="13" max="14" width="10.140625" style="4" hidden="1" customWidth="1"/>
    <col min="15" max="16384" width="8.85546875" style="4" hidden="1"/>
  </cols>
  <sheetData>
    <row r="1" spans="3:12" ht="13.5" x14ac:dyDescent="0.25"/>
    <row r="2" spans="3:12" ht="13.5" x14ac:dyDescent="0.25"/>
    <row r="3" spans="3:12" ht="13.5" x14ac:dyDescent="0.25">
      <c r="C3" s="6"/>
      <c r="D3" s="11"/>
      <c r="E3" s="15"/>
      <c r="F3" s="11"/>
      <c r="G3" s="11"/>
      <c r="L3" s="20"/>
    </row>
    <row r="4" spans="3:12" ht="13.5" x14ac:dyDescent="0.25">
      <c r="F4" s="18"/>
      <c r="G4" s="21"/>
    </row>
    <row r="5" spans="3:12" ht="13.5" x14ac:dyDescent="0.25">
      <c r="C5" s="23"/>
      <c r="D5" s="12" t="s">
        <v>32</v>
      </c>
      <c r="E5" s="12" t="s">
        <v>33</v>
      </c>
      <c r="F5" s="18"/>
      <c r="G5" s="22"/>
    </row>
    <row r="6" spans="3:12" ht="13.5" x14ac:dyDescent="0.25">
      <c r="C6" s="13" t="s">
        <v>34</v>
      </c>
      <c r="D6" s="27">
        <v>66613.464000000007</v>
      </c>
      <c r="E6" s="31">
        <v>100</v>
      </c>
      <c r="F6" s="28"/>
    </row>
    <row r="7" spans="3:12" ht="13.5" x14ac:dyDescent="0.25">
      <c r="C7" s="13" t="s">
        <v>35</v>
      </c>
      <c r="D7" s="27">
        <f>D8*1.3</f>
        <v>108246.879</v>
      </c>
      <c r="E7" s="31">
        <v>0</v>
      </c>
      <c r="F7" s="18"/>
    </row>
    <row r="8" spans="3:12" ht="13.5" x14ac:dyDescent="0.25">
      <c r="C8" s="32"/>
      <c r="D8" s="33">
        <v>83266.83</v>
      </c>
      <c r="F8" s="18"/>
    </row>
    <row r="9" spans="3:12" ht="13.5" x14ac:dyDescent="0.25">
      <c r="C9" s="13" t="s">
        <v>36</v>
      </c>
      <c r="D9" s="24">
        <f>'Calculatie kosten per jaar'!F20</f>
        <v>0</v>
      </c>
      <c r="F9" s="18"/>
    </row>
    <row r="10" spans="3:12" ht="13.5" x14ac:dyDescent="0.25">
      <c r="C10" s="29" t="s">
        <v>37</v>
      </c>
      <c r="D10" s="25">
        <f>IF(D9&lt;D6,100,IF(D9&gt;D7,0,MAX(E7,MIN(D6,E7+(D9-D7)*(E6-E7)/(D6-D7)))))</f>
        <v>100</v>
      </c>
      <c r="F10" s="18"/>
    </row>
    <row r="11" spans="3:12" ht="13.5" x14ac:dyDescent="0.25">
      <c r="C11" s="5"/>
      <c r="D11" s="16"/>
      <c r="E11" s="17"/>
      <c r="F11" s="18"/>
    </row>
    <row r="12" spans="3:12" ht="13.5" x14ac:dyDescent="0.25">
      <c r="C12" s="5"/>
      <c r="D12" s="16"/>
      <c r="E12" s="17"/>
      <c r="F12" s="18"/>
    </row>
    <row r="13" spans="3:12" ht="13.5" x14ac:dyDescent="0.25">
      <c r="C13" s="5"/>
      <c r="D13" s="16"/>
      <c r="E13" s="17"/>
      <c r="F13" s="18"/>
    </row>
    <row r="14" spans="3:12" ht="13.5" x14ac:dyDescent="0.25">
      <c r="C14" s="5"/>
      <c r="D14" s="16"/>
      <c r="E14" s="17"/>
      <c r="F14" s="18"/>
    </row>
    <row r="15" spans="3:12" ht="13.5" x14ac:dyDescent="0.25">
      <c r="C15" s="19"/>
      <c r="D15" s="16"/>
      <c r="E15" s="17"/>
      <c r="F15" s="18"/>
    </row>
    <row r="16" spans="3:12" ht="13.5" x14ac:dyDescent="0.25">
      <c r="C16" s="19"/>
      <c r="D16" s="16"/>
      <c r="E16" s="17"/>
      <c r="F16" s="18"/>
    </row>
    <row r="17" spans="3:6" ht="13.5" x14ac:dyDescent="0.25">
      <c r="C17" s="5"/>
      <c r="D17" s="16"/>
      <c r="E17" s="17"/>
      <c r="F17" s="18"/>
    </row>
    <row r="18" spans="3:6" ht="13.5" x14ac:dyDescent="0.25">
      <c r="C18" s="19"/>
      <c r="D18" s="16"/>
      <c r="E18" s="17"/>
      <c r="F18" s="18"/>
    </row>
    <row r="19" spans="3:6" ht="13.5" x14ac:dyDescent="0.25">
      <c r="C19" s="5"/>
      <c r="D19" s="16"/>
      <c r="E19" s="17"/>
      <c r="F19" s="18"/>
    </row>
    <row r="20" spans="3:6" ht="13.5" x14ac:dyDescent="0.25">
      <c r="C20" s="5"/>
      <c r="D20" s="16"/>
      <c r="E20" s="17"/>
      <c r="F20" s="18"/>
    </row>
    <row r="21" spans="3:6" ht="13.5" x14ac:dyDescent="0.25">
      <c r="C21" s="19"/>
      <c r="D21" s="16"/>
      <c r="E21" s="17"/>
      <c r="F21" s="18"/>
    </row>
    <row r="22" spans="3:6" ht="13.5" x14ac:dyDescent="0.25">
      <c r="C22" s="5"/>
      <c r="D22" s="16"/>
      <c r="E22" s="17"/>
      <c r="F22" s="18"/>
    </row>
    <row r="23" spans="3:6" ht="13.5" x14ac:dyDescent="0.25">
      <c r="C23" s="5"/>
      <c r="D23" s="16"/>
      <c r="E23" s="17"/>
      <c r="F23" s="18"/>
    </row>
    <row r="24" spans="3:6" ht="13.5" x14ac:dyDescent="0.25">
      <c r="C24" s="5"/>
      <c r="D24" s="16"/>
      <c r="E24" s="17"/>
      <c r="F24" s="18"/>
    </row>
    <row r="25" spans="3:6" ht="13.5" x14ac:dyDescent="0.25">
      <c r="C25" s="5"/>
      <c r="D25" s="16"/>
      <c r="E25" s="17"/>
      <c r="F25" s="18"/>
    </row>
    <row r="26" spans="3:6" ht="13.5" x14ac:dyDescent="0.25">
      <c r="C26" s="19"/>
      <c r="D26" s="16"/>
      <c r="E26" s="17"/>
      <c r="F26" s="18"/>
    </row>
    <row r="27" spans="3:6" ht="13.5" x14ac:dyDescent="0.25"/>
    <row r="28" spans="3:6" ht="13.5" x14ac:dyDescent="0.25"/>
    <row r="29" spans="3:6" ht="13.5" x14ac:dyDescent="0.25"/>
    <row r="30" spans="3:6" ht="13.5" x14ac:dyDescent="0.25"/>
    <row r="31" spans="3:6" ht="13.5" x14ac:dyDescent="0.25"/>
    <row r="33" s="4" customFormat="1" ht="13.5" hidden="1" x14ac:dyDescent="0.25"/>
    <row r="34" s="4" customFormat="1" ht="13.5" hidden="1" x14ac:dyDescent="0.25"/>
    <row r="35" s="4" customFormat="1" ht="13.5" hidden="1" x14ac:dyDescent="0.25"/>
    <row r="36" s="4" customFormat="1" ht="13.5" hidden="1" x14ac:dyDescent="0.25"/>
    <row r="37" s="4" customFormat="1" ht="13.5" hidden="1" x14ac:dyDescent="0.25"/>
    <row r="38" s="4" customFormat="1" ht="14.45" hidden="1" customHeight="1" x14ac:dyDescent="0.25"/>
    <row r="39" s="4" customFormat="1" ht="14.45" hidden="1" customHeight="1" x14ac:dyDescent="0.25"/>
    <row r="40" s="4" customFormat="1" ht="14.45" hidden="1" customHeight="1" x14ac:dyDescent="0.25"/>
    <row r="41" s="4" customFormat="1" ht="14.45" hidden="1" customHeight="1" x14ac:dyDescent="0.25"/>
    <row r="42" s="4" customFormat="1" ht="14.45" hidden="1" customHeight="1" x14ac:dyDescent="0.25"/>
    <row r="43" s="4" customFormat="1" ht="14.45" hidden="1" customHeight="1" x14ac:dyDescent="0.25"/>
    <row r="44" s="4" customFormat="1" ht="14.45" hidden="1" customHeight="1" x14ac:dyDescent="0.25"/>
    <row r="45" s="4" customFormat="1" ht="14.45" hidden="1" customHeight="1" x14ac:dyDescent="0.25"/>
    <row r="46" s="4" customFormat="1" ht="14.45" hidden="1" customHeight="1" x14ac:dyDescent="0.25"/>
    <row r="47" s="4" customFormat="1" ht="14.45" hidden="1" customHeight="1" x14ac:dyDescent="0.25"/>
    <row r="48" s="4" customFormat="1" ht="14.45" hidden="1" customHeight="1" x14ac:dyDescent="0.25"/>
    <row r="49" s="4" customFormat="1" ht="14.45" hidden="1" customHeight="1" x14ac:dyDescent="0.25"/>
  </sheetData>
  <sheetProtection algorithmName="SHA-512" hashValue="+mopRpA4kGbq1bVBXC+WldBUwSDLUcQIjmp5srrnUKuQWSJ2O7Ut6IWj6zEjGFp6GOi9WP/Ujapfo+Bo3Buy+w==" saltValue="3+sbU525KGxvDIHgdrRl8g==" spinCount="100000" sheet="1" objects="1" scenarios="1"/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1cc83ab-f51a-4237-b258-011a094d6bf8">
      <Terms xmlns="http://schemas.microsoft.com/office/infopath/2007/PartnerControls"/>
    </lcf76f155ced4ddcb4097134ff3c332f>
    <TaxCatchAll xmlns="eb25c2c3-8421-4308-b678-2d346ddde131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8FA99253E8E74A89C4BEB1AD5B9A7E" ma:contentTypeVersion="15" ma:contentTypeDescription="Een nieuw document maken." ma:contentTypeScope="" ma:versionID="bdb82bf3f1d8400366cff58457f84a73">
  <xsd:schema xmlns:xsd="http://www.w3.org/2001/XMLSchema" xmlns:xs="http://www.w3.org/2001/XMLSchema" xmlns:p="http://schemas.microsoft.com/office/2006/metadata/properties" xmlns:ns1="http://schemas.microsoft.com/sharepoint/v3" xmlns:ns2="51cc83ab-f51a-4237-b258-011a094d6bf8" xmlns:ns3="eb25c2c3-8421-4308-b678-2d346ddde131" targetNamespace="http://schemas.microsoft.com/office/2006/metadata/properties" ma:root="true" ma:fieldsID="f9f8f8658ff3f7f23e80bb37924ab02f" ns1:_="" ns2:_="" ns3:_="">
    <xsd:import namespace="http://schemas.microsoft.com/sharepoint/v3"/>
    <xsd:import namespace="51cc83ab-f51a-4237-b258-011a094d6bf8"/>
    <xsd:import namespace="eb25c2c3-8421-4308-b678-2d346ddde1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cc83ab-f51a-4237-b258-011a094d6b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330f2514-f90b-454f-b77b-7108298cee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25c2c3-8421-4308-b678-2d346ddde13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de10b20-8195-4ecf-834d-9521ecf28067}" ma:internalName="TaxCatchAll" ma:showField="CatchAllData" ma:web="eb25c2c3-8421-4308-b678-2d346ddde1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6DE6D6-03BB-472B-AD2F-E0B5FC39FCA6}">
  <ds:schemaRefs>
    <ds:schemaRef ds:uri="http://purl.org/dc/terms/"/>
    <ds:schemaRef ds:uri="http://purl.org/dc/elements/1.1/"/>
    <ds:schemaRef ds:uri="eb25c2c3-8421-4308-b678-2d346ddde131"/>
    <ds:schemaRef ds:uri="http://schemas.microsoft.com/office/infopath/2007/PartnerControls"/>
    <ds:schemaRef ds:uri="http://schemas.microsoft.com/sharepoint/v3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51cc83ab-f51a-4237-b258-011a094d6bf8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CB1AE41-B657-4D0A-8367-05C8B7A7C4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489EEA-E557-484D-87AA-42CBBF2008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1cc83ab-f51a-4237-b258-011a094d6bf8"/>
    <ds:schemaRef ds:uri="eb25c2c3-8421-4308-b678-2d346ddde1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Voorblad</vt:lpstr>
      <vt:lpstr>Opgaveblad tariefstelling</vt:lpstr>
      <vt:lpstr>Calculatie kosten per jaar</vt:lpstr>
      <vt:lpstr>Puntencalculatie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 Veenendaal</dc:creator>
  <cp:keywords/>
  <dc:description/>
  <cp:lastModifiedBy>Emiel de Vries</cp:lastModifiedBy>
  <cp:revision/>
  <dcterms:created xsi:type="dcterms:W3CDTF">2024-10-04T13:43:21Z</dcterms:created>
  <dcterms:modified xsi:type="dcterms:W3CDTF">2024-12-06T11:02:20Z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0x010100258FA99253E8E74A89C4BEB1AD5B9A7E</vt:lpwstr>
  </property>
  <property fmtid="{D5CDD505-2E9C-101B-9397-08002B2CF9AE}" pid="3" name="MediaServiceImageTags">
    <vt:lpwstr/>
  </property>
</Properties>
</file>