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T:\rvo\IUC\02 Team KDC\03. Inkoop boven EU\8. KD LVVN\2024\DG N&amp;V - Paling over de dijk 202411117\02. Offerteaanvraag\"/>
    </mc:Choice>
  </mc:AlternateContent>
  <xr:revisionPtr revIDLastSave="0" documentId="13_ncr:1_{152AEEFD-4136-4723-A511-55AC73945D16}" xr6:coauthVersionLast="47" xr6:coauthVersionMax="47" xr10:uidLastSave="{00000000-0000-0000-0000-000000000000}"/>
  <bookViews>
    <workbookView xWindow="-120" yWindow="-120" windowWidth="51840" windowHeight="21240" xr2:uid="{09C9BE86-3C06-4F82-8E89-A6C7A24FCCBE}"/>
  </bookViews>
  <sheets>
    <sheet name="Scorematrix PODD" sheetId="1" r:id="rId1"/>
  </sheets>
  <definedNames>
    <definedName name="_xlnm.Print_Area" localSheetId="0">'Scorematrix PODD'!$B$1:$I$50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H39" i="1"/>
  <c r="H40" i="1"/>
  <c r="H41" i="1"/>
  <c r="H42" i="1"/>
  <c r="H43" i="1"/>
  <c r="H44" i="1"/>
  <c r="H23" i="1"/>
  <c r="H24" i="1"/>
  <c r="H25" i="1"/>
  <c r="H26" i="1"/>
  <c r="H27" i="1"/>
  <c r="H28" i="1"/>
  <c r="H29" i="1"/>
  <c r="H30" i="1"/>
  <c r="H31" i="1"/>
  <c r="H32" i="1"/>
  <c r="H33" i="1"/>
  <c r="H34" i="1"/>
  <c r="H35" i="1"/>
  <c r="H36" i="1"/>
  <c r="H37" i="1"/>
  <c r="H5" i="1"/>
  <c r="H6" i="1"/>
  <c r="H7" i="1"/>
  <c r="H8" i="1"/>
  <c r="H9" i="1"/>
  <c r="H10" i="1"/>
  <c r="H11" i="1"/>
  <c r="H12" i="1"/>
  <c r="H13" i="1"/>
  <c r="H14" i="1"/>
  <c r="H15" i="1"/>
  <c r="H16" i="1"/>
  <c r="H17" i="1"/>
  <c r="H18" i="1"/>
  <c r="H19" i="1"/>
  <c r="H20" i="1"/>
  <c r="H21" i="1"/>
  <c r="H22" i="1"/>
  <c r="H45" i="1" l="1"/>
</calcChain>
</file>

<file path=xl/sharedStrings.xml><?xml version="1.0" encoding="utf-8"?>
<sst xmlns="http://schemas.openxmlformats.org/spreadsheetml/2006/main" count="93" uniqueCount="47">
  <si>
    <t xml:space="preserve">Nummer </t>
  </si>
  <si>
    <t>Scorefactor</t>
  </si>
  <si>
    <t>Helsdeur</t>
  </si>
  <si>
    <t>Leemans</t>
  </si>
  <si>
    <t>Linne (Maas)</t>
  </si>
  <si>
    <t>Stroink</t>
  </si>
  <si>
    <t xml:space="preserve">De Blocq van Kuffeler </t>
  </si>
  <si>
    <t>Ja</t>
  </si>
  <si>
    <t>Vul aantal weken in (max 13)</t>
  </si>
  <si>
    <t>Waterwol Electra</t>
  </si>
  <si>
    <t>Dongerdielen-Ezumazijl</t>
  </si>
  <si>
    <t>Schilthuis</t>
  </si>
  <si>
    <t>Smeenge</t>
  </si>
  <si>
    <t>Johan Veurink</t>
  </si>
  <si>
    <t>Leeghwater</t>
  </si>
  <si>
    <t>Hoogland-Stavoren</t>
  </si>
  <si>
    <t>Hollandsch-Duitsch</t>
  </si>
  <si>
    <t>Naam kunstwerk</t>
  </si>
  <si>
    <t>Pijnacker-Hordijk Gouda</t>
  </si>
  <si>
    <t>Zedumuden</t>
  </si>
  <si>
    <t>Alphen/Lith (Maas)</t>
  </si>
  <si>
    <t>Duurswolde</t>
  </si>
  <si>
    <t>Vissering</t>
  </si>
  <si>
    <t>Westland</t>
  </si>
  <si>
    <t>Wortman</t>
  </si>
  <si>
    <t>Verdoold</t>
  </si>
  <si>
    <t>Buma</t>
  </si>
  <si>
    <t>Boezemgemaal Halfweg</t>
  </si>
  <si>
    <t>Abraham Kroes+ Snelle Sluis</t>
  </si>
  <si>
    <t>Colijn</t>
  </si>
  <si>
    <t>Amerongen (Nederrijn)</t>
  </si>
  <si>
    <t>Miedema_zwartehaan</t>
  </si>
  <si>
    <t>Roptazijl</t>
  </si>
  <si>
    <t>Lovink</t>
  </si>
  <si>
    <t>Willem-Alexander_Katwijk</t>
  </si>
  <si>
    <t>Vier Koggen</t>
  </si>
  <si>
    <t>Rozema</t>
  </si>
  <si>
    <t>(zelf invullen)</t>
  </si>
  <si>
    <t>Nee</t>
  </si>
  <si>
    <t>Gemaal-sluizencomplex IJmuiden</t>
  </si>
  <si>
    <t>Prioritair? (verlies &gt; 0,1 ton/ jaar)</t>
  </si>
  <si>
    <t>In plan van aanpak? 
Vul in ja of nee</t>
  </si>
  <si>
    <t>nee</t>
  </si>
  <si>
    <t>ja</t>
  </si>
  <si>
    <t>Scorematrix PODD projecten t.b.v. de Inschrijving 'Paling over de dijk' met IUC-kenmerk 202411117</t>
  </si>
  <si>
    <t>Subscore Inschrijver</t>
  </si>
  <si>
    <r>
      <t xml:space="preserve">Inschrijver vult deze Scorematrix in. Dit doet Inschrijver door voor elke PODD locatie die wordt voorgesteld, de gele velden in te vullen. Dit zijn per PODD locatie de volgende opgaven:
1) Kolom C ("Naam kunstwerk"), nummers 34 t/m 40: Een door Inschrijver voorgestelde niet-prioritaire locatie.
2) In kolom E ("In plan van aanpak ja/nee") geeft Inschrijver aan of de betreffende PODD locatie in het plan van aanpak (en successievelijk in Bijlage 2 Begroting PODD) is opgenomen. Vanzelfsprekend dient bij elke PODD locatie die wordt voorgesteld, in kolom E met 'ja' te worden beantwoord. 
3) In kolom G ("Vul aantal weken in (max 13)) vult Inschrijver in hoeveel weken, binnen de gesloten periode, Inschrijver inspanning pleegt op de betreffende PODD-locatie. 
De locaties 1 tot en met 33 zijn door Opdrachtgever geselecteerde prioritaire locaties. Op deze locaties bevinden zich bekende belemmeringen die leiden tot een bekende grote sterfte van schieraal en zijn voor het doel van deze opdracht belangrijk. Een prioritaire PODD locatie levert een hogere score op (maximaal 1,5 punt) dan een niet-prioritaire PODD locatie (maximaal 1 punt), welke inschrijver zelf mag voorstellen en invullen bij de locaties nummer 34 tot en met 40.  Als op een locatie 1 tot en met 33 géén PODD-project wordt voorgesteld, dan kan Inschrijver in kolom E "In plan van aanpak" de cel oningevuld laten. Ook mag hier "nee" worden geselecteerd. Dit geeft dezelfde score van nul punten op de betreffende (niet-)prioritaire PODD locatie. 
De opgave in kolom E is gemaximeerd op 13 weken aangezien dit overeenkomt met de gesloten periode voor aalvisserij (1 september 2025 tot 1 december 2025), de periode waarin de PODD projecten dienen te worden uitgevoerd. De maximale score voor een PODD locatie wordt behaald als in alle 13 weken inspanning wordt gepleegd. De score voor een PODD locatie wordt automatisch (proportioneel) lager berekend als er minder weken inspanning wordt gepleegd. 
In dit excelblad is als voorbeeld een fictieve opgave gedaan in het invulveld van PODD locatie 1. Hier is te zien dat de score voor (in dit fictieve voorbeeld) 11 weken leidt tot een score van 1,27 terwijl bij 13 weken deze score de maximale score van 1,5 zou zijn geweest. Ook bij een niet-prioritaire PODD locatie leidt een inspanning van minder dan 13 weken tot een proportioneel lagere score. </t>
    </r>
    <r>
      <rPr>
        <b/>
        <sz val="11"/>
        <color theme="1"/>
        <rFont val="Calibri"/>
        <family val="2"/>
      </rPr>
      <t>Let op:</t>
    </r>
    <r>
      <rPr>
        <sz val="11"/>
        <color theme="1"/>
        <rFont val="Calibri"/>
        <family val="2"/>
      </rPr>
      <t xml:space="preserve"> U dient de fictieve opgave aan te passen naar uw inschrijving.
Er kunnen maximaal 33 prioritaire PODD locaties worden ingevuld en maximaal 7 niet-prioritaire locaties. Indien inschrijver meer PODD locaties wenst in te vullen, dan kan hierom worden verzocht in de vragenronde. Zoals in de het Aanbestedingsdocument is opgenomen dient Inschrijver minimaal 10 prioritaire locaties in zijn Inschrijving op te nemen. De PODD locaties in uw plan van aanpak, in 'Bijlage 2 Begroting PODD' en in deze Scorematrix dienen allemaal overeen te komen. Zo niet, dan is er sprake van onduidelijkheid en kan de Inschrijving terzijde worden gelegd.  
De totaalscore van Inschrijver van deze Scorematrix wordt gegeven in de groene cel (afgerond op 2 decimalen). De berekening van de scorematrix en de uiteindelijke score op dit subgunningscriterium is gegeven in het Aanbestedingsdocument (de leidraad) bij paragraaf 5.2.1 'Wensen ten aanzien van invulling PODD-projecten'.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</si>
</sst>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1"/>
      <color theme="1"/>
      <name val="Calibri"/>
      <family val="2"/>
    </font>
    <font>
      <sz val="11"/>
      <color theme="0"/>
      <name val="Calibri"/>
      <family val="2"/>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xf numFmtId="0" fontId="0" fillId="0" borderId="2" xfId="0" applyBorder="1"/>
    <xf numFmtId="0" fontId="0" fillId="0" borderId="7" xfId="0" applyBorder="1"/>
    <xf numFmtId="2" fontId="0" fillId="0" borderId="2" xfId="0" applyNumberFormat="1" applyBorder="1"/>
    <xf numFmtId="0" fontId="0" fillId="0" borderId="0" xfId="0" applyAlignment="1">
      <alignment wrapText="1"/>
    </xf>
    <xf numFmtId="0" fontId="1" fillId="0" borderId="1" xfId="0" applyFont="1" applyBorder="1" applyAlignment="1">
      <alignment wrapText="1"/>
    </xf>
    <xf numFmtId="0" fontId="0" fillId="0" borderId="2" xfId="0" applyBorder="1" applyAlignment="1">
      <alignment wrapText="1"/>
    </xf>
    <xf numFmtId="0" fontId="3" fillId="0" borderId="0" xfId="0" applyFont="1" applyAlignment="1">
      <alignment wrapText="1"/>
    </xf>
    <xf numFmtId="0" fontId="3" fillId="0" borderId="0" xfId="0" applyFont="1"/>
    <xf numFmtId="1" fontId="2" fillId="0" borderId="0" xfId="0" applyNumberFormat="1" applyFont="1" applyAlignment="1">
      <alignment wrapText="1"/>
    </xf>
    <xf numFmtId="1" fontId="2" fillId="0" borderId="0" xfId="0" applyNumberFormat="1" applyFont="1"/>
    <xf numFmtId="0" fontId="0" fillId="0" borderId="12" xfId="0" applyBorder="1"/>
    <xf numFmtId="0" fontId="0" fillId="0" borderId="12" xfId="0" applyBorder="1" applyAlignment="1">
      <alignment wrapText="1"/>
    </xf>
    <xf numFmtId="0" fontId="0" fillId="0" borderId="3" xfId="0" applyBorder="1"/>
    <xf numFmtId="0" fontId="1" fillId="0" borderId="12" xfId="0" applyFont="1" applyBorder="1" applyAlignment="1">
      <alignment wrapText="1"/>
    </xf>
    <xf numFmtId="2" fontId="0" fillId="3" borderId="1" xfId="0" applyNumberFormat="1" applyFill="1" applyBorder="1"/>
    <xf numFmtId="0" fontId="0" fillId="0" borderId="10" xfId="0" applyBorder="1"/>
    <xf numFmtId="0" fontId="0" fillId="2" borderId="12"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CE75-F8A5-414E-BE2B-D7080D3BF4CB}">
  <sheetPr>
    <pageSetUpPr fitToPage="1"/>
  </sheetPr>
  <dimension ref="B2:AB50"/>
  <sheetViews>
    <sheetView tabSelected="1" zoomScale="130" zoomScaleNormal="130" workbookViewId="0">
      <selection activeCell="E5" sqref="E5"/>
    </sheetView>
  </sheetViews>
  <sheetFormatPr defaultRowHeight="15" x14ac:dyDescent="0.25"/>
  <cols>
    <col min="1" max="1" width="3.85546875" customWidth="1"/>
    <col min="2" max="2" width="10.28515625" customWidth="1"/>
    <col min="3" max="3" width="48.140625" customWidth="1"/>
    <col min="4" max="4" width="16.7109375" customWidth="1"/>
    <col min="5" max="5" width="18.85546875" customWidth="1"/>
    <col min="6" max="6" width="12" customWidth="1"/>
    <col min="7" max="7" width="16.28515625" customWidth="1"/>
    <col min="8" max="8" width="13.7109375" customWidth="1"/>
    <col min="9" max="9" width="11" customWidth="1"/>
    <col min="10" max="11" width="0" hidden="1" customWidth="1"/>
  </cols>
  <sheetData>
    <row r="2" spans="2:11" x14ac:dyDescent="0.25">
      <c r="B2" s="1" t="s">
        <v>44</v>
      </c>
    </row>
    <row r="4" spans="2:11" s="5" customFormat="1" ht="46.15" customHeight="1" x14ac:dyDescent="0.25">
      <c r="B4" s="6" t="s">
        <v>0</v>
      </c>
      <c r="C4" s="6" t="s">
        <v>17</v>
      </c>
      <c r="D4" s="6" t="s">
        <v>40</v>
      </c>
      <c r="E4" s="15" t="s">
        <v>41</v>
      </c>
      <c r="F4" s="6" t="s">
        <v>1</v>
      </c>
      <c r="G4" s="6" t="s">
        <v>8</v>
      </c>
      <c r="H4" s="6" t="s">
        <v>45</v>
      </c>
      <c r="J4" s="8"/>
      <c r="K4" s="10">
        <v>1</v>
      </c>
    </row>
    <row r="5" spans="2:11" x14ac:dyDescent="0.25">
      <c r="B5" s="12">
        <v>1</v>
      </c>
      <c r="C5" s="13" t="s">
        <v>39</v>
      </c>
      <c r="D5" t="s">
        <v>7</v>
      </c>
      <c r="E5" s="18" t="s">
        <v>43</v>
      </c>
      <c r="F5" s="12">
        <v>1.5</v>
      </c>
      <c r="G5" s="18">
        <v>11</v>
      </c>
      <c r="H5" s="4">
        <f>IF(E5="ja",F5,0)*(G5/13)</f>
        <v>1.2692307692307692</v>
      </c>
      <c r="J5" s="9" t="s">
        <v>43</v>
      </c>
      <c r="K5" s="11">
        <v>1</v>
      </c>
    </row>
    <row r="6" spans="2:11" x14ac:dyDescent="0.25">
      <c r="B6" s="2">
        <v>2</v>
      </c>
      <c r="C6" s="2" t="s">
        <v>5</v>
      </c>
      <c r="D6" t="s">
        <v>7</v>
      </c>
      <c r="E6" s="19" t="s">
        <v>42</v>
      </c>
      <c r="F6" s="2">
        <v>1.5</v>
      </c>
      <c r="G6" s="19"/>
      <c r="H6" s="4">
        <f t="shared" ref="H6:H44" si="0">IF(E6="ja",F6,0)*(G6/13)</f>
        <v>0</v>
      </c>
      <c r="J6" s="9" t="s">
        <v>42</v>
      </c>
      <c r="K6" s="11">
        <v>2</v>
      </c>
    </row>
    <row r="7" spans="2:11" x14ac:dyDescent="0.25">
      <c r="B7" s="2">
        <v>3</v>
      </c>
      <c r="C7" s="2" t="s">
        <v>9</v>
      </c>
      <c r="D7" t="s">
        <v>7</v>
      </c>
      <c r="E7" s="19"/>
      <c r="F7" s="2">
        <v>1.5</v>
      </c>
      <c r="G7" s="19"/>
      <c r="H7" s="4">
        <f t="shared" si="0"/>
        <v>0</v>
      </c>
      <c r="J7" s="9">
        <v>0</v>
      </c>
    </row>
    <row r="8" spans="2:11" x14ac:dyDescent="0.25">
      <c r="B8" s="2">
        <v>4</v>
      </c>
      <c r="C8" s="2" t="s">
        <v>10</v>
      </c>
      <c r="D8" t="s">
        <v>7</v>
      </c>
      <c r="E8" s="19"/>
      <c r="F8" s="2">
        <v>1.5</v>
      </c>
      <c r="G8" s="19"/>
      <c r="H8" s="4">
        <f t="shared" si="0"/>
        <v>0</v>
      </c>
      <c r="J8" s="9">
        <v>1</v>
      </c>
    </row>
    <row r="9" spans="2:11" x14ac:dyDescent="0.25">
      <c r="B9" s="2">
        <v>5</v>
      </c>
      <c r="C9" s="2" t="s">
        <v>11</v>
      </c>
      <c r="D9" t="s">
        <v>7</v>
      </c>
      <c r="E9" s="19"/>
      <c r="F9" s="2">
        <v>1.5</v>
      </c>
      <c r="G9" s="19"/>
      <c r="H9" s="4">
        <f t="shared" si="0"/>
        <v>0</v>
      </c>
      <c r="J9" s="9">
        <v>2</v>
      </c>
    </row>
    <row r="10" spans="2:11" x14ac:dyDescent="0.25">
      <c r="B10" s="2">
        <v>6</v>
      </c>
      <c r="C10" s="2" t="s">
        <v>3</v>
      </c>
      <c r="D10" t="s">
        <v>7</v>
      </c>
      <c r="E10" s="19"/>
      <c r="F10" s="2">
        <v>1.5</v>
      </c>
      <c r="G10" s="19"/>
      <c r="H10" s="4">
        <f t="shared" si="0"/>
        <v>0</v>
      </c>
      <c r="J10">
        <v>3</v>
      </c>
    </row>
    <row r="11" spans="2:11" x14ac:dyDescent="0.25">
      <c r="B11" s="2">
        <v>7</v>
      </c>
      <c r="C11" s="2" t="s">
        <v>12</v>
      </c>
      <c r="D11" t="s">
        <v>7</v>
      </c>
      <c r="E11" s="19"/>
      <c r="F11" s="2">
        <v>1.5</v>
      </c>
      <c r="G11" s="19"/>
      <c r="H11" s="4">
        <f t="shared" si="0"/>
        <v>0</v>
      </c>
      <c r="J11">
        <v>4</v>
      </c>
    </row>
    <row r="12" spans="2:11" x14ac:dyDescent="0.25">
      <c r="B12" s="2">
        <v>8</v>
      </c>
      <c r="C12" s="2" t="s">
        <v>13</v>
      </c>
      <c r="D12" t="s">
        <v>7</v>
      </c>
      <c r="E12" s="19"/>
      <c r="F12" s="2">
        <v>1.5</v>
      </c>
      <c r="G12" s="19"/>
      <c r="H12" s="4">
        <f t="shared" si="0"/>
        <v>0</v>
      </c>
      <c r="J12">
        <v>5</v>
      </c>
    </row>
    <row r="13" spans="2:11" x14ac:dyDescent="0.25">
      <c r="B13" s="2">
        <v>9</v>
      </c>
      <c r="C13" s="2" t="s">
        <v>14</v>
      </c>
      <c r="D13" t="s">
        <v>7</v>
      </c>
      <c r="E13" s="19"/>
      <c r="F13" s="2">
        <v>1.5</v>
      </c>
      <c r="G13" s="19"/>
      <c r="H13" s="4">
        <f t="shared" si="0"/>
        <v>0</v>
      </c>
      <c r="J13">
        <v>6</v>
      </c>
    </row>
    <row r="14" spans="2:11" x14ac:dyDescent="0.25">
      <c r="B14" s="2">
        <v>10</v>
      </c>
      <c r="C14" s="2" t="s">
        <v>15</v>
      </c>
      <c r="D14" t="s">
        <v>7</v>
      </c>
      <c r="E14" s="19"/>
      <c r="F14" s="2">
        <v>1.5</v>
      </c>
      <c r="G14" s="19"/>
      <c r="H14" s="4">
        <f t="shared" si="0"/>
        <v>0</v>
      </c>
      <c r="J14">
        <v>7</v>
      </c>
    </row>
    <row r="15" spans="2:11" x14ac:dyDescent="0.25">
      <c r="B15" s="2">
        <v>11</v>
      </c>
      <c r="C15" s="2" t="s">
        <v>16</v>
      </c>
      <c r="D15" t="s">
        <v>7</v>
      </c>
      <c r="E15" s="19"/>
      <c r="F15" s="2">
        <v>1.5</v>
      </c>
      <c r="G15" s="19"/>
      <c r="H15" s="4">
        <f t="shared" si="0"/>
        <v>0</v>
      </c>
      <c r="J15">
        <v>8</v>
      </c>
    </row>
    <row r="16" spans="2:11" x14ac:dyDescent="0.25">
      <c r="B16" s="2">
        <v>12</v>
      </c>
      <c r="C16" s="2" t="s">
        <v>6</v>
      </c>
      <c r="D16" t="s">
        <v>7</v>
      </c>
      <c r="E16" s="19"/>
      <c r="F16" s="2">
        <v>1.5</v>
      </c>
      <c r="G16" s="19"/>
      <c r="H16" s="4">
        <f t="shared" si="0"/>
        <v>0</v>
      </c>
      <c r="J16">
        <v>9</v>
      </c>
    </row>
    <row r="17" spans="2:28" x14ac:dyDescent="0.25">
      <c r="B17" s="2">
        <v>13</v>
      </c>
      <c r="C17" s="2" t="s">
        <v>18</v>
      </c>
      <c r="D17" t="s">
        <v>7</v>
      </c>
      <c r="E17" s="19"/>
      <c r="F17" s="2">
        <v>1.5</v>
      </c>
      <c r="G17" s="19"/>
      <c r="H17" s="4">
        <f t="shared" si="0"/>
        <v>0</v>
      </c>
      <c r="J17">
        <v>10</v>
      </c>
    </row>
    <row r="18" spans="2:28" x14ac:dyDescent="0.25">
      <c r="B18" s="2">
        <v>14</v>
      </c>
      <c r="C18" s="2" t="s">
        <v>2</v>
      </c>
      <c r="D18" t="s">
        <v>7</v>
      </c>
      <c r="E18" s="19"/>
      <c r="F18" s="2">
        <v>1.5</v>
      </c>
      <c r="G18" s="19"/>
      <c r="H18" s="4">
        <f t="shared" si="0"/>
        <v>0</v>
      </c>
      <c r="J18">
        <v>11</v>
      </c>
    </row>
    <row r="19" spans="2:28" x14ac:dyDescent="0.25">
      <c r="B19" s="2">
        <v>15</v>
      </c>
      <c r="C19" s="2" t="s">
        <v>19</v>
      </c>
      <c r="D19" t="s">
        <v>7</v>
      </c>
      <c r="E19" s="19"/>
      <c r="F19" s="2">
        <v>1.5</v>
      </c>
      <c r="G19" s="19"/>
      <c r="H19" s="4">
        <f t="shared" si="0"/>
        <v>0</v>
      </c>
      <c r="J19">
        <v>12</v>
      </c>
    </row>
    <row r="20" spans="2:28" x14ac:dyDescent="0.25">
      <c r="B20" s="2">
        <v>16</v>
      </c>
      <c r="C20" s="2" t="s">
        <v>20</v>
      </c>
      <c r="D20" t="s">
        <v>7</v>
      </c>
      <c r="E20" s="19"/>
      <c r="F20" s="2">
        <v>1.5</v>
      </c>
      <c r="G20" s="19"/>
      <c r="H20" s="4">
        <f t="shared" si="0"/>
        <v>0</v>
      </c>
      <c r="J20">
        <v>13</v>
      </c>
    </row>
    <row r="21" spans="2:28" x14ac:dyDescent="0.25">
      <c r="B21" s="2">
        <v>17</v>
      </c>
      <c r="C21" s="2" t="s">
        <v>21</v>
      </c>
      <c r="D21" t="s">
        <v>7</v>
      </c>
      <c r="E21" s="19"/>
      <c r="F21" s="2">
        <v>1.5</v>
      </c>
      <c r="G21" s="19"/>
      <c r="H21" s="4">
        <f t="shared" si="0"/>
        <v>0</v>
      </c>
    </row>
    <row r="22" spans="2:28" x14ac:dyDescent="0.25">
      <c r="B22" s="3">
        <v>18</v>
      </c>
      <c r="C22" s="2" t="s">
        <v>22</v>
      </c>
      <c r="D22" t="s">
        <v>7</v>
      </c>
      <c r="E22" s="19"/>
      <c r="F22" s="2">
        <v>1.5</v>
      </c>
      <c r="G22" s="19"/>
      <c r="H22" s="4">
        <f t="shared" si="0"/>
        <v>0</v>
      </c>
      <c r="J22" s="9"/>
    </row>
    <row r="23" spans="2:28" x14ac:dyDescent="0.25">
      <c r="B23" s="2">
        <v>19</v>
      </c>
      <c r="C23" s="2" t="s">
        <v>23</v>
      </c>
      <c r="D23" t="s">
        <v>7</v>
      </c>
      <c r="E23" s="19"/>
      <c r="F23" s="2">
        <v>1.5</v>
      </c>
      <c r="G23" s="19"/>
      <c r="H23" s="4">
        <f t="shared" si="0"/>
        <v>0</v>
      </c>
      <c r="J23" s="9"/>
    </row>
    <row r="24" spans="2:28" x14ac:dyDescent="0.25">
      <c r="B24" s="2">
        <v>20</v>
      </c>
      <c r="C24" s="2" t="s">
        <v>24</v>
      </c>
      <c r="D24" t="s">
        <v>7</v>
      </c>
      <c r="E24" s="19"/>
      <c r="F24" s="2">
        <v>1.5</v>
      </c>
      <c r="G24" s="19"/>
      <c r="H24" s="4">
        <f t="shared" si="0"/>
        <v>0</v>
      </c>
      <c r="J24" s="9"/>
    </row>
    <row r="25" spans="2:28" s="5" customFormat="1" x14ac:dyDescent="0.25">
      <c r="B25" s="2">
        <v>21</v>
      </c>
      <c r="C25" s="7" t="s">
        <v>25</v>
      </c>
      <c r="D25" t="s">
        <v>7</v>
      </c>
      <c r="E25" s="19"/>
      <c r="F25" s="2">
        <v>1.5</v>
      </c>
      <c r="G25" s="19"/>
      <c r="H25" s="4">
        <f t="shared" si="0"/>
        <v>0</v>
      </c>
      <c r="J25" s="8"/>
      <c r="K25"/>
      <c r="L25"/>
      <c r="M25"/>
      <c r="N25"/>
      <c r="O25"/>
      <c r="P25"/>
      <c r="Q25"/>
      <c r="R25"/>
      <c r="S25"/>
      <c r="T25"/>
      <c r="U25"/>
      <c r="V25"/>
      <c r="W25"/>
      <c r="X25"/>
      <c r="Y25"/>
      <c r="Z25"/>
      <c r="AA25"/>
      <c r="AB25"/>
    </row>
    <row r="26" spans="2:28" x14ac:dyDescent="0.25">
      <c r="B26" s="2">
        <v>22</v>
      </c>
      <c r="C26" s="2" t="s">
        <v>26</v>
      </c>
      <c r="D26" t="s">
        <v>7</v>
      </c>
      <c r="E26" s="19"/>
      <c r="F26" s="2">
        <v>1.5</v>
      </c>
      <c r="G26" s="19"/>
      <c r="H26" s="4">
        <f t="shared" si="0"/>
        <v>0</v>
      </c>
    </row>
    <row r="27" spans="2:28" x14ac:dyDescent="0.25">
      <c r="B27" s="2">
        <v>23</v>
      </c>
      <c r="C27" s="2" t="s">
        <v>27</v>
      </c>
      <c r="D27" t="s">
        <v>7</v>
      </c>
      <c r="E27" s="19"/>
      <c r="F27" s="2">
        <v>1.5</v>
      </c>
      <c r="G27" s="19"/>
      <c r="H27" s="4">
        <f t="shared" si="0"/>
        <v>0</v>
      </c>
    </row>
    <row r="28" spans="2:28" x14ac:dyDescent="0.25">
      <c r="B28" s="2">
        <v>24</v>
      </c>
      <c r="C28" s="2" t="s">
        <v>28</v>
      </c>
      <c r="D28" t="s">
        <v>7</v>
      </c>
      <c r="E28" s="19"/>
      <c r="F28" s="2">
        <v>1.5</v>
      </c>
      <c r="G28" s="19"/>
      <c r="H28" s="4">
        <f t="shared" si="0"/>
        <v>0</v>
      </c>
    </row>
    <row r="29" spans="2:28" x14ac:dyDescent="0.25">
      <c r="B29" s="2">
        <v>25</v>
      </c>
      <c r="C29" s="2" t="s">
        <v>29</v>
      </c>
      <c r="D29" t="s">
        <v>7</v>
      </c>
      <c r="E29" s="19"/>
      <c r="F29" s="2">
        <v>1.5</v>
      </c>
      <c r="G29" s="19"/>
      <c r="H29" s="4">
        <f t="shared" si="0"/>
        <v>0</v>
      </c>
    </row>
    <row r="30" spans="2:28" x14ac:dyDescent="0.25">
      <c r="B30" s="2">
        <v>26</v>
      </c>
      <c r="C30" s="2" t="s">
        <v>30</v>
      </c>
      <c r="D30" t="s">
        <v>7</v>
      </c>
      <c r="E30" s="19"/>
      <c r="F30" s="2">
        <v>1.5</v>
      </c>
      <c r="G30" s="19"/>
      <c r="H30" s="4">
        <f t="shared" si="0"/>
        <v>0</v>
      </c>
    </row>
    <row r="31" spans="2:28" x14ac:dyDescent="0.25">
      <c r="B31" s="2">
        <v>27</v>
      </c>
      <c r="C31" s="2" t="s">
        <v>31</v>
      </c>
      <c r="D31" t="s">
        <v>7</v>
      </c>
      <c r="E31" s="19"/>
      <c r="F31" s="2">
        <v>1.5</v>
      </c>
      <c r="G31" s="19"/>
      <c r="H31" s="4">
        <f t="shared" si="0"/>
        <v>0</v>
      </c>
    </row>
    <row r="32" spans="2:28" x14ac:dyDescent="0.25">
      <c r="B32" s="2">
        <v>28</v>
      </c>
      <c r="C32" s="2" t="s">
        <v>32</v>
      </c>
      <c r="D32" t="s">
        <v>7</v>
      </c>
      <c r="E32" s="19"/>
      <c r="F32" s="2">
        <v>1.5</v>
      </c>
      <c r="G32" s="19"/>
      <c r="H32" s="4">
        <f t="shared" si="0"/>
        <v>0</v>
      </c>
    </row>
    <row r="33" spans="2:8" x14ac:dyDescent="0.25">
      <c r="B33" s="2">
        <v>29</v>
      </c>
      <c r="C33" s="2" t="s">
        <v>33</v>
      </c>
      <c r="D33" t="s">
        <v>7</v>
      </c>
      <c r="E33" s="19"/>
      <c r="F33" s="2">
        <v>1.5</v>
      </c>
      <c r="G33" s="19"/>
      <c r="H33" s="4">
        <f t="shared" si="0"/>
        <v>0</v>
      </c>
    </row>
    <row r="34" spans="2:8" x14ac:dyDescent="0.25">
      <c r="B34" s="2">
        <v>30</v>
      </c>
      <c r="C34" s="2" t="s">
        <v>34</v>
      </c>
      <c r="D34" t="s">
        <v>7</v>
      </c>
      <c r="E34" s="19"/>
      <c r="F34" s="2">
        <v>1.5</v>
      </c>
      <c r="G34" s="19"/>
      <c r="H34" s="4">
        <f t="shared" si="0"/>
        <v>0</v>
      </c>
    </row>
    <row r="35" spans="2:8" x14ac:dyDescent="0.25">
      <c r="B35" s="2">
        <v>31</v>
      </c>
      <c r="C35" s="2" t="s">
        <v>35</v>
      </c>
      <c r="D35" t="s">
        <v>7</v>
      </c>
      <c r="E35" s="19"/>
      <c r="F35" s="2">
        <v>1.5</v>
      </c>
      <c r="G35" s="19"/>
      <c r="H35" s="4">
        <f t="shared" si="0"/>
        <v>0</v>
      </c>
    </row>
    <row r="36" spans="2:8" ht="14.45" customHeight="1" x14ac:dyDescent="0.25">
      <c r="B36" s="2">
        <v>32</v>
      </c>
      <c r="C36" s="2" t="s">
        <v>36</v>
      </c>
      <c r="D36" t="s">
        <v>7</v>
      </c>
      <c r="E36" s="19"/>
      <c r="F36" s="2">
        <v>1.5</v>
      </c>
      <c r="G36" s="19"/>
      <c r="H36" s="4">
        <f t="shared" si="0"/>
        <v>0</v>
      </c>
    </row>
    <row r="37" spans="2:8" x14ac:dyDescent="0.25">
      <c r="B37" s="2">
        <v>33</v>
      </c>
      <c r="C37" s="2" t="s">
        <v>4</v>
      </c>
      <c r="D37" t="s">
        <v>7</v>
      </c>
      <c r="E37" s="19"/>
      <c r="F37" s="2">
        <v>1.5</v>
      </c>
      <c r="G37" s="19"/>
      <c r="H37" s="4">
        <f t="shared" si="0"/>
        <v>0</v>
      </c>
    </row>
    <row r="38" spans="2:8" x14ac:dyDescent="0.25">
      <c r="B38" s="2">
        <v>34</v>
      </c>
      <c r="C38" s="19" t="s">
        <v>37</v>
      </c>
      <c r="D38" t="s">
        <v>38</v>
      </c>
      <c r="E38" s="19"/>
      <c r="F38" s="2">
        <v>1</v>
      </c>
      <c r="G38" s="19"/>
      <c r="H38" s="4">
        <f t="shared" si="0"/>
        <v>0</v>
      </c>
    </row>
    <row r="39" spans="2:8" x14ac:dyDescent="0.25">
      <c r="B39" s="2">
        <v>35</v>
      </c>
      <c r="C39" s="19" t="s">
        <v>37</v>
      </c>
      <c r="D39" t="s">
        <v>38</v>
      </c>
      <c r="E39" s="19"/>
      <c r="F39" s="2">
        <v>1</v>
      </c>
      <c r="G39" s="19"/>
      <c r="H39" s="4">
        <f t="shared" si="0"/>
        <v>0</v>
      </c>
    </row>
    <row r="40" spans="2:8" x14ac:dyDescent="0.25">
      <c r="B40" s="2">
        <v>36</v>
      </c>
      <c r="C40" s="19" t="s">
        <v>37</v>
      </c>
      <c r="D40" t="s">
        <v>38</v>
      </c>
      <c r="E40" s="19"/>
      <c r="F40" s="2">
        <v>1</v>
      </c>
      <c r="G40" s="19"/>
      <c r="H40" s="4">
        <f t="shared" si="0"/>
        <v>0</v>
      </c>
    </row>
    <row r="41" spans="2:8" x14ac:dyDescent="0.25">
      <c r="B41" s="2">
        <v>37</v>
      </c>
      <c r="C41" s="19" t="s">
        <v>37</v>
      </c>
      <c r="D41" t="s">
        <v>38</v>
      </c>
      <c r="E41" s="19"/>
      <c r="F41" s="2">
        <v>1</v>
      </c>
      <c r="G41" s="19"/>
      <c r="H41" s="4">
        <f t="shared" si="0"/>
        <v>0</v>
      </c>
    </row>
    <row r="42" spans="2:8" x14ac:dyDescent="0.25">
      <c r="B42" s="2">
        <v>38</v>
      </c>
      <c r="C42" s="19" t="s">
        <v>37</v>
      </c>
      <c r="D42" t="s">
        <v>38</v>
      </c>
      <c r="E42" s="19"/>
      <c r="F42" s="2">
        <v>1</v>
      </c>
      <c r="G42" s="19"/>
      <c r="H42" s="4">
        <f t="shared" si="0"/>
        <v>0</v>
      </c>
    </row>
    <row r="43" spans="2:8" x14ac:dyDescent="0.25">
      <c r="B43" s="2">
        <v>39</v>
      </c>
      <c r="C43" s="19" t="s">
        <v>37</v>
      </c>
      <c r="D43" t="s">
        <v>38</v>
      </c>
      <c r="E43" s="19"/>
      <c r="F43" s="2">
        <v>1</v>
      </c>
      <c r="G43" s="19"/>
      <c r="H43" s="4">
        <f t="shared" si="0"/>
        <v>0</v>
      </c>
    </row>
    <row r="44" spans="2:8" x14ac:dyDescent="0.25">
      <c r="B44" s="14">
        <v>40</v>
      </c>
      <c r="C44" s="20" t="s">
        <v>37</v>
      </c>
      <c r="D44" s="17" t="s">
        <v>38</v>
      </c>
      <c r="E44" s="20"/>
      <c r="F44" s="14">
        <v>1</v>
      </c>
      <c r="G44" s="20"/>
      <c r="H44" s="4">
        <f t="shared" si="0"/>
        <v>0</v>
      </c>
    </row>
    <row r="45" spans="2:8" x14ac:dyDescent="0.25">
      <c r="H45" s="16">
        <f>SUM(H5:H44)</f>
        <v>1.2692307692307692</v>
      </c>
    </row>
    <row r="47" spans="2:8" x14ac:dyDescent="0.25">
      <c r="B47" s="21" t="s">
        <v>46</v>
      </c>
      <c r="C47" s="22"/>
      <c r="D47" s="22"/>
      <c r="E47" s="22"/>
      <c r="F47" s="22"/>
      <c r="G47" s="22"/>
      <c r="H47" s="23"/>
    </row>
    <row r="48" spans="2:8" x14ac:dyDescent="0.25">
      <c r="B48" s="24"/>
      <c r="C48" s="25"/>
      <c r="D48" s="25"/>
      <c r="E48" s="25"/>
      <c r="F48" s="25"/>
      <c r="G48" s="25"/>
      <c r="H48" s="26"/>
    </row>
    <row r="49" spans="2:8" x14ac:dyDescent="0.25">
      <c r="B49" s="24"/>
      <c r="C49" s="25"/>
      <c r="D49" s="25"/>
      <c r="E49" s="25"/>
      <c r="F49" s="25"/>
      <c r="G49" s="25"/>
      <c r="H49" s="26"/>
    </row>
    <row r="50" spans="2:8" ht="409.5" customHeight="1" x14ac:dyDescent="0.25">
      <c r="B50" s="27"/>
      <c r="C50" s="28"/>
      <c r="D50" s="28"/>
      <c r="E50" s="28"/>
      <c r="F50" s="28"/>
      <c r="G50" s="28"/>
      <c r="H50" s="29"/>
    </row>
  </sheetData>
  <sheetProtection algorithmName="SHA-512" hashValue="TumHPv9dYR4eOenJJ3Re3DnsXDLM9eWTarFmARwNORQwx7v7fgTxYIm7ivVduxktkXSmvb9F8e/1ohsRSy9FRw==" saltValue="ZI73PaD8TU09K+IkJuJZAg==" spinCount="100000" sheet="1" selectLockedCells="1"/>
  <mergeCells count="1">
    <mergeCell ref="B47:H50"/>
  </mergeCells>
  <dataValidations count="2">
    <dataValidation type="list" showInputMessage="1" showErrorMessage="1" errorTitle="max 13 weken" error="Omdat er maximaal 13 weken zijn in de gesloten periode kan maximaal 13 weken worden geoffreerd." sqref="G5:G44" xr:uid="{0FD23E16-9103-4F12-B7C8-CEDFE484D596}">
      <formula1>$J$7:$J$20</formula1>
    </dataValidation>
    <dataValidation type="list" showInputMessage="1" showErrorMessage="1" sqref="E5:E44" xr:uid="{191A0DB1-9DDE-4DF9-8432-B5A50A3F771A}">
      <formula1>$J$5:$J$6</formula1>
    </dataValidation>
  </dataValidations>
  <pageMargins left="0.23622047244094491" right="0.23622047244094491" top="0.74803149606299213" bottom="0.74803149606299213" header="0.31496062992125984" footer="0.31496062992125984"/>
  <pageSetup paperSize="9" scale="97" fitToHeight="2" orientation="landscape" r:id="rId1"/>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Scorematrix PODD</vt:lpstr>
      <vt:lpstr>'Scorematrix PODD'!Afdrukbereik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Urgert, W. (Wilco)</dc:creator>
  <cp:lastModifiedBy>Geest, L. de (Lisa)</cp:lastModifiedBy>
  <cp:lastPrinted>2025-03-18T16:28:21Z</cp:lastPrinted>
  <dcterms:created xsi:type="dcterms:W3CDTF">2025-03-04T12:41:14Z</dcterms:created>
  <dcterms:modified xsi:type="dcterms:W3CDTF">2025-03-27T14:44:30Z</dcterms:modified>
</cp:coreProperties>
</file>