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ervicepunt71-my.sharepoint.com/personal/c_schmitz_leiden_nl/Documents/Aanbesteding beveiliging vluchtelingenopvanglocaties/"/>
    </mc:Choice>
  </mc:AlternateContent>
  <xr:revisionPtr revIDLastSave="315" documentId="8_{0E5989B6-9480-4830-9755-6D82D50983AE}" xr6:coauthVersionLast="47" xr6:coauthVersionMax="47" xr10:uidLastSave="{5E4C4856-7183-4B2E-81EF-11CBE80F78B4}"/>
  <bookViews>
    <workbookView xWindow="-98" yWindow="-98" windowWidth="21795" windowHeight="13996" tabRatio="555" xr2:uid="{00000000-000D-0000-FFFF-FFFF00000000}"/>
  </bookViews>
  <sheets>
    <sheet name="Invulblad" sheetId="1" r:id="rId1"/>
    <sheet name="Locatieoverzi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G11" i="1" s="1"/>
  <c r="F10" i="1"/>
  <c r="G10" i="1" s="1"/>
  <c r="G9" i="1"/>
  <c r="F26" i="1"/>
  <c r="F25" i="1"/>
  <c r="F24" i="1"/>
  <c r="F23" i="1"/>
  <c r="D15" i="1"/>
  <c r="G12" i="1" l="1"/>
  <c r="G23" i="1"/>
  <c r="G13" i="1" l="1"/>
  <c r="G14" i="1"/>
  <c r="G15" i="1" l="1"/>
  <c r="C33" i="1" l="1"/>
  <c r="C34" i="1" s="1"/>
</calcChain>
</file>

<file path=xl/sharedStrings.xml><?xml version="1.0" encoding="utf-8"?>
<sst xmlns="http://schemas.openxmlformats.org/spreadsheetml/2006/main" count="65" uniqueCount="54">
  <si>
    <t>Omschrijving</t>
  </si>
  <si>
    <t>Uren</t>
  </si>
  <si>
    <t>%</t>
  </si>
  <si>
    <t>Tarief per uur</t>
  </si>
  <si>
    <t>Subtotaal</t>
  </si>
  <si>
    <t>Maandag t/m vrijdag - daguren</t>
  </si>
  <si>
    <t>07:00 - 18:00 uur</t>
  </si>
  <si>
    <t>Maandag t/m vrijdag - avonduren</t>
  </si>
  <si>
    <t>18:00 - 24:00 uur</t>
  </si>
  <si>
    <t>Maandag t/m vrijdag - nachturen</t>
  </si>
  <si>
    <t>00:00 - 07:00 uur</t>
  </si>
  <si>
    <t>Weekend</t>
  </si>
  <si>
    <t>00:00 - 24:00 uur</t>
  </si>
  <si>
    <t>Feestdag</t>
  </si>
  <si>
    <t>Feestdag weekend</t>
  </si>
  <si>
    <t>Totaal per jaar</t>
  </si>
  <si>
    <t xml:space="preserve">Ma t/m zon 00:00 tot 24:00 - 1 beveiliger </t>
  </si>
  <si>
    <t>Aantal</t>
  </si>
  <si>
    <t>Tarief</t>
  </si>
  <si>
    <t>Totaal</t>
  </si>
  <si>
    <t>Abonnement alarmcentrale AL1 (DP1)</t>
  </si>
  <si>
    <t>Brand-doormelding</t>
  </si>
  <si>
    <t>Storing brand</t>
  </si>
  <si>
    <t xml:space="preserve">24/7 inzet per locatie - inzet 1 beveilger </t>
  </si>
  <si>
    <t>Tijden</t>
  </si>
  <si>
    <t>Maandag t/m zondag en feestdagen</t>
  </si>
  <si>
    <t>Alarmopvolging</t>
  </si>
  <si>
    <t>Alarmcentrale diensten</t>
  </si>
  <si>
    <t>Tot 1 september 2025</t>
  </si>
  <si>
    <t>Keyholding t.b.v. alarmopvolging</t>
  </si>
  <si>
    <t xml:space="preserve"> Naam organisatie:                </t>
  </si>
  <si>
    <t>…..............................................................</t>
  </si>
  <si>
    <t xml:space="preserve"> Naam ondertekenaar:          </t>
  </si>
  <si>
    <t xml:space="preserve"> Functie ondertekenaar:</t>
  </si>
  <si>
    <t xml:space="preserve"> Handtekening:  </t>
  </si>
  <si>
    <t>Ondertekening Prijzenblad Beveiliging opvanglocaties Gemeente Leiden</t>
  </si>
  <si>
    <t>Totaal per locatie per jaar (= Vergelijkingsprijs)</t>
  </si>
  <si>
    <t>Tarief per 30 min. (per uitruk)</t>
  </si>
  <si>
    <t>Locatie</t>
  </si>
  <si>
    <t xml:space="preserve">Locatieoverzicht </t>
  </si>
  <si>
    <t>Aantal dagen per week</t>
  </si>
  <si>
    <t>Aantal beveiligers</t>
  </si>
  <si>
    <t>Opmerking</t>
  </si>
  <si>
    <t>Aantal uren per dag (doordeweeks)</t>
  </si>
  <si>
    <t>Houtlaan 59</t>
  </si>
  <si>
    <t>Archimedesweg 29</t>
  </si>
  <si>
    <t>Lange Mare 43</t>
  </si>
  <si>
    <t>Witte Rozenstraat 21</t>
  </si>
  <si>
    <t>Bijlage 7 - Prijzenblad - Beveiligings- en alarmcentralediensren opvanglocaties Oekraïense ontheemden</t>
  </si>
  <si>
    <t>Tarief per 15 min. Opvolgend (dit tarief mag niet hoger zijn dan de helft van het 30 minuten tarief)</t>
  </si>
  <si>
    <t xml:space="preserve">Pilot vanaf 1 september 2025 
maaandag tot en met donderdag 18.00 uur tot 06.00 uur en vrijdag 18.00 uur tot maandag 06.00 uur. </t>
  </si>
  <si>
    <t>Aantal uren per dag (weekend (za/zo)</t>
  </si>
  <si>
    <t>Ureninzet gebaseerd op huidige dienstrooster voor één locatie met inzet van één beveiliger. Facturatie dient op basis van werkelijke ingezette uren te gebeuren.</t>
  </si>
  <si>
    <t>Totale prijs per jaar voor vier locaties 
(gebaseerd op 24/7 inzet van één beveiliger)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</si>
</sst>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3" formatCode="_ * #,##0.00_ ;_ * \-#,##0.00_ ;_ * &quot;-&quot;??_ ;_ @_ "/>
    <numFmt numFmtId="164" formatCode="_-* #,##0.00_-;_-* #,##0.00\-;_-* &quot;-&quot;??_-;_-@_-"/>
    <numFmt numFmtId="165" formatCode="&quot;€&quot;\ #,##0.00"/>
  </numFmts>
  <fonts count="15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8"/>
      <color theme="1"/>
      <name val="Aptos Narrow"/>
      <family val="2"/>
      <scheme val="minor"/>
    </font>
    <font>
      <b/>
      <sz val="8"/>
      <name val="Arial"/>
    </font>
    <font>
      <sz val="8"/>
      <name val="Arial"/>
    </font>
    <font>
      <b/>
      <sz val="8"/>
      <color theme="0"/>
      <name val="Arial"/>
    </font>
    <font>
      <b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0" fontId="5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8" fontId="4" fillId="4" borderId="7" xfId="0" applyNumberFormat="1" applyFont="1" applyFill="1" applyBorder="1" applyAlignment="1">
      <alignment vertical="center" wrapText="1"/>
    </xf>
    <xf numFmtId="0" fontId="3" fillId="0" borderId="0" xfId="1" applyFont="1" applyAlignment="1">
      <alignment horizontal="center"/>
    </xf>
    <xf numFmtId="2" fontId="4" fillId="0" borderId="0" xfId="2" applyNumberFormat="1" applyFont="1" applyFill="1" applyBorder="1" applyAlignment="1" applyProtection="1">
      <alignment horizontal="center"/>
      <protection locked="0"/>
    </xf>
    <xf numFmtId="2" fontId="4" fillId="0" borderId="0" xfId="2" applyNumberFormat="1" applyFont="1" applyFill="1" applyBorder="1" applyAlignment="1" applyProtection="1">
      <alignment horizontal="center"/>
    </xf>
    <xf numFmtId="0" fontId="3" fillId="0" borderId="0" xfId="1" applyFont="1" applyAlignment="1">
      <alignment horizontal="left"/>
    </xf>
    <xf numFmtId="0" fontId="3" fillId="0" borderId="0" xfId="1" quotePrefix="1" applyFont="1" applyAlignment="1">
      <alignment horizontal="left"/>
    </xf>
    <xf numFmtId="2" fontId="4" fillId="0" borderId="0" xfId="3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8" fontId="3" fillId="4" borderId="7" xfId="0" applyNumberFormat="1" applyFont="1" applyFill="1" applyBorder="1" applyAlignment="1">
      <alignment vertical="center" wrapText="1"/>
    </xf>
    <xf numFmtId="165" fontId="4" fillId="4" borderId="1" xfId="0" quotePrefix="1" applyNumberFormat="1" applyFont="1" applyFill="1" applyBorder="1" applyAlignment="1">
      <alignment horizontal="center" vertical="center" wrapText="1"/>
    </xf>
    <xf numFmtId="8" fontId="3" fillId="6" borderId="0" xfId="0" applyNumberFormat="1" applyFont="1" applyFill="1" applyAlignment="1">
      <alignment vertical="center" wrapText="1"/>
    </xf>
    <xf numFmtId="0" fontId="8" fillId="0" borderId="0" xfId="0" applyFont="1"/>
    <xf numFmtId="8" fontId="1" fillId="0" borderId="11" xfId="0" applyNumberFormat="1" applyFont="1" applyBorder="1" applyAlignment="1">
      <alignment horizontal="center" vertical="center"/>
    </xf>
    <xf numFmtId="8" fontId="7" fillId="5" borderId="1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11" fillId="2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2" fillId="3" borderId="7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3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8" fontId="3" fillId="4" borderId="2" xfId="0" applyNumberFormat="1" applyFont="1" applyFill="1" applyBorder="1" applyAlignment="1">
      <alignment horizontal="center" vertical="center" wrapText="1"/>
    </xf>
    <xf numFmtId="8" fontId="3" fillId="4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8" borderId="11" xfId="0" applyFill="1" applyBorder="1" applyAlignment="1" applyProtection="1"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8" fontId="4" fillId="8" borderId="7" xfId="0" applyNumberFormat="1" applyFont="1" applyFill="1" applyBorder="1" applyAlignment="1" applyProtection="1">
      <alignment vertical="center" wrapText="1"/>
      <protection locked="0"/>
    </xf>
    <xf numFmtId="165" fontId="4" fillId="8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12" fillId="8" borderId="11" xfId="0" quotePrefix="1" applyNumberFormat="1" applyFont="1" applyFill="1" applyBorder="1" applyAlignment="1" applyProtection="1">
      <alignment horizontal="center" vertical="center" wrapText="1"/>
      <protection locked="0"/>
    </xf>
    <xf numFmtId="8" fontId="11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protection locked="0"/>
    </xf>
  </cellXfs>
  <cellStyles count="4">
    <cellStyle name="Komma 2" xfId="2" xr:uid="{8B4F0A77-6DDA-4E3B-8378-B5E52FAB32FB}"/>
    <cellStyle name="Komma 2 2" xfId="3" xr:uid="{04647863-E9B0-4900-888C-866BE21F024D}"/>
    <cellStyle name="Standaard" xfId="0" builtinId="0"/>
    <cellStyle name="Standaard 4 2 6" xfId="1" xr:uid="{21485A31-285A-4724-B9F1-1AF01B12CF45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6"/>
  <sheetViews>
    <sheetView tabSelected="1" workbookViewId="0">
      <selection activeCell="G37" sqref="G37"/>
    </sheetView>
  </sheetViews>
  <sheetFormatPr defaultColWidth="8.85546875" defaultRowHeight="11.25" x14ac:dyDescent="0.2"/>
  <cols>
    <col min="1" max="1" width="8.85546875" style="1"/>
    <col min="2" max="2" width="32.7109375" style="1" customWidth="1"/>
    <col min="3" max="3" width="15.7109375" style="1" customWidth="1"/>
    <col min="4" max="4" width="10.42578125" style="1" customWidth="1"/>
    <col min="5" max="5" width="9.140625" style="1"/>
    <col min="6" max="6" width="12.140625" style="1" customWidth="1"/>
    <col min="7" max="7" width="15.140625" style="1" customWidth="1"/>
    <col min="8" max="9" width="9.140625" style="1"/>
    <col min="10" max="10" width="18.28515625" style="1" customWidth="1"/>
    <col min="11" max="11" width="10.28515625" style="1" customWidth="1"/>
    <col min="12" max="12" width="14.5703125" style="1" customWidth="1"/>
    <col min="13" max="13" width="13.7109375" style="1" customWidth="1"/>
    <col min="14" max="14" width="16.7109375" style="1" customWidth="1"/>
    <col min="15" max="15" width="13.28515625" style="1" customWidth="1"/>
    <col min="16" max="16384" width="8.85546875" style="1"/>
  </cols>
  <sheetData>
    <row r="2" spans="2:21" ht="15" x14ac:dyDescent="0.25">
      <c r="B2" s="21" t="s">
        <v>48</v>
      </c>
    </row>
    <row r="5" spans="2:21" x14ac:dyDescent="0.2">
      <c r="B5" s="47" t="s">
        <v>23</v>
      </c>
      <c r="C5" s="48"/>
      <c r="D5" s="48"/>
      <c r="E5" s="48"/>
      <c r="F5" s="48"/>
      <c r="G5" s="49"/>
    </row>
    <row r="6" spans="2:21" x14ac:dyDescent="0.2">
      <c r="B6" s="50"/>
      <c r="C6" s="51"/>
      <c r="D6" s="51"/>
      <c r="E6" s="51"/>
      <c r="F6" s="51"/>
      <c r="G6" s="52"/>
    </row>
    <row r="7" spans="2:21" x14ac:dyDescent="0.2">
      <c r="B7" s="53" t="s">
        <v>0</v>
      </c>
      <c r="C7" s="2"/>
      <c r="D7" s="55" t="s">
        <v>1</v>
      </c>
      <c r="E7" s="55" t="s">
        <v>2</v>
      </c>
      <c r="F7" s="53" t="s">
        <v>3</v>
      </c>
      <c r="G7" s="36" t="s">
        <v>4</v>
      </c>
    </row>
    <row r="8" spans="2:21" x14ac:dyDescent="0.2">
      <c r="B8" s="54"/>
      <c r="C8" s="3"/>
      <c r="D8" s="56"/>
      <c r="E8" s="56"/>
      <c r="F8" s="54"/>
      <c r="G8" s="37"/>
    </row>
    <row r="9" spans="2:21" x14ac:dyDescent="0.2">
      <c r="B9" s="4" t="s">
        <v>5</v>
      </c>
      <c r="C9" s="5" t="s">
        <v>6</v>
      </c>
      <c r="D9" s="6">
        <v>2794</v>
      </c>
      <c r="E9" s="7">
        <v>1</v>
      </c>
      <c r="F9" s="80">
        <v>0</v>
      </c>
      <c r="G9" s="8">
        <f>D9*F9</f>
        <v>0</v>
      </c>
      <c r="P9" s="9"/>
      <c r="Q9" s="9"/>
      <c r="R9" s="9"/>
      <c r="S9" s="9"/>
      <c r="T9" s="9"/>
      <c r="U9" s="9"/>
    </row>
    <row r="10" spans="2:21" x14ac:dyDescent="0.2">
      <c r="B10" s="4" t="s">
        <v>7</v>
      </c>
      <c r="C10" s="5" t="s">
        <v>8</v>
      </c>
      <c r="D10" s="6">
        <v>1524</v>
      </c>
      <c r="E10" s="7">
        <v>1.1000000000000001</v>
      </c>
      <c r="F10" s="8">
        <f>F9*1.1</f>
        <v>0</v>
      </c>
      <c r="G10" s="8">
        <f t="shared" ref="G10:G14" si="0">D10*F10</f>
        <v>0</v>
      </c>
      <c r="P10" s="10"/>
      <c r="Q10" s="10"/>
      <c r="R10" s="11"/>
      <c r="S10" s="11"/>
      <c r="T10" s="11"/>
      <c r="U10" s="10"/>
    </row>
    <row r="11" spans="2:21" x14ac:dyDescent="0.2">
      <c r="B11" s="4" t="s">
        <v>9</v>
      </c>
      <c r="C11" s="5" t="s">
        <v>10</v>
      </c>
      <c r="D11" s="6">
        <v>1778</v>
      </c>
      <c r="E11" s="7">
        <v>1.2</v>
      </c>
      <c r="F11" s="8">
        <f>F9*1.2</f>
        <v>0</v>
      </c>
      <c r="G11" s="8">
        <f t="shared" si="0"/>
        <v>0</v>
      </c>
      <c r="P11" s="10"/>
      <c r="Q11" s="10"/>
      <c r="R11" s="11"/>
      <c r="S11" s="11"/>
      <c r="T11" s="11"/>
      <c r="U11" s="11"/>
    </row>
    <row r="12" spans="2:21" x14ac:dyDescent="0.2">
      <c r="B12" s="4" t="s">
        <v>11</v>
      </c>
      <c r="C12" s="5" t="s">
        <v>12</v>
      </c>
      <c r="D12" s="6">
        <v>2440</v>
      </c>
      <c r="E12" s="7">
        <v>1.35</v>
      </c>
      <c r="F12" s="8">
        <f>F9*1.35</f>
        <v>0</v>
      </c>
      <c r="G12" s="8">
        <f t="shared" si="0"/>
        <v>0</v>
      </c>
      <c r="K12" s="12"/>
      <c r="L12" s="13"/>
      <c r="M12" s="14"/>
      <c r="N12" s="10"/>
      <c r="O12" s="10"/>
      <c r="P12" s="10"/>
      <c r="Q12" s="10"/>
      <c r="R12" s="11"/>
      <c r="S12" s="11"/>
      <c r="T12" s="11"/>
      <c r="U12" s="10"/>
    </row>
    <row r="13" spans="2:21" x14ac:dyDescent="0.2">
      <c r="B13" s="4" t="s">
        <v>13</v>
      </c>
      <c r="C13" s="5" t="s">
        <v>12</v>
      </c>
      <c r="D13" s="6">
        <v>144</v>
      </c>
      <c r="E13" s="7">
        <v>1.5</v>
      </c>
      <c r="F13" s="8">
        <f>F9*1.5</f>
        <v>0</v>
      </c>
      <c r="G13" s="8">
        <f t="shared" si="0"/>
        <v>0</v>
      </c>
      <c r="K13" s="12"/>
      <c r="L13" s="12"/>
      <c r="M13" s="10"/>
      <c r="N13" s="11"/>
      <c r="O13" s="11"/>
      <c r="P13" s="11"/>
      <c r="Q13" s="11"/>
      <c r="R13" s="10"/>
      <c r="S13" s="10"/>
      <c r="T13" s="11"/>
      <c r="U13" s="10"/>
    </row>
    <row r="14" spans="2:21" x14ac:dyDescent="0.2">
      <c r="B14" s="4" t="s">
        <v>14</v>
      </c>
      <c r="C14" s="5" t="s">
        <v>12</v>
      </c>
      <c r="D14" s="6">
        <v>80</v>
      </c>
      <c r="E14" s="7">
        <v>1.5</v>
      </c>
      <c r="F14" s="8">
        <f>F9*1.5</f>
        <v>0</v>
      </c>
      <c r="G14" s="8">
        <f t="shared" si="0"/>
        <v>0</v>
      </c>
      <c r="K14" s="12"/>
      <c r="L14" s="12"/>
      <c r="M14" s="10"/>
      <c r="N14" s="11"/>
      <c r="O14" s="11"/>
      <c r="P14" s="11"/>
      <c r="Q14" s="11"/>
      <c r="R14" s="11"/>
      <c r="S14" s="11"/>
      <c r="T14" s="10"/>
      <c r="U14" s="10"/>
    </row>
    <row r="15" spans="2:21" x14ac:dyDescent="0.2">
      <c r="B15" s="15" t="s">
        <v>15</v>
      </c>
      <c r="C15" s="15"/>
      <c r="D15" s="16">
        <f>SUM(D9:D14)</f>
        <v>8760</v>
      </c>
      <c r="E15" s="17"/>
      <c r="F15" s="18"/>
      <c r="G15" s="18">
        <f>SUM(G9:G14)</f>
        <v>0</v>
      </c>
      <c r="K15" s="12"/>
      <c r="L15" s="12"/>
      <c r="M15" s="10"/>
      <c r="N15" s="11"/>
      <c r="O15" s="11"/>
      <c r="P15" s="11"/>
      <c r="Q15" s="11"/>
      <c r="R15" s="11"/>
      <c r="S15" s="11"/>
      <c r="T15" s="10"/>
      <c r="U15" s="11"/>
    </row>
    <row r="16" spans="2:21" ht="24.75" customHeight="1" x14ac:dyDescent="0.2">
      <c r="B16" s="57" t="s">
        <v>52</v>
      </c>
      <c r="C16" s="57"/>
      <c r="D16" s="57"/>
      <c r="E16" s="57"/>
      <c r="F16" s="57"/>
      <c r="G16" s="57"/>
    </row>
    <row r="17" spans="2:11" ht="18.75" customHeight="1" x14ac:dyDescent="0.2">
      <c r="B17" s="58" t="s">
        <v>16</v>
      </c>
      <c r="C17" s="58"/>
      <c r="D17" s="58"/>
      <c r="E17" s="58"/>
      <c r="F17" s="20"/>
      <c r="G17" s="20"/>
    </row>
    <row r="18" spans="2:11" ht="12" thickBot="1" x14ac:dyDescent="0.25"/>
    <row r="19" spans="2:11" ht="11.25" customHeight="1" x14ac:dyDescent="0.2">
      <c r="B19" s="47" t="s">
        <v>27</v>
      </c>
      <c r="C19" s="48"/>
      <c r="D19" s="48"/>
      <c r="E19" s="48"/>
      <c r="F19" s="48"/>
      <c r="G19" s="48"/>
    </row>
    <row r="20" spans="2:11" ht="11.25" customHeight="1" x14ac:dyDescent="0.2">
      <c r="B20" s="50"/>
      <c r="C20" s="51"/>
      <c r="D20" s="51"/>
      <c r="E20" s="51"/>
      <c r="F20" s="51"/>
      <c r="G20" s="51"/>
    </row>
    <row r="21" spans="2:11" ht="11.25" customHeight="1" x14ac:dyDescent="0.2">
      <c r="B21" s="63" t="s">
        <v>0</v>
      </c>
      <c r="C21" s="64"/>
      <c r="D21" s="55" t="s">
        <v>17</v>
      </c>
      <c r="E21" s="36" t="s">
        <v>18</v>
      </c>
      <c r="F21" s="36" t="s">
        <v>4</v>
      </c>
      <c r="G21" s="36" t="s">
        <v>19</v>
      </c>
      <c r="K21" s="79"/>
    </row>
    <row r="22" spans="2:11" ht="12" thickBot="1" x14ac:dyDescent="0.25">
      <c r="B22" s="65"/>
      <c r="C22" s="66"/>
      <c r="D22" s="56"/>
      <c r="E22" s="37"/>
      <c r="F22" s="37"/>
      <c r="G22" s="37"/>
    </row>
    <row r="23" spans="2:11" ht="12" thickBot="1" x14ac:dyDescent="0.25">
      <c r="B23" s="59" t="s">
        <v>20</v>
      </c>
      <c r="C23" s="60"/>
      <c r="D23" s="17">
        <v>1</v>
      </c>
      <c r="E23" s="81">
        <v>0</v>
      </c>
      <c r="F23" s="19">
        <f>D23*E23</f>
        <v>0</v>
      </c>
      <c r="G23" s="38">
        <f>+SUM(F23:F26)</f>
        <v>0</v>
      </c>
    </row>
    <row r="24" spans="2:11" ht="11.25" customHeight="1" thickBot="1" x14ac:dyDescent="0.25">
      <c r="B24" s="24" t="s">
        <v>21</v>
      </c>
      <c r="C24" s="25"/>
      <c r="D24" s="17">
        <v>1</v>
      </c>
      <c r="E24" s="81">
        <v>0</v>
      </c>
      <c r="F24" s="19">
        <f t="shared" ref="F24:F25" si="1">D24*E24</f>
        <v>0</v>
      </c>
      <c r="G24" s="39"/>
    </row>
    <row r="25" spans="2:11" ht="11.25" customHeight="1" thickBot="1" x14ac:dyDescent="0.25">
      <c r="B25" s="61" t="s">
        <v>22</v>
      </c>
      <c r="C25" s="62"/>
      <c r="D25" s="17">
        <v>1</v>
      </c>
      <c r="E25" s="81">
        <v>0</v>
      </c>
      <c r="F25" s="19">
        <f t="shared" si="1"/>
        <v>0</v>
      </c>
      <c r="G25" s="39"/>
    </row>
    <row r="26" spans="2:11" ht="11.25" customHeight="1" x14ac:dyDescent="0.2">
      <c r="B26" s="26" t="s">
        <v>29</v>
      </c>
      <c r="C26" s="26"/>
      <c r="D26" s="17">
        <v>1</v>
      </c>
      <c r="E26" s="81">
        <v>0</v>
      </c>
      <c r="F26" s="19">
        <f t="shared" ref="F26" si="2">D26*E26</f>
        <v>0</v>
      </c>
      <c r="G26" s="40"/>
    </row>
    <row r="27" spans="2:11" ht="17.25" customHeight="1" thickBot="1" x14ac:dyDescent="0.25"/>
    <row r="28" spans="2:11" ht="24.75" customHeight="1" thickBot="1" x14ac:dyDescent="0.25">
      <c r="B28" s="34" t="s">
        <v>26</v>
      </c>
      <c r="C28" s="35"/>
      <c r="D28" s="35"/>
      <c r="E28" s="35"/>
      <c r="F28" s="35"/>
    </row>
    <row r="29" spans="2:11" ht="69.75" customHeight="1" thickBot="1" x14ac:dyDescent="0.3">
      <c r="B29" s="43" t="s">
        <v>0</v>
      </c>
      <c r="C29" s="44" t="s">
        <v>24</v>
      </c>
      <c r="D29" s="27" t="s">
        <v>37</v>
      </c>
      <c r="E29" s="41" t="s">
        <v>49</v>
      </c>
      <c r="F29" s="42"/>
    </row>
    <row r="30" spans="2:11" ht="20.25" customHeight="1" thickBot="1" x14ac:dyDescent="0.3">
      <c r="B30" s="45" t="s">
        <v>25</v>
      </c>
      <c r="C30" s="46" t="s">
        <v>12</v>
      </c>
      <c r="D30" s="82">
        <v>0</v>
      </c>
      <c r="E30" s="83">
        <v>0</v>
      </c>
      <c r="F30" s="84"/>
    </row>
    <row r="33" spans="2:5" ht="29.25" customHeight="1" x14ac:dyDescent="0.2">
      <c r="B33" s="32" t="s">
        <v>36</v>
      </c>
      <c r="C33" s="23">
        <f>$G$15+$G$23+D30+E30</f>
        <v>0</v>
      </c>
    </row>
    <row r="34" spans="2:5" ht="30" customHeight="1" x14ac:dyDescent="0.2">
      <c r="B34" s="33" t="s">
        <v>53</v>
      </c>
      <c r="C34" s="22">
        <f>C33*4</f>
        <v>0</v>
      </c>
    </row>
    <row r="37" spans="2:5" ht="15" x14ac:dyDescent="0.25">
      <c r="B37" s="21" t="s">
        <v>35</v>
      </c>
      <c r="C37"/>
      <c r="D37"/>
    </row>
    <row r="38" spans="2:5" ht="15" x14ac:dyDescent="0.25">
      <c r="B38"/>
      <c r="C38"/>
      <c r="D38"/>
    </row>
    <row r="39" spans="2:5" x14ac:dyDescent="0.2">
      <c r="B39" s="67" t="s">
        <v>30</v>
      </c>
      <c r="C39" s="71" t="s">
        <v>31</v>
      </c>
      <c r="D39" s="71"/>
      <c r="E39" s="84"/>
    </row>
    <row r="40" spans="2:5" ht="15" customHeight="1" x14ac:dyDescent="0.2">
      <c r="B40" s="68"/>
      <c r="C40" s="71"/>
      <c r="D40" s="71"/>
      <c r="E40" s="84"/>
    </row>
    <row r="41" spans="2:5" ht="14.25" customHeight="1" x14ac:dyDescent="0.2">
      <c r="B41" s="67" t="s">
        <v>32</v>
      </c>
      <c r="C41" s="71" t="s">
        <v>31</v>
      </c>
      <c r="D41" s="71"/>
      <c r="E41" s="84"/>
    </row>
    <row r="42" spans="2:5" x14ac:dyDescent="0.2">
      <c r="B42" s="68"/>
      <c r="C42" s="71"/>
      <c r="D42" s="71"/>
      <c r="E42" s="84"/>
    </row>
    <row r="43" spans="2:5" ht="14.25" customHeight="1" x14ac:dyDescent="0.2">
      <c r="B43" s="67" t="s">
        <v>33</v>
      </c>
      <c r="C43" s="71" t="s">
        <v>31</v>
      </c>
      <c r="D43" s="71"/>
      <c r="E43" s="84"/>
    </row>
    <row r="44" spans="2:5" x14ac:dyDescent="0.2">
      <c r="B44" s="68"/>
      <c r="C44" s="71"/>
      <c r="D44" s="71"/>
      <c r="E44" s="84"/>
    </row>
    <row r="45" spans="2:5" x14ac:dyDescent="0.2">
      <c r="B45" s="69" t="s">
        <v>34</v>
      </c>
      <c r="C45" s="71" t="s">
        <v>31</v>
      </c>
      <c r="D45" s="71"/>
      <c r="E45" s="84"/>
    </row>
    <row r="46" spans="2:5" ht="15" customHeight="1" x14ac:dyDescent="0.2">
      <c r="B46" s="70"/>
      <c r="C46" s="71"/>
      <c r="D46" s="71"/>
      <c r="E46" s="84"/>
    </row>
  </sheetData>
  <sheetProtection algorithmName="SHA-512" hashValue="iFt9XRD9QPC/0tmJxQXL9KfU4PuKOiC5mhHYeEcTQAqGG+WDTvA+lKxFfJxLfLN//mA/cQ7coBM61KdYneC03g==" saltValue="iKJtal35RF14Pv06EmnGbQ==" spinCount="100000" sheet="1" objects="1" scenarios="1"/>
  <mergeCells count="30">
    <mergeCell ref="B43:B44"/>
    <mergeCell ref="B45:B46"/>
    <mergeCell ref="C39:E40"/>
    <mergeCell ref="C41:E42"/>
    <mergeCell ref="C43:E44"/>
    <mergeCell ref="C45:E46"/>
    <mergeCell ref="B39:B40"/>
    <mergeCell ref="B41:B42"/>
    <mergeCell ref="B16:G16"/>
    <mergeCell ref="B17:E17"/>
    <mergeCell ref="B23:C23"/>
    <mergeCell ref="B25:C25"/>
    <mergeCell ref="B19:G20"/>
    <mergeCell ref="B21:C22"/>
    <mergeCell ref="D21:D22"/>
    <mergeCell ref="B5:G6"/>
    <mergeCell ref="B7:B8"/>
    <mergeCell ref="D7:D8"/>
    <mergeCell ref="E7:E8"/>
    <mergeCell ref="F7:F8"/>
    <mergeCell ref="G7:G8"/>
    <mergeCell ref="E30:F30"/>
    <mergeCell ref="B28:F28"/>
    <mergeCell ref="E21:E22"/>
    <mergeCell ref="F21:F22"/>
    <mergeCell ref="G21:G22"/>
    <mergeCell ref="G23:G26"/>
    <mergeCell ref="E29:F29"/>
    <mergeCell ref="B29:C29"/>
    <mergeCell ref="B30:C30"/>
  </mergeCells>
  <conditionalFormatting sqref="M12">
    <cfRule type="expression" dxfId="1" priority="5">
      <formula>M$22="za"</formula>
    </cfRule>
    <cfRule type="expression" dxfId="0" priority="6">
      <formula>M$22="zo"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9AFA-729C-4BED-9BB3-C6291D45B00F}">
  <dimension ref="B2:G13"/>
  <sheetViews>
    <sheetView workbookViewId="0">
      <selection activeCell="C14" sqref="C14"/>
    </sheetView>
  </sheetViews>
  <sheetFormatPr defaultRowHeight="15" x14ac:dyDescent="0.25"/>
  <cols>
    <col min="2" max="2" width="25.7109375" customWidth="1"/>
    <col min="3" max="3" width="29.5703125" customWidth="1"/>
    <col min="4" max="7" width="13.7109375" customWidth="1"/>
  </cols>
  <sheetData>
    <row r="2" spans="2:7" s="1" customFormat="1" x14ac:dyDescent="0.25">
      <c r="B2" s="28" t="s">
        <v>48</v>
      </c>
    </row>
    <row r="4" spans="2:7" ht="15.75" thickBot="1" x14ac:dyDescent="0.3"/>
    <row r="5" spans="2:7" x14ac:dyDescent="0.25">
      <c r="B5" s="34" t="s">
        <v>39</v>
      </c>
      <c r="C5" s="74"/>
      <c r="D5" s="74"/>
      <c r="E5" s="74"/>
      <c r="F5" s="74"/>
      <c r="G5" s="74"/>
    </row>
    <row r="6" spans="2:7" ht="15.75" thickBot="1" x14ac:dyDescent="0.3">
      <c r="B6" s="75"/>
      <c r="C6" s="76"/>
      <c r="D6" s="76"/>
      <c r="E6" s="76"/>
      <c r="F6" s="76"/>
      <c r="G6" s="76"/>
    </row>
    <row r="7" spans="2:7" ht="15" customHeight="1" x14ac:dyDescent="0.25">
      <c r="B7" s="77" t="s">
        <v>38</v>
      </c>
      <c r="C7" s="72" t="s">
        <v>42</v>
      </c>
      <c r="D7" s="72" t="s">
        <v>41</v>
      </c>
      <c r="E7" s="72" t="s">
        <v>43</v>
      </c>
      <c r="F7" s="72" t="s">
        <v>51</v>
      </c>
      <c r="G7" s="72" t="s">
        <v>40</v>
      </c>
    </row>
    <row r="8" spans="2:7" ht="25.5" customHeight="1" thickBot="1" x14ac:dyDescent="0.3">
      <c r="B8" s="78"/>
      <c r="C8" s="73"/>
      <c r="D8" s="73"/>
      <c r="E8" s="73"/>
      <c r="F8" s="73"/>
      <c r="G8" s="73"/>
    </row>
    <row r="9" spans="2:7" ht="15.75" thickBot="1" x14ac:dyDescent="0.3">
      <c r="B9" s="29" t="s">
        <v>44</v>
      </c>
      <c r="C9" s="30"/>
      <c r="D9" s="31">
        <v>1</v>
      </c>
      <c r="E9" s="31">
        <v>24</v>
      </c>
      <c r="F9" s="31">
        <v>24</v>
      </c>
      <c r="G9" s="31">
        <v>7</v>
      </c>
    </row>
    <row r="10" spans="2:7" ht="15.75" thickBot="1" x14ac:dyDescent="0.3">
      <c r="B10" s="29" t="s">
        <v>45</v>
      </c>
      <c r="C10" s="30"/>
      <c r="D10" s="31">
        <v>1</v>
      </c>
      <c r="E10" s="31">
        <v>24</v>
      </c>
      <c r="F10" s="31">
        <v>24</v>
      </c>
      <c r="G10" s="31">
        <v>7</v>
      </c>
    </row>
    <row r="11" spans="2:7" ht="15.75" thickBot="1" x14ac:dyDescent="0.3">
      <c r="B11" s="29" t="s">
        <v>46</v>
      </c>
      <c r="C11" s="30"/>
      <c r="D11" s="31">
        <v>1</v>
      </c>
      <c r="E11" s="31">
        <v>24</v>
      </c>
      <c r="F11" s="31">
        <v>24</v>
      </c>
      <c r="G11" s="31">
        <v>7</v>
      </c>
    </row>
    <row r="12" spans="2:7" ht="15.75" thickBot="1" x14ac:dyDescent="0.3">
      <c r="B12" s="29" t="s">
        <v>47</v>
      </c>
      <c r="C12" s="30" t="s">
        <v>28</v>
      </c>
      <c r="D12" s="31">
        <v>1</v>
      </c>
      <c r="E12" s="31">
        <v>24</v>
      </c>
      <c r="F12" s="31">
        <v>24</v>
      </c>
      <c r="G12" s="31">
        <v>7</v>
      </c>
    </row>
    <row r="13" spans="2:7" ht="45" x14ac:dyDescent="0.25">
      <c r="B13" s="29" t="s">
        <v>47</v>
      </c>
      <c r="C13" s="30" t="s">
        <v>50</v>
      </c>
      <c r="D13" s="31">
        <v>1</v>
      </c>
      <c r="E13" s="31">
        <v>12</v>
      </c>
      <c r="F13" s="31">
        <v>24</v>
      </c>
      <c r="G13" s="31">
        <v>7</v>
      </c>
    </row>
  </sheetData>
  <mergeCells count="7">
    <mergeCell ref="F7:F8"/>
    <mergeCell ref="B5:G6"/>
    <mergeCell ref="B7:B8"/>
    <mergeCell ref="E7:E8"/>
    <mergeCell ref="G7:G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Locatieoverzicht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Polanen, Maaike van</dc:creator>
  <cp:keywords/>
  <dc:description/>
  <cp:lastModifiedBy>Schmitz, Claudia</cp:lastModifiedBy>
  <cp:revision/>
  <dcterms:created xsi:type="dcterms:W3CDTF">2025-03-23T17:00:25Z</dcterms:created>
  <dcterms:modified xsi:type="dcterms:W3CDTF">2025-03-27T20:40:50Z</dcterms:modified>
  <cp:category/>
  <cp:contentStatus/>
</cp:coreProperties>
</file>