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BZK\RVB\Boko\01-PROJECTEN\05-WERKGEBIED PERSOONLIJK\Christine S\01-projecten\1-Defensie TVD\44345 Legering IFR\2025-03 Prijzenboek\"/>
    </mc:Choice>
  </mc:AlternateContent>
  <xr:revisionPtr revIDLastSave="0" documentId="13_ncr:1_{3B62929F-6D2B-43C5-9722-12B45BC7D92E}" xr6:coauthVersionLast="47" xr6:coauthVersionMax="47" xr10:uidLastSave="{00000000-0000-0000-0000-000000000000}"/>
  <bookViews>
    <workbookView xWindow="-28920" yWindow="-90" windowWidth="29040" windowHeight="15840" xr2:uid="{78B092A4-2D1C-4773-A2BE-DFFB627627EF}"/>
  </bookViews>
  <sheets>
    <sheet name="Handleiding" sheetId="1" r:id="rId1"/>
    <sheet name="Kosten NOK Fase 1" sheetId="10" r:id="rId2"/>
    <sheet name="Kosten Ontwerp" sheetId="4" r:id="rId3"/>
    <sheet name="Kosten Bouw" sheetId="5" r:id="rId4"/>
    <sheet name="Totaal kosten" sheetId="3" r:id="rId5"/>
    <sheet name="NL-SfB_Tabel 1" sheetId="11" r:id="rId6"/>
    <sheet name="info intern" sheetId="8" state="hidden" r:id="rId7"/>
    <sheet name="Blad2" sheetId="9" state="hidden" r:id="rId8"/>
    <sheet name="lijsten" sheetId="7" state="hidden" r:id="rId9"/>
  </sheets>
  <definedNames>
    <definedName name="_xlnm._FilterDatabase" localSheetId="5" hidden="1">'NL-SfB_Tabel 1'!$A$1:$O$1012</definedName>
    <definedName name="_xlnm.Print_Area" localSheetId="3">'Kosten Bouw'!$A$5:$AU$536</definedName>
    <definedName name="_xlnm.Print_Area" localSheetId="2">'Kosten Ontwerp'!$A$5:$L$127</definedName>
    <definedName name="_xlnm.Print_Area" localSheetId="5">'NL-SfB_Tabel 1'!$A$1:$F$1012</definedName>
    <definedName name="_xlnm.Print_Area" localSheetId="4">'Totaal kosten'!$A$4:$F$21</definedName>
    <definedName name="_xlnm.Print_Titles" localSheetId="3">'Kosten Bouw'!$5:$16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34" i="5" l="1"/>
  <c r="AU333" i="5"/>
  <c r="AU332" i="5"/>
  <c r="AU331" i="5"/>
  <c r="AU330" i="5"/>
  <c r="E15" i="3"/>
  <c r="D15" i="3"/>
  <c r="K469" i="4"/>
  <c r="V506" i="5"/>
  <c r="J426" i="5"/>
  <c r="F506" i="5"/>
  <c r="T71" i="5"/>
  <c r="T70" i="5"/>
  <c r="M70" i="5"/>
  <c r="M71" i="5" s="1"/>
  <c r="V519" i="5"/>
  <c r="V518" i="5"/>
  <c r="V517" i="5"/>
  <c r="V516" i="5"/>
  <c r="V515" i="5"/>
  <c r="V514" i="5"/>
  <c r="V513" i="5"/>
  <c r="V512" i="5"/>
  <c r="V511" i="5"/>
  <c r="V510" i="5"/>
  <c r="V509" i="5"/>
  <c r="V508" i="5"/>
  <c r="V507" i="5"/>
  <c r="V505" i="5"/>
  <c r="V504" i="5"/>
  <c r="V503" i="5"/>
  <c r="V502" i="5"/>
  <c r="V501" i="5"/>
  <c r="V500" i="5"/>
  <c r="V499" i="5"/>
  <c r="V498" i="5"/>
  <c r="V497" i="5"/>
  <c r="V496" i="5"/>
  <c r="V495" i="5"/>
  <c r="V494" i="5"/>
  <c r="V493" i="5"/>
  <c r="V492" i="5"/>
  <c r="V491" i="5"/>
  <c r="V490" i="5"/>
  <c r="V489" i="5"/>
  <c r="V488" i="5"/>
  <c r="V487" i="5"/>
  <c r="V486" i="5"/>
  <c r="V485" i="5"/>
  <c r="V484" i="5"/>
  <c r="V483" i="5"/>
  <c r="V482" i="5"/>
  <c r="V481" i="5"/>
  <c r="V480" i="5"/>
  <c r="V479" i="5"/>
  <c r="V478" i="5"/>
  <c r="V477" i="5"/>
  <c r="V476" i="5"/>
  <c r="V475" i="5"/>
  <c r="V474" i="5"/>
  <c r="V473" i="5"/>
  <c r="V472" i="5"/>
  <c r="V471" i="5"/>
  <c r="V470" i="5"/>
  <c r="V469" i="5"/>
  <c r="V468" i="5"/>
  <c r="V467" i="5"/>
  <c r="V466" i="5"/>
  <c r="V465" i="5"/>
  <c r="V464" i="5"/>
  <c r="V463" i="5"/>
  <c r="V462" i="5"/>
  <c r="V461" i="5"/>
  <c r="V460" i="5"/>
  <c r="V459" i="5"/>
  <c r="V458" i="5"/>
  <c r="V457" i="5"/>
  <c r="V456" i="5"/>
  <c r="V455" i="5"/>
  <c r="V454" i="5"/>
  <c r="V453" i="5"/>
  <c r="V452" i="5"/>
  <c r="V451" i="5"/>
  <c r="V450" i="5"/>
  <c r="V449" i="5"/>
  <c r="V448" i="5"/>
  <c r="V447" i="5"/>
  <c r="V446" i="5"/>
  <c r="V445" i="5"/>
  <c r="V444" i="5"/>
  <c r="V443" i="5"/>
  <c r="V442" i="5"/>
  <c r="V441" i="5"/>
  <c r="V440" i="5"/>
  <c r="V439" i="5"/>
  <c r="V438" i="5"/>
  <c r="V437" i="5"/>
  <c r="V436" i="5"/>
  <c r="V435" i="5"/>
  <c r="V434" i="5"/>
  <c r="V433" i="5"/>
  <c r="V432" i="5"/>
  <c r="V431" i="5"/>
  <c r="V430" i="5"/>
  <c r="V429" i="5"/>
  <c r="V428" i="5"/>
  <c r="V427" i="5"/>
  <c r="V426" i="5"/>
  <c r="V425" i="5"/>
  <c r="V424" i="5"/>
  <c r="V423" i="5"/>
  <c r="V422" i="5"/>
  <c r="V421" i="5"/>
  <c r="V420" i="5"/>
  <c r="V419" i="5"/>
  <c r="V418" i="5"/>
  <c r="V417" i="5"/>
  <c r="V416" i="5"/>
  <c r="V415" i="5"/>
  <c r="V414" i="5"/>
  <c r="V413" i="5"/>
  <c r="V412" i="5"/>
  <c r="V411" i="5"/>
  <c r="V410" i="5"/>
  <c r="V409" i="5"/>
  <c r="V408" i="5"/>
  <c r="V407" i="5"/>
  <c r="V406" i="5"/>
  <c r="V405" i="5"/>
  <c r="V404" i="5"/>
  <c r="V403" i="5"/>
  <c r="V402" i="5"/>
  <c r="V401" i="5"/>
  <c r="V400" i="5"/>
  <c r="V399" i="5"/>
  <c r="V398" i="5"/>
  <c r="V397" i="5"/>
  <c r="V396" i="5"/>
  <c r="V395" i="5"/>
  <c r="V394" i="5"/>
  <c r="V393" i="5"/>
  <c r="V392" i="5"/>
  <c r="V391" i="5"/>
  <c r="V390" i="5"/>
  <c r="V389" i="5"/>
  <c r="V388" i="5"/>
  <c r="V387" i="5"/>
  <c r="V386" i="5"/>
  <c r="V385" i="5"/>
  <c r="V384" i="5"/>
  <c r="V383" i="5"/>
  <c r="V382" i="5"/>
  <c r="V381" i="5"/>
  <c r="V380" i="5"/>
  <c r="V366" i="5"/>
  <c r="V365" i="5"/>
  <c r="V364" i="5"/>
  <c r="V363" i="5"/>
  <c r="V362" i="5"/>
  <c r="V360" i="5"/>
  <c r="V359" i="5"/>
  <c r="V358" i="5"/>
  <c r="V357" i="5"/>
  <c r="V356" i="5"/>
  <c r="V355" i="5"/>
  <c r="V354" i="5"/>
  <c r="V352" i="5"/>
  <c r="V351" i="5"/>
  <c r="V350" i="5"/>
  <c r="V349" i="5"/>
  <c r="V348" i="5"/>
  <c r="V346" i="5"/>
  <c r="V345" i="5"/>
  <c r="V344" i="5"/>
  <c r="V343" i="5"/>
  <c r="V342" i="5"/>
  <c r="V340" i="5"/>
  <c r="V339" i="5"/>
  <c r="V338" i="5"/>
  <c r="V337" i="5"/>
  <c r="V336" i="5"/>
  <c r="V328" i="5"/>
  <c r="V327" i="5"/>
  <c r="V326" i="5"/>
  <c r="V325" i="5"/>
  <c r="V324" i="5"/>
  <c r="V322" i="5"/>
  <c r="V321" i="5"/>
  <c r="V320" i="5"/>
  <c r="V319" i="5"/>
  <c r="V318" i="5"/>
  <c r="V315" i="5"/>
  <c r="V314" i="5"/>
  <c r="V313" i="5"/>
  <c r="V312" i="5"/>
  <c r="V311" i="5"/>
  <c r="V309" i="5"/>
  <c r="V308" i="5"/>
  <c r="V307" i="5"/>
  <c r="V306" i="5"/>
  <c r="V305" i="5"/>
  <c r="V303" i="5"/>
  <c r="V302" i="5"/>
  <c r="V301" i="5"/>
  <c r="V300" i="5"/>
  <c r="V299" i="5"/>
  <c r="V297" i="5"/>
  <c r="V296" i="5"/>
  <c r="V295" i="5"/>
  <c r="V294" i="5"/>
  <c r="V293" i="5"/>
  <c r="V290" i="5"/>
  <c r="V286" i="5"/>
  <c r="V285" i="5"/>
  <c r="V284" i="5"/>
  <c r="V283" i="5"/>
  <c r="V282" i="5"/>
  <c r="V280" i="5"/>
  <c r="V279" i="5"/>
  <c r="V278" i="5"/>
  <c r="V277" i="5"/>
  <c r="V276" i="5"/>
  <c r="V274" i="5"/>
  <c r="V273" i="5"/>
  <c r="V272" i="5"/>
  <c r="V271" i="5"/>
  <c r="V270" i="5"/>
  <c r="V269" i="5"/>
  <c r="V268" i="5"/>
  <c r="V267" i="5"/>
  <c r="V266" i="5"/>
  <c r="V265" i="5"/>
  <c r="V264" i="5"/>
  <c r="V262" i="5"/>
  <c r="V261" i="5"/>
  <c r="V260" i="5"/>
  <c r="V259" i="5"/>
  <c r="V258" i="5"/>
  <c r="V257" i="5"/>
  <c r="V256" i="5"/>
  <c r="V255" i="5"/>
  <c r="V254" i="5"/>
  <c r="V253" i="5"/>
  <c r="V252" i="5"/>
  <c r="V250" i="5"/>
  <c r="V249" i="5"/>
  <c r="V248" i="5"/>
  <c r="V247" i="5"/>
  <c r="V246" i="5"/>
  <c r="V245" i="5"/>
  <c r="V244" i="5"/>
  <c r="V243" i="5"/>
  <c r="V242" i="5"/>
  <c r="V241" i="5"/>
  <c r="V240" i="5"/>
  <c r="V238" i="5"/>
  <c r="V237" i="5"/>
  <c r="V236" i="5"/>
  <c r="V235" i="5"/>
  <c r="V234" i="5"/>
  <c r="V231" i="5"/>
  <c r="V230" i="5"/>
  <c r="V229" i="5"/>
  <c r="V228" i="5"/>
  <c r="V227" i="5"/>
  <c r="V226" i="5"/>
  <c r="V225" i="5"/>
  <c r="V224" i="5"/>
  <c r="V223" i="5"/>
  <c r="V222" i="5"/>
  <c r="V221" i="5"/>
  <c r="V220" i="5"/>
  <c r="V219" i="5"/>
  <c r="V218" i="5"/>
  <c r="V217" i="5"/>
  <c r="V216" i="5"/>
  <c r="V215" i="5"/>
  <c r="V214" i="5"/>
  <c r="V213" i="5"/>
  <c r="V212" i="5"/>
  <c r="V211" i="5"/>
  <c r="V209" i="5"/>
  <c r="V208" i="5"/>
  <c r="V207" i="5"/>
  <c r="V206" i="5"/>
  <c r="V205" i="5"/>
  <c r="V204" i="5"/>
  <c r="V202" i="5"/>
  <c r="V201" i="5"/>
  <c r="V200" i="5"/>
  <c r="V199" i="5"/>
  <c r="V198" i="5"/>
  <c r="V196" i="5"/>
  <c r="V195" i="5"/>
  <c r="V194" i="5"/>
  <c r="V193" i="5"/>
  <c r="V192" i="5"/>
  <c r="V190" i="5"/>
  <c r="V189" i="5"/>
  <c r="V188" i="5"/>
  <c r="V187" i="5"/>
  <c r="V186" i="5"/>
  <c r="V184" i="5"/>
  <c r="V183" i="5"/>
  <c r="V182" i="5"/>
  <c r="V181" i="5"/>
  <c r="V180" i="5"/>
  <c r="V178" i="5"/>
  <c r="V177" i="5"/>
  <c r="V176" i="5"/>
  <c r="V175" i="5"/>
  <c r="V174" i="5"/>
  <c r="V172" i="5"/>
  <c r="V171" i="5"/>
  <c r="V170" i="5"/>
  <c r="V169" i="5"/>
  <c r="V168" i="5"/>
  <c r="V167" i="5"/>
  <c r="V165" i="5"/>
  <c r="V164" i="5"/>
  <c r="V163" i="5"/>
  <c r="V162" i="5"/>
  <c r="V161" i="5"/>
  <c r="V158" i="5"/>
  <c r="V157" i="5"/>
  <c r="V153" i="5"/>
  <c r="V152" i="5"/>
  <c r="V151" i="5"/>
  <c r="V150" i="5"/>
  <c r="V149" i="5"/>
  <c r="V148" i="5"/>
  <c r="V145" i="5"/>
  <c r="V144" i="5"/>
  <c r="V143" i="5"/>
  <c r="V142" i="5"/>
  <c r="V141" i="5"/>
  <c r="V139" i="5"/>
  <c r="V138" i="5"/>
  <c r="V135" i="5"/>
  <c r="V134" i="5"/>
  <c r="V133" i="5"/>
  <c r="V132" i="5"/>
  <c r="V130" i="5"/>
  <c r="V129" i="5"/>
  <c r="V128" i="5"/>
  <c r="V127" i="5"/>
  <c r="V125" i="5"/>
  <c r="V124" i="5"/>
  <c r="V123" i="5"/>
  <c r="V122" i="5"/>
  <c r="V121" i="5"/>
  <c r="V119" i="5"/>
  <c r="V117" i="5"/>
  <c r="V116" i="5"/>
  <c r="V115" i="5"/>
  <c r="V114" i="5"/>
  <c r="V108" i="5"/>
  <c r="V107" i="5"/>
  <c r="V106" i="5"/>
  <c r="V105" i="5"/>
  <c r="V104" i="5"/>
  <c r="V102" i="5"/>
  <c r="V98" i="5"/>
  <c r="V97" i="5"/>
  <c r="V94" i="5"/>
  <c r="V93" i="5"/>
  <c r="V92" i="5"/>
  <c r="V91" i="5"/>
  <c r="V80" i="5"/>
  <c r="V79" i="5"/>
  <c r="V78" i="5"/>
  <c r="V77" i="5"/>
  <c r="V76" i="5"/>
  <c r="V75" i="5"/>
  <c r="V73" i="5"/>
  <c r="V72" i="5"/>
  <c r="V71" i="5"/>
  <c r="V70" i="5"/>
  <c r="V69" i="5"/>
  <c r="V68" i="5"/>
  <c r="V67" i="5"/>
  <c r="V66" i="5"/>
  <c r="V65" i="5"/>
  <c r="V64" i="5"/>
  <c r="V62" i="5"/>
  <c r="V61" i="5"/>
  <c r="V60" i="5"/>
  <c r="V59" i="5"/>
  <c r="V58" i="5"/>
  <c r="V56" i="5"/>
  <c r="V55" i="5"/>
  <c r="V54" i="5"/>
  <c r="V53" i="5"/>
  <c r="V50" i="5"/>
  <c r="V49" i="5"/>
  <c r="V47" i="5"/>
  <c r="V46" i="5"/>
  <c r="V45" i="5"/>
  <c r="V44" i="5"/>
  <c r="V43" i="5"/>
  <c r="V42" i="5"/>
  <c r="V41" i="5"/>
  <c r="V39" i="5"/>
  <c r="V38" i="5"/>
  <c r="V37" i="5"/>
  <c r="V36" i="5"/>
  <c r="V35" i="5"/>
  <c r="V34" i="5"/>
  <c r="V33" i="5"/>
  <c r="V30" i="5"/>
  <c r="V29" i="5"/>
  <c r="V28" i="5"/>
  <c r="V27" i="5"/>
  <c r="V26" i="5"/>
  <c r="V25" i="5"/>
  <c r="V23" i="5"/>
  <c r="V21" i="5"/>
  <c r="V20" i="5"/>
  <c r="O519" i="5"/>
  <c r="O518" i="5"/>
  <c r="O517" i="5"/>
  <c r="O516" i="5"/>
  <c r="O515" i="5"/>
  <c r="O514" i="5"/>
  <c r="O513" i="5"/>
  <c r="O512" i="5"/>
  <c r="O511" i="5"/>
  <c r="O510" i="5"/>
  <c r="O509" i="5"/>
  <c r="O508" i="5"/>
  <c r="O507" i="5"/>
  <c r="O505" i="5"/>
  <c r="O504" i="5"/>
  <c r="O503" i="5"/>
  <c r="O502" i="5"/>
  <c r="O501" i="5"/>
  <c r="O500" i="5"/>
  <c r="O499" i="5"/>
  <c r="O498" i="5"/>
  <c r="O497" i="5"/>
  <c r="O496" i="5"/>
  <c r="O495" i="5"/>
  <c r="O494" i="5"/>
  <c r="O493" i="5"/>
  <c r="O492" i="5"/>
  <c r="O491" i="5"/>
  <c r="O490" i="5"/>
  <c r="O489" i="5"/>
  <c r="O488" i="5"/>
  <c r="O487" i="5"/>
  <c r="O486" i="5"/>
  <c r="O485" i="5"/>
  <c r="O484" i="5"/>
  <c r="O483" i="5"/>
  <c r="O482" i="5"/>
  <c r="O481" i="5"/>
  <c r="O480" i="5"/>
  <c r="O479" i="5"/>
  <c r="O478" i="5"/>
  <c r="O477" i="5"/>
  <c r="O476" i="5"/>
  <c r="O475" i="5"/>
  <c r="O474" i="5"/>
  <c r="O473" i="5"/>
  <c r="O472" i="5"/>
  <c r="O471" i="5"/>
  <c r="O470" i="5"/>
  <c r="O469" i="5"/>
  <c r="O468" i="5"/>
  <c r="O467" i="5"/>
  <c r="O466" i="5"/>
  <c r="O465" i="5"/>
  <c r="O464" i="5"/>
  <c r="O463" i="5"/>
  <c r="O462" i="5"/>
  <c r="O461" i="5"/>
  <c r="O460" i="5"/>
  <c r="O459" i="5"/>
  <c r="O458" i="5"/>
  <c r="O457" i="5"/>
  <c r="O456" i="5"/>
  <c r="O455" i="5"/>
  <c r="O454" i="5"/>
  <c r="O453" i="5"/>
  <c r="O452" i="5"/>
  <c r="O451" i="5"/>
  <c r="O450" i="5"/>
  <c r="O449" i="5"/>
  <c r="O448" i="5"/>
  <c r="O447" i="5"/>
  <c r="O446" i="5"/>
  <c r="O445" i="5"/>
  <c r="O444" i="5"/>
  <c r="O443" i="5"/>
  <c r="O442" i="5"/>
  <c r="O441" i="5"/>
  <c r="O440" i="5"/>
  <c r="O439" i="5"/>
  <c r="O438" i="5"/>
  <c r="O437" i="5"/>
  <c r="O436" i="5"/>
  <c r="O435" i="5"/>
  <c r="O434" i="5"/>
  <c r="O433" i="5"/>
  <c r="O432" i="5"/>
  <c r="O431" i="5"/>
  <c r="O430" i="5"/>
  <c r="O429" i="5"/>
  <c r="O428" i="5"/>
  <c r="O427" i="5"/>
  <c r="O426" i="5"/>
  <c r="O425" i="5"/>
  <c r="O424" i="5"/>
  <c r="O423" i="5"/>
  <c r="O422" i="5"/>
  <c r="O421" i="5"/>
  <c r="O420" i="5"/>
  <c r="O419" i="5"/>
  <c r="O418" i="5"/>
  <c r="O417" i="5"/>
  <c r="O416" i="5"/>
  <c r="O415" i="5"/>
  <c r="O414" i="5"/>
  <c r="O413" i="5"/>
  <c r="O412" i="5"/>
  <c r="O411" i="5"/>
  <c r="O410" i="5"/>
  <c r="O409" i="5"/>
  <c r="O408" i="5"/>
  <c r="O407" i="5"/>
  <c r="O406" i="5"/>
  <c r="O405" i="5"/>
  <c r="O404" i="5"/>
  <c r="O403" i="5"/>
  <c r="O402" i="5"/>
  <c r="O401" i="5"/>
  <c r="O400" i="5"/>
  <c r="O399" i="5"/>
  <c r="O398" i="5"/>
  <c r="O397" i="5"/>
  <c r="O396" i="5"/>
  <c r="O395" i="5"/>
  <c r="O394" i="5"/>
  <c r="O393" i="5"/>
  <c r="O392" i="5"/>
  <c r="O391" i="5"/>
  <c r="O390" i="5"/>
  <c r="O389" i="5"/>
  <c r="O388" i="5"/>
  <c r="O387" i="5"/>
  <c r="O386" i="5"/>
  <c r="O385" i="5"/>
  <c r="O384" i="5"/>
  <c r="O383" i="5"/>
  <c r="O382" i="5"/>
  <c r="O381" i="5"/>
  <c r="O380" i="5"/>
  <c r="O366" i="5"/>
  <c r="O365" i="5"/>
  <c r="O364" i="5"/>
  <c r="O363" i="5"/>
  <c r="O362" i="5"/>
  <c r="O360" i="5"/>
  <c r="O359" i="5"/>
  <c r="O358" i="5"/>
  <c r="O357" i="5"/>
  <c r="O356" i="5"/>
  <c r="O355" i="5"/>
  <c r="O354" i="5"/>
  <c r="O352" i="5"/>
  <c r="O351" i="5"/>
  <c r="O350" i="5"/>
  <c r="O349" i="5"/>
  <c r="O348" i="5"/>
  <c r="O346" i="5"/>
  <c r="O345" i="5"/>
  <c r="O344" i="5"/>
  <c r="O343" i="5"/>
  <c r="O342" i="5"/>
  <c r="O340" i="5"/>
  <c r="O339" i="5"/>
  <c r="O338" i="5"/>
  <c r="O337" i="5"/>
  <c r="O336" i="5"/>
  <c r="O334" i="5"/>
  <c r="O333" i="5"/>
  <c r="O332" i="5"/>
  <c r="O331" i="5"/>
  <c r="O330" i="5"/>
  <c r="O328" i="5"/>
  <c r="O327" i="5"/>
  <c r="O326" i="5"/>
  <c r="O325" i="5"/>
  <c r="O324" i="5"/>
  <c r="O322" i="5"/>
  <c r="O321" i="5"/>
  <c r="O320" i="5"/>
  <c r="O319" i="5"/>
  <c r="O318" i="5"/>
  <c r="O315" i="5"/>
  <c r="O314" i="5"/>
  <c r="O313" i="5"/>
  <c r="O312" i="5"/>
  <c r="O311" i="5"/>
  <c r="O309" i="5"/>
  <c r="O308" i="5"/>
  <c r="O307" i="5"/>
  <c r="O306" i="5"/>
  <c r="O305" i="5"/>
  <c r="O303" i="5"/>
  <c r="O302" i="5"/>
  <c r="O301" i="5"/>
  <c r="O300" i="5"/>
  <c r="O299" i="5"/>
  <c r="O297" i="5"/>
  <c r="O296" i="5"/>
  <c r="O295" i="5"/>
  <c r="O294" i="5"/>
  <c r="O293" i="5"/>
  <c r="O290" i="5"/>
  <c r="O286" i="5"/>
  <c r="O285" i="5"/>
  <c r="O284" i="5"/>
  <c r="O283" i="5"/>
  <c r="O282" i="5"/>
  <c r="O280" i="5"/>
  <c r="O279" i="5"/>
  <c r="O278" i="5"/>
  <c r="O277" i="5"/>
  <c r="O276" i="5"/>
  <c r="O274" i="5"/>
  <c r="O273" i="5"/>
  <c r="O272" i="5"/>
  <c r="O271" i="5"/>
  <c r="O270" i="5"/>
  <c r="O269" i="5"/>
  <c r="O268" i="5"/>
  <c r="O267" i="5"/>
  <c r="O266" i="5"/>
  <c r="O265" i="5"/>
  <c r="O264" i="5"/>
  <c r="O262" i="5"/>
  <c r="O261" i="5"/>
  <c r="O260" i="5"/>
  <c r="O259" i="5"/>
  <c r="O258" i="5"/>
  <c r="O257" i="5"/>
  <c r="O256" i="5"/>
  <c r="O255" i="5"/>
  <c r="O254" i="5"/>
  <c r="O253" i="5"/>
  <c r="O252" i="5"/>
  <c r="O250" i="5"/>
  <c r="O249" i="5"/>
  <c r="O248" i="5"/>
  <c r="O247" i="5"/>
  <c r="O246" i="5"/>
  <c r="O245" i="5"/>
  <c r="O244" i="5"/>
  <c r="O243" i="5"/>
  <c r="O242" i="5"/>
  <c r="O241" i="5"/>
  <c r="O240" i="5"/>
  <c r="O238" i="5"/>
  <c r="O237" i="5"/>
  <c r="O236" i="5"/>
  <c r="O235" i="5"/>
  <c r="O234" i="5"/>
  <c r="O231" i="5"/>
  <c r="O230" i="5"/>
  <c r="O229" i="5"/>
  <c r="O228" i="5"/>
  <c r="O227" i="5"/>
  <c r="O226" i="5"/>
  <c r="O225" i="5"/>
  <c r="O224" i="5"/>
  <c r="O223" i="5"/>
  <c r="O222" i="5"/>
  <c r="O221" i="5"/>
  <c r="O220" i="5"/>
  <c r="O219" i="5"/>
  <c r="O218" i="5"/>
  <c r="O217" i="5"/>
  <c r="O216" i="5"/>
  <c r="O215" i="5"/>
  <c r="O214" i="5"/>
  <c r="O213" i="5"/>
  <c r="O212" i="5"/>
  <c r="O211" i="5"/>
  <c r="O209" i="5"/>
  <c r="O208" i="5"/>
  <c r="O207" i="5"/>
  <c r="O206" i="5"/>
  <c r="O205" i="5"/>
  <c r="O204" i="5"/>
  <c r="O202" i="5"/>
  <c r="O201" i="5"/>
  <c r="O200" i="5"/>
  <c r="O199" i="5"/>
  <c r="O198" i="5"/>
  <c r="O196" i="5"/>
  <c r="O195" i="5"/>
  <c r="O194" i="5"/>
  <c r="O193" i="5"/>
  <c r="O192" i="5"/>
  <c r="O190" i="5"/>
  <c r="O189" i="5"/>
  <c r="O188" i="5"/>
  <c r="O187" i="5"/>
  <c r="O186" i="5"/>
  <c r="O184" i="5"/>
  <c r="O183" i="5"/>
  <c r="O182" i="5"/>
  <c r="O181" i="5"/>
  <c r="O180" i="5"/>
  <c r="O178" i="5"/>
  <c r="O177" i="5"/>
  <c r="O176" i="5"/>
  <c r="O175" i="5"/>
  <c r="O174" i="5"/>
  <c r="O172" i="5"/>
  <c r="O171" i="5"/>
  <c r="O170" i="5"/>
  <c r="O169" i="5"/>
  <c r="O168" i="5"/>
  <c r="O167" i="5"/>
  <c r="O165" i="5"/>
  <c r="O164" i="5"/>
  <c r="O163" i="5"/>
  <c r="O162" i="5"/>
  <c r="O161" i="5"/>
  <c r="O158" i="5"/>
  <c r="O157" i="5"/>
  <c r="O153" i="5"/>
  <c r="O152" i="5"/>
  <c r="O151" i="5"/>
  <c r="O150" i="5"/>
  <c r="O149" i="5"/>
  <c r="O148" i="5"/>
  <c r="O145" i="5"/>
  <c r="O144" i="5"/>
  <c r="O143" i="5"/>
  <c r="O142" i="5"/>
  <c r="O141" i="5"/>
  <c r="O139" i="5"/>
  <c r="O138" i="5"/>
  <c r="O135" i="5"/>
  <c r="O134" i="5"/>
  <c r="O133" i="5"/>
  <c r="O132" i="5"/>
  <c r="O130" i="5"/>
  <c r="O129" i="5"/>
  <c r="O128" i="5"/>
  <c r="O127" i="5"/>
  <c r="O125" i="5"/>
  <c r="O124" i="5"/>
  <c r="O123" i="5"/>
  <c r="O122" i="5"/>
  <c r="O121" i="5"/>
  <c r="O119" i="5"/>
  <c r="O117" i="5"/>
  <c r="O116" i="5"/>
  <c r="O115" i="5"/>
  <c r="O114" i="5"/>
  <c r="O112" i="5"/>
  <c r="O108" i="5"/>
  <c r="O107" i="5"/>
  <c r="O106" i="5"/>
  <c r="O105" i="5"/>
  <c r="O104" i="5"/>
  <c r="O102" i="5"/>
  <c r="O98" i="5"/>
  <c r="O97" i="5"/>
  <c r="O94" i="5"/>
  <c r="O93" i="5"/>
  <c r="O92" i="5"/>
  <c r="O91" i="5"/>
  <c r="O80" i="5"/>
  <c r="O79" i="5"/>
  <c r="O78" i="5"/>
  <c r="O77" i="5"/>
  <c r="O76" i="5"/>
  <c r="O75" i="5"/>
  <c r="O73" i="5"/>
  <c r="O72" i="5"/>
  <c r="O71" i="5"/>
  <c r="O70" i="5"/>
  <c r="O69" i="5"/>
  <c r="O68" i="5"/>
  <c r="O67" i="5"/>
  <c r="O66" i="5"/>
  <c r="O65" i="5"/>
  <c r="O64" i="5"/>
  <c r="O62" i="5"/>
  <c r="O61" i="5"/>
  <c r="O60" i="5"/>
  <c r="O59" i="5"/>
  <c r="O58" i="5"/>
  <c r="O56" i="5"/>
  <c r="O55" i="5"/>
  <c r="O54" i="5"/>
  <c r="O53" i="5"/>
  <c r="O50" i="5"/>
  <c r="O49" i="5"/>
  <c r="O47" i="5"/>
  <c r="O46" i="5"/>
  <c r="O45" i="5"/>
  <c r="O44" i="5"/>
  <c r="O43" i="5"/>
  <c r="O42" i="5"/>
  <c r="O41" i="5"/>
  <c r="O39" i="5"/>
  <c r="O38" i="5"/>
  <c r="O37" i="5"/>
  <c r="O36" i="5"/>
  <c r="O35" i="5"/>
  <c r="O34" i="5"/>
  <c r="O33" i="5"/>
  <c r="O30" i="5"/>
  <c r="O29" i="5"/>
  <c r="O28" i="5"/>
  <c r="O27" i="5"/>
  <c r="O26" i="5"/>
  <c r="O25" i="5"/>
  <c r="O23" i="5"/>
  <c r="O21" i="5"/>
  <c r="O20" i="5"/>
  <c r="V19" i="5"/>
  <c r="O19" i="5"/>
  <c r="O506" i="5" l="1"/>
  <c r="K16" i="10"/>
  <c r="K22" i="10"/>
  <c r="X359" i="5"/>
  <c r="X358" i="5"/>
  <c r="X208" i="5"/>
  <c r="X207" i="5"/>
  <c r="X171" i="5"/>
  <c r="X139" i="5"/>
  <c r="X138" i="5"/>
  <c r="X137" i="5"/>
  <c r="X118" i="5"/>
  <c r="X112" i="5"/>
  <c r="X80" i="5"/>
  <c r="X79" i="5"/>
  <c r="X78" i="5"/>
  <c r="X77" i="5"/>
  <c r="X76" i="5"/>
  <c r="X75" i="5"/>
  <c r="X37" i="5"/>
  <c r="X23" i="5"/>
  <c r="X19" i="5"/>
  <c r="X21" i="5"/>
  <c r="X20" i="5"/>
  <c r="Q359" i="5"/>
  <c r="Q358" i="5"/>
  <c r="Q287" i="5"/>
  <c r="Q208" i="5"/>
  <c r="Q207" i="5"/>
  <c r="Q171" i="5"/>
  <c r="Q139" i="5"/>
  <c r="Q138" i="5"/>
  <c r="Q137" i="5"/>
  <c r="Q118" i="5"/>
  <c r="Q112" i="5"/>
  <c r="Q88" i="5"/>
  <c r="Q87" i="5"/>
  <c r="Q86" i="5"/>
  <c r="Q85" i="5"/>
  <c r="Q83" i="5"/>
  <c r="Q80" i="5"/>
  <c r="Q79" i="5"/>
  <c r="Q78" i="5"/>
  <c r="Q77" i="5"/>
  <c r="Q76" i="5"/>
  <c r="Q75" i="5"/>
  <c r="Q37" i="5"/>
  <c r="Q23" i="5"/>
  <c r="Q20" i="5"/>
  <c r="Q21" i="5"/>
  <c r="Q19" i="5"/>
  <c r="I38" i="10"/>
  <c r="K38" i="10" s="1"/>
  <c r="I37" i="10" l="1"/>
  <c r="K37" i="10" s="1"/>
  <c r="I36" i="10"/>
  <c r="K36" i="10" s="1"/>
  <c r="I35" i="10"/>
  <c r="K35" i="10" s="1"/>
  <c r="I34" i="10"/>
  <c r="K34" i="10" s="1"/>
  <c r="K24" i="10"/>
  <c r="K23" i="10"/>
  <c r="I22" i="10"/>
  <c r="K18" i="10"/>
  <c r="K19" i="10"/>
  <c r="K20" i="10"/>
  <c r="K21" i="10"/>
  <c r="K17" i="10"/>
  <c r="I16" i="4"/>
  <c r="K16" i="4" s="1"/>
  <c r="I25" i="4"/>
  <c r="K25" i="4" s="1"/>
  <c r="Q15" i="5" l="1"/>
  <c r="L507" i="5" s="1"/>
  <c r="X15" i="5"/>
  <c r="S507" i="5" s="1"/>
  <c r="T326" i="5" l="1"/>
  <c r="T319" i="5"/>
  <c r="X319" i="5" s="1"/>
  <c r="Q372" i="5"/>
  <c r="M319" i="5"/>
  <c r="Q319" i="5" s="1"/>
  <c r="T287" i="5"/>
  <c r="M289" i="5"/>
  <c r="Q289" i="5" s="1"/>
  <c r="M288" i="5"/>
  <c r="Q288" i="5" s="1"/>
  <c r="T146" i="5"/>
  <c r="M146" i="5"/>
  <c r="T131" i="5"/>
  <c r="X131" i="5" s="1"/>
  <c r="M131" i="5"/>
  <c r="Q131" i="5" s="1"/>
  <c r="T95" i="5"/>
  <c r="M95" i="5"/>
  <c r="M99" i="5"/>
  <c r="Q99" i="5" s="1"/>
  <c r="T99" i="5"/>
  <c r="T109" i="5"/>
  <c r="M109" i="5"/>
  <c r="T154" i="5" l="1"/>
  <c r="X154" i="5" s="1"/>
  <c r="X146" i="5"/>
  <c r="T100" i="5"/>
  <c r="X100" i="5" s="1"/>
  <c r="X99" i="5"/>
  <c r="M111" i="5"/>
  <c r="Q111" i="5" s="1"/>
  <c r="Q109" i="5"/>
  <c r="T110" i="5"/>
  <c r="X110" i="5" s="1"/>
  <c r="X109" i="5"/>
  <c r="T96" i="5"/>
  <c r="X96" i="5" s="1"/>
  <c r="X95" i="5"/>
  <c r="T289" i="5"/>
  <c r="X289" i="5" s="1"/>
  <c r="X287" i="5"/>
  <c r="M96" i="5"/>
  <c r="Q96" i="5" s="1"/>
  <c r="Q95" i="5"/>
  <c r="M147" i="5"/>
  <c r="Q147" i="5" s="1"/>
  <c r="Q146" i="5"/>
  <c r="T101" i="5"/>
  <c r="X101" i="5" s="1"/>
  <c r="T111" i="5"/>
  <c r="X111" i="5" s="1"/>
  <c r="T156" i="5"/>
  <c r="X156" i="5" s="1"/>
  <c r="T155" i="5"/>
  <c r="X155" i="5" s="1"/>
  <c r="T147" i="5"/>
  <c r="X147" i="5" s="1"/>
  <c r="M154" i="5"/>
  <c r="Q154" i="5" s="1"/>
  <c r="T288" i="5"/>
  <c r="X288" i="5" s="1"/>
  <c r="M110" i="5"/>
  <c r="Q110" i="5" s="1"/>
  <c r="M156" i="5" l="1"/>
  <c r="Q156" i="5" s="1"/>
  <c r="M155" i="5"/>
  <c r="Q155" i="5" s="1"/>
  <c r="X486" i="5" l="1"/>
  <c r="Q488" i="5"/>
  <c r="J372" i="5"/>
  <c r="T524" i="5"/>
  <c r="T525" i="5"/>
  <c r="T526" i="5"/>
  <c r="T527" i="5"/>
  <c r="T528" i="5"/>
  <c r="T529" i="5"/>
  <c r="T530" i="5"/>
  <c r="T531" i="5"/>
  <c r="T523" i="5"/>
  <c r="M524" i="5"/>
  <c r="M525" i="5"/>
  <c r="M526" i="5"/>
  <c r="M527" i="5"/>
  <c r="M528" i="5"/>
  <c r="M529" i="5"/>
  <c r="M530" i="5"/>
  <c r="M531" i="5"/>
  <c r="M523" i="5"/>
  <c r="Q453" i="5"/>
  <c r="F519" i="5"/>
  <c r="J519" i="5" s="1"/>
  <c r="J506" i="5"/>
  <c r="AT359" i="5"/>
  <c r="AT358" i="5"/>
  <c r="AT208" i="5"/>
  <c r="AT207" i="5"/>
  <c r="AT171" i="5"/>
  <c r="AT139" i="5"/>
  <c r="AT138" i="5"/>
  <c r="AT137" i="5"/>
  <c r="AT112" i="5"/>
  <c r="AT88" i="5"/>
  <c r="AT87" i="5"/>
  <c r="AT86" i="5"/>
  <c r="AT85" i="5"/>
  <c r="AT83" i="5"/>
  <c r="AT80" i="5"/>
  <c r="AT79" i="5"/>
  <c r="AT78" i="5"/>
  <c r="AT77" i="5"/>
  <c r="AT76" i="5"/>
  <c r="AT75" i="5"/>
  <c r="AT37" i="5"/>
  <c r="AT23" i="5"/>
  <c r="AT20" i="5"/>
  <c r="AT21" i="5"/>
  <c r="AT19" i="5"/>
  <c r="X518" i="5"/>
  <c r="X517" i="5"/>
  <c r="X516" i="5"/>
  <c r="X514" i="5"/>
  <c r="X513" i="5"/>
  <c r="X512" i="5"/>
  <c r="X511" i="5"/>
  <c r="X510" i="5"/>
  <c r="X509" i="5"/>
  <c r="X508" i="5"/>
  <c r="X505" i="5"/>
  <c r="X504" i="5"/>
  <c r="X503" i="5"/>
  <c r="X502" i="5"/>
  <c r="X501" i="5"/>
  <c r="X500" i="5"/>
  <c r="X499" i="5"/>
  <c r="X498" i="5"/>
  <c r="X497" i="5"/>
  <c r="X496" i="5"/>
  <c r="X495" i="5"/>
  <c r="X494" i="5"/>
  <c r="X493" i="5"/>
  <c r="X492" i="5"/>
  <c r="X491" i="5"/>
  <c r="X490" i="5"/>
  <c r="X489" i="5"/>
  <c r="X488" i="5"/>
  <c r="X487" i="5"/>
  <c r="X485" i="5"/>
  <c r="X484" i="5"/>
  <c r="X483" i="5"/>
  <c r="X482" i="5"/>
  <c r="X481" i="5"/>
  <c r="X480" i="5"/>
  <c r="X479" i="5"/>
  <c r="X478" i="5"/>
  <c r="X477" i="5"/>
  <c r="X476" i="5"/>
  <c r="X475" i="5"/>
  <c r="X474" i="5"/>
  <c r="X473" i="5"/>
  <c r="X472" i="5"/>
  <c r="X471" i="5"/>
  <c r="X470" i="5"/>
  <c r="X469" i="5"/>
  <c r="X468" i="5"/>
  <c r="X467" i="5"/>
  <c r="X466" i="5"/>
  <c r="X465" i="5"/>
  <c r="X464" i="5"/>
  <c r="X463" i="5"/>
  <c r="X462" i="5"/>
  <c r="X461" i="5"/>
  <c r="X460" i="5"/>
  <c r="X459" i="5"/>
  <c r="X458" i="5"/>
  <c r="X457" i="5"/>
  <c r="X456" i="5"/>
  <c r="X455" i="5"/>
  <c r="X454" i="5"/>
  <c r="X453" i="5"/>
  <c r="X452" i="5"/>
  <c r="X451" i="5"/>
  <c r="X450" i="5"/>
  <c r="X449" i="5"/>
  <c r="X448" i="5"/>
  <c r="X447" i="5"/>
  <c r="X446" i="5"/>
  <c r="X445" i="5"/>
  <c r="X444" i="5"/>
  <c r="X443" i="5"/>
  <c r="X442" i="5"/>
  <c r="X441" i="5"/>
  <c r="X440" i="5"/>
  <c r="X439" i="5"/>
  <c r="X438" i="5"/>
  <c r="X437" i="5"/>
  <c r="X436" i="5"/>
  <c r="X435" i="5"/>
  <c r="X434" i="5"/>
  <c r="X433" i="5"/>
  <c r="X432" i="5"/>
  <c r="X431" i="5"/>
  <c r="X430" i="5"/>
  <c r="X429" i="5"/>
  <c r="X428" i="5"/>
  <c r="X427" i="5"/>
  <c r="X426" i="5"/>
  <c r="X425" i="5"/>
  <c r="X424" i="5"/>
  <c r="X423" i="5"/>
  <c r="X422" i="5"/>
  <c r="X421" i="5"/>
  <c r="X420" i="5"/>
  <c r="X419" i="5"/>
  <c r="X418" i="5"/>
  <c r="X417" i="5"/>
  <c r="X416" i="5"/>
  <c r="X415" i="5"/>
  <c r="X414" i="5"/>
  <c r="X413" i="5"/>
  <c r="X412" i="5"/>
  <c r="X411" i="5"/>
  <c r="X410" i="5"/>
  <c r="X409" i="5"/>
  <c r="X408" i="5"/>
  <c r="X407" i="5"/>
  <c r="X406" i="5"/>
  <c r="X405" i="5"/>
  <c r="X404" i="5"/>
  <c r="X403" i="5"/>
  <c r="X402" i="5"/>
  <c r="X401" i="5"/>
  <c r="X400" i="5"/>
  <c r="X399" i="5"/>
  <c r="X398" i="5"/>
  <c r="X397" i="5"/>
  <c r="X396" i="5"/>
  <c r="X395" i="5"/>
  <c r="X394" i="5"/>
  <c r="X393" i="5"/>
  <c r="X392" i="5"/>
  <c r="X391" i="5"/>
  <c r="X390" i="5"/>
  <c r="X389" i="5"/>
  <c r="X388" i="5"/>
  <c r="X387" i="5"/>
  <c r="X386" i="5"/>
  <c r="X385" i="5"/>
  <c r="X384" i="5"/>
  <c r="X383" i="5"/>
  <c r="X382" i="5"/>
  <c r="X381" i="5"/>
  <c r="X380" i="5"/>
  <c r="X379" i="5"/>
  <c r="X376" i="5"/>
  <c r="X375" i="5"/>
  <c r="Q518" i="5"/>
  <c r="Q517" i="5"/>
  <c r="Q516" i="5"/>
  <c r="Q514" i="5"/>
  <c r="Q513" i="5"/>
  <c r="Q512" i="5"/>
  <c r="Q511" i="5"/>
  <c r="Q510" i="5"/>
  <c r="Q509" i="5"/>
  <c r="Q508" i="5"/>
  <c r="Q505" i="5"/>
  <c r="Q504" i="5"/>
  <c r="Q503" i="5"/>
  <c r="Q502" i="5"/>
  <c r="Q501" i="5"/>
  <c r="Q500" i="5"/>
  <c r="Q499" i="5"/>
  <c r="Q498" i="5"/>
  <c r="Q497" i="5"/>
  <c r="Q496" i="5"/>
  <c r="Q495" i="5"/>
  <c r="Q494" i="5"/>
  <c r="Q493" i="5"/>
  <c r="Q492" i="5"/>
  <c r="Q491" i="5"/>
  <c r="Q490" i="5"/>
  <c r="Q489" i="5"/>
  <c r="Q487" i="5"/>
  <c r="Q486" i="5"/>
  <c r="Q485" i="5"/>
  <c r="Q484" i="5"/>
  <c r="Q483" i="5"/>
  <c r="Q482" i="5"/>
  <c r="Q481" i="5"/>
  <c r="Q480" i="5"/>
  <c r="Q479" i="5"/>
  <c r="Q478" i="5"/>
  <c r="Q477" i="5"/>
  <c r="Q476" i="5"/>
  <c r="Q475" i="5"/>
  <c r="Q474" i="5"/>
  <c r="Q473" i="5"/>
  <c r="Q472" i="5"/>
  <c r="Q471" i="5"/>
  <c r="Q470" i="5"/>
  <c r="Q469" i="5"/>
  <c r="Q468" i="5"/>
  <c r="Q467" i="5"/>
  <c r="Q466" i="5"/>
  <c r="Q465" i="5"/>
  <c r="Q464" i="5"/>
  <c r="Q463" i="5"/>
  <c r="Q462" i="5"/>
  <c r="Q461" i="5"/>
  <c r="Q460" i="5"/>
  <c r="Q459" i="5"/>
  <c r="Q458" i="5"/>
  <c r="Q457" i="5"/>
  <c r="Q456" i="5"/>
  <c r="Q455" i="5"/>
  <c r="Q454" i="5"/>
  <c r="Q452" i="5"/>
  <c r="Q451" i="5"/>
  <c r="Q450" i="5"/>
  <c r="Q449" i="5"/>
  <c r="Q448" i="5"/>
  <c r="Q447" i="5"/>
  <c r="Q446" i="5"/>
  <c r="Q445" i="5"/>
  <c r="Q444" i="5"/>
  <c r="Q443" i="5"/>
  <c r="Q442" i="5"/>
  <c r="Q441" i="5"/>
  <c r="Q440" i="5"/>
  <c r="Q439" i="5"/>
  <c r="Q438" i="5"/>
  <c r="Q437" i="5"/>
  <c r="Q436" i="5"/>
  <c r="Q435" i="5"/>
  <c r="Q434" i="5"/>
  <c r="Q433" i="5"/>
  <c r="Q432" i="5"/>
  <c r="Q431" i="5"/>
  <c r="Q430" i="5"/>
  <c r="Q429" i="5"/>
  <c r="Q428" i="5"/>
  <c r="Q427" i="5"/>
  <c r="Q426" i="5"/>
  <c r="Q425" i="5"/>
  <c r="Q424" i="5"/>
  <c r="Q423" i="5"/>
  <c r="Q422" i="5"/>
  <c r="Q421" i="5"/>
  <c r="Q420" i="5"/>
  <c r="Q419" i="5"/>
  <c r="Q418" i="5"/>
  <c r="Q417" i="5"/>
  <c r="Q416" i="5"/>
  <c r="Q415" i="5"/>
  <c r="Q414" i="5"/>
  <c r="Q413" i="5"/>
  <c r="Q412" i="5"/>
  <c r="Q411" i="5"/>
  <c r="Q410" i="5"/>
  <c r="Q409" i="5"/>
  <c r="Q408" i="5"/>
  <c r="Q407" i="5"/>
  <c r="Q406" i="5"/>
  <c r="Q405" i="5"/>
  <c r="Q404" i="5"/>
  <c r="Q403" i="5"/>
  <c r="Q402" i="5"/>
  <c r="Q401" i="5"/>
  <c r="Q400" i="5"/>
  <c r="Q399" i="5"/>
  <c r="Q398" i="5"/>
  <c r="Q397" i="5"/>
  <c r="Q396" i="5"/>
  <c r="Q395" i="5"/>
  <c r="Q394" i="5"/>
  <c r="Q393" i="5"/>
  <c r="Q392" i="5"/>
  <c r="Q391" i="5"/>
  <c r="Q390" i="5"/>
  <c r="Q389" i="5"/>
  <c r="Q388" i="5"/>
  <c r="Q387" i="5"/>
  <c r="Q386" i="5"/>
  <c r="Q385" i="5"/>
  <c r="Q384" i="5"/>
  <c r="Q383" i="5"/>
  <c r="Q382" i="5"/>
  <c r="Q381" i="5"/>
  <c r="Q380" i="5"/>
  <c r="Q379" i="5"/>
  <c r="Q376" i="5"/>
  <c r="Q375"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7" i="5"/>
  <c r="J508" i="5"/>
  <c r="J509" i="5"/>
  <c r="J510" i="5"/>
  <c r="J511" i="5"/>
  <c r="J512" i="5"/>
  <c r="J513" i="5"/>
  <c r="J514" i="5"/>
  <c r="J515" i="5"/>
  <c r="J516" i="5"/>
  <c r="J517" i="5"/>
  <c r="J518" i="5"/>
  <c r="J374" i="5"/>
  <c r="J375" i="5"/>
  <c r="J366" i="5"/>
  <c r="J365" i="5"/>
  <c r="J364" i="5"/>
  <c r="J363" i="5"/>
  <c r="J362" i="5"/>
  <c r="J360" i="5"/>
  <c r="J359" i="5"/>
  <c r="J358" i="5"/>
  <c r="J357" i="5"/>
  <c r="J356" i="5"/>
  <c r="J355" i="5"/>
  <c r="J354" i="5"/>
  <c r="J352" i="5"/>
  <c r="J351" i="5"/>
  <c r="J350" i="5"/>
  <c r="J349" i="5"/>
  <c r="J348" i="5"/>
  <c r="J346" i="5"/>
  <c r="J345" i="5"/>
  <c r="J344" i="5"/>
  <c r="J343" i="5"/>
  <c r="J342" i="5"/>
  <c r="J340" i="5"/>
  <c r="J339" i="5"/>
  <c r="J338" i="5"/>
  <c r="J337" i="5"/>
  <c r="J336" i="5"/>
  <c r="J334" i="5"/>
  <c r="J333" i="5"/>
  <c r="J332" i="5"/>
  <c r="J331" i="5"/>
  <c r="J330" i="5"/>
  <c r="J328" i="5"/>
  <c r="J327" i="5"/>
  <c r="J326" i="5"/>
  <c r="J325" i="5"/>
  <c r="J324" i="5"/>
  <c r="J322" i="5"/>
  <c r="J321" i="5"/>
  <c r="J320" i="5"/>
  <c r="J319" i="5"/>
  <c r="J318" i="5"/>
  <c r="J315" i="5"/>
  <c r="J314" i="5"/>
  <c r="J313" i="5"/>
  <c r="J312" i="5"/>
  <c r="J311" i="5"/>
  <c r="J309" i="5"/>
  <c r="J308" i="5"/>
  <c r="J307" i="5"/>
  <c r="J306" i="5"/>
  <c r="J305" i="5"/>
  <c r="J303" i="5"/>
  <c r="J302" i="5"/>
  <c r="J301" i="5"/>
  <c r="J300" i="5"/>
  <c r="J299" i="5"/>
  <c r="J297" i="5"/>
  <c r="J296" i="5"/>
  <c r="J295" i="5"/>
  <c r="J294" i="5"/>
  <c r="J293" i="5"/>
  <c r="J290" i="5"/>
  <c r="J289" i="5"/>
  <c r="J288" i="5"/>
  <c r="J287" i="5"/>
  <c r="J286" i="5"/>
  <c r="J285" i="5"/>
  <c r="J284" i="5"/>
  <c r="J283" i="5"/>
  <c r="J282" i="5"/>
  <c r="J280" i="5"/>
  <c r="J279" i="5"/>
  <c r="J278" i="5"/>
  <c r="J277" i="5"/>
  <c r="J276" i="5"/>
  <c r="J264" i="5"/>
  <c r="J274" i="5"/>
  <c r="J273" i="5"/>
  <c r="J272" i="5"/>
  <c r="J271" i="5"/>
  <c r="J270" i="5"/>
  <c r="J269" i="5"/>
  <c r="J268" i="5"/>
  <c r="J267" i="5"/>
  <c r="J266" i="5"/>
  <c r="J265" i="5"/>
  <c r="J262" i="5"/>
  <c r="J261" i="5"/>
  <c r="J260" i="5"/>
  <c r="J259" i="5"/>
  <c r="J258" i="5"/>
  <c r="J257" i="5"/>
  <c r="J256" i="5"/>
  <c r="J255" i="5"/>
  <c r="J254" i="5"/>
  <c r="J253" i="5"/>
  <c r="J252" i="5"/>
  <c r="J250" i="5"/>
  <c r="J249" i="5"/>
  <c r="J248" i="5"/>
  <c r="J247" i="5"/>
  <c r="J246" i="5"/>
  <c r="J245" i="5"/>
  <c r="J244" i="5"/>
  <c r="J243" i="5"/>
  <c r="J242" i="5"/>
  <c r="J241" i="5"/>
  <c r="J240" i="5"/>
  <c r="J238" i="5"/>
  <c r="J237" i="5"/>
  <c r="J236" i="5"/>
  <c r="J235" i="5"/>
  <c r="J234" i="5"/>
  <c r="J231" i="5"/>
  <c r="J230" i="5"/>
  <c r="J229" i="5"/>
  <c r="J228" i="5"/>
  <c r="J227" i="5"/>
  <c r="J226" i="5"/>
  <c r="J225" i="5"/>
  <c r="J224" i="5"/>
  <c r="J223" i="5"/>
  <c r="J222" i="5"/>
  <c r="J221" i="5"/>
  <c r="J220" i="5"/>
  <c r="J219" i="5"/>
  <c r="J218" i="5"/>
  <c r="J217" i="5"/>
  <c r="J216" i="5"/>
  <c r="J215" i="5"/>
  <c r="J214" i="5"/>
  <c r="J213" i="5"/>
  <c r="J212" i="5"/>
  <c r="J211" i="5"/>
  <c r="J209" i="5"/>
  <c r="J208" i="5"/>
  <c r="J207" i="5"/>
  <c r="J206" i="5"/>
  <c r="J205" i="5"/>
  <c r="J204" i="5"/>
  <c r="J202" i="5"/>
  <c r="J201" i="5"/>
  <c r="J200" i="5"/>
  <c r="J199" i="5"/>
  <c r="J198" i="5"/>
  <c r="J196" i="5"/>
  <c r="J195" i="5"/>
  <c r="J194" i="5"/>
  <c r="J193" i="5"/>
  <c r="J192" i="5"/>
  <c r="J190" i="5"/>
  <c r="J189" i="5"/>
  <c r="J188" i="5"/>
  <c r="J187" i="5"/>
  <c r="J186" i="5"/>
  <c r="J184" i="5"/>
  <c r="J183" i="5"/>
  <c r="J182" i="5"/>
  <c r="J181" i="5"/>
  <c r="J180" i="5"/>
  <c r="J178" i="5"/>
  <c r="J177" i="5"/>
  <c r="J176" i="5"/>
  <c r="J175" i="5"/>
  <c r="J174" i="5"/>
  <c r="J172" i="5"/>
  <c r="J171" i="5"/>
  <c r="J170" i="5"/>
  <c r="J169" i="5"/>
  <c r="J168" i="5"/>
  <c r="J167" i="5"/>
  <c r="J165" i="5"/>
  <c r="J164" i="5"/>
  <c r="J163" i="5"/>
  <c r="J162" i="5"/>
  <c r="J161" i="5"/>
  <c r="J158" i="5"/>
  <c r="J157" i="5"/>
  <c r="J156" i="5"/>
  <c r="J155" i="5"/>
  <c r="J154" i="5"/>
  <c r="J153" i="5"/>
  <c r="J152" i="5"/>
  <c r="J151" i="5"/>
  <c r="J150" i="5"/>
  <c r="J149" i="5"/>
  <c r="J148" i="5"/>
  <c r="J147" i="5"/>
  <c r="J146" i="5"/>
  <c r="J145" i="5"/>
  <c r="J144" i="5"/>
  <c r="J143" i="5"/>
  <c r="J142" i="5"/>
  <c r="J141" i="5"/>
  <c r="J139" i="5"/>
  <c r="J138" i="5"/>
  <c r="J137" i="5"/>
  <c r="J136" i="5"/>
  <c r="J135" i="5"/>
  <c r="J134" i="5"/>
  <c r="J133" i="5"/>
  <c r="J132" i="5"/>
  <c r="J131" i="5"/>
  <c r="J130" i="5"/>
  <c r="J129" i="5"/>
  <c r="J128" i="5"/>
  <c r="J127" i="5"/>
  <c r="J125" i="5"/>
  <c r="J124" i="5"/>
  <c r="J123" i="5"/>
  <c r="J122" i="5"/>
  <c r="J121" i="5"/>
  <c r="J119" i="5"/>
  <c r="J118" i="5"/>
  <c r="J117" i="5"/>
  <c r="J116" i="5"/>
  <c r="J115" i="5"/>
  <c r="J114" i="5"/>
  <c r="J112" i="5"/>
  <c r="J111" i="5"/>
  <c r="J110" i="5"/>
  <c r="J109" i="5"/>
  <c r="J108" i="5"/>
  <c r="J107" i="5"/>
  <c r="J106" i="5"/>
  <c r="J105" i="5"/>
  <c r="J104" i="5"/>
  <c r="J102" i="5"/>
  <c r="J101" i="5"/>
  <c r="J100" i="5"/>
  <c r="J99" i="5"/>
  <c r="J98" i="5"/>
  <c r="J97" i="5"/>
  <c r="J96" i="5"/>
  <c r="J95" i="5"/>
  <c r="J94" i="5"/>
  <c r="J93" i="5"/>
  <c r="J92" i="5"/>
  <c r="J91" i="5"/>
  <c r="J88" i="5"/>
  <c r="J87" i="5"/>
  <c r="J86" i="5"/>
  <c r="J85" i="5"/>
  <c r="J83" i="5"/>
  <c r="J80" i="5"/>
  <c r="J79" i="5"/>
  <c r="J78" i="5"/>
  <c r="J77" i="5"/>
  <c r="J76" i="5"/>
  <c r="J75" i="5"/>
  <c r="J73" i="5"/>
  <c r="J72" i="5"/>
  <c r="J71" i="5"/>
  <c r="J70" i="5"/>
  <c r="J69" i="5"/>
  <c r="J68" i="5"/>
  <c r="J67" i="5"/>
  <c r="J66" i="5"/>
  <c r="J65" i="5"/>
  <c r="J64" i="5"/>
  <c r="J62" i="5"/>
  <c r="J61" i="5"/>
  <c r="J60" i="5"/>
  <c r="J59" i="5"/>
  <c r="J58" i="5"/>
  <c r="J56" i="5"/>
  <c r="J55" i="5"/>
  <c r="J54" i="5"/>
  <c r="J53" i="5"/>
  <c r="J50" i="5"/>
  <c r="J49" i="5"/>
  <c r="J47" i="5"/>
  <c r="J46" i="5"/>
  <c r="J45" i="5"/>
  <c r="J44" i="5"/>
  <c r="J43" i="5"/>
  <c r="J42" i="5"/>
  <c r="J41" i="5"/>
  <c r="J39" i="5"/>
  <c r="J38" i="5"/>
  <c r="J37" i="5"/>
  <c r="J36" i="5"/>
  <c r="J35" i="5"/>
  <c r="J34" i="5"/>
  <c r="J33" i="5"/>
  <c r="J30" i="5"/>
  <c r="J29" i="5"/>
  <c r="J28" i="5"/>
  <c r="J27" i="5"/>
  <c r="J26" i="5"/>
  <c r="J25" i="5"/>
  <c r="J23" i="5"/>
  <c r="J20" i="5"/>
  <c r="J21" i="5"/>
  <c r="J19" i="5"/>
  <c r="AU81" i="5"/>
  <c r="X81" i="5"/>
  <c r="AU375" i="5" l="1"/>
  <c r="J304" i="5"/>
  <c r="J251" i="5"/>
  <c r="T136" i="5" l="1"/>
  <c r="X136" i="5" s="1"/>
  <c r="F84" i="5"/>
  <c r="J525" i="5"/>
  <c r="J84" i="5" l="1"/>
  <c r="J81" i="5" s="1"/>
  <c r="AT99" i="5"/>
  <c r="AU79" i="5" l="1"/>
  <c r="AU525" i="5" l="1"/>
  <c r="AU518" i="5"/>
  <c r="AU505" i="5"/>
  <c r="AU501" i="5"/>
  <c r="AU498" i="5"/>
  <c r="AU497" i="5"/>
  <c r="AU494" i="5"/>
  <c r="AU491" i="5"/>
  <c r="AU489" i="5"/>
  <c r="AU486" i="5"/>
  <c r="AU483" i="5"/>
  <c r="AU480" i="5"/>
  <c r="AU479" i="5"/>
  <c r="AU476" i="5"/>
  <c r="AU473" i="5"/>
  <c r="AU470" i="5"/>
  <c r="AU467" i="5"/>
  <c r="AU464" i="5"/>
  <c r="AU461" i="5"/>
  <c r="AU458" i="5"/>
  <c r="AU457" i="5"/>
  <c r="AU456" i="5"/>
  <c r="AU452" i="5"/>
  <c r="AU449" i="5"/>
  <c r="AU446" i="5"/>
  <c r="AU443" i="5"/>
  <c r="AU440" i="5"/>
  <c r="AU437" i="5"/>
  <c r="AU434" i="5"/>
  <c r="AU431" i="5"/>
  <c r="AU428" i="5"/>
  <c r="AU423" i="5"/>
  <c r="AU419" i="5"/>
  <c r="AU414" i="5"/>
  <c r="AU413" i="5"/>
  <c r="AU409" i="5"/>
  <c r="AU406" i="5"/>
  <c r="AU401" i="5"/>
  <c r="AU400" i="5"/>
  <c r="AU392" i="5"/>
  <c r="AU388" i="5"/>
  <c r="AU385" i="5"/>
  <c r="AU382" i="5"/>
  <c r="AU381" i="5"/>
  <c r="AU380" i="5"/>
  <c r="AU379" i="5"/>
  <c r="X531" i="5"/>
  <c r="X530" i="5"/>
  <c r="X529" i="5"/>
  <c r="X528" i="5"/>
  <c r="X527" i="5"/>
  <c r="X526" i="5"/>
  <c r="X524" i="5"/>
  <c r="X523" i="5"/>
  <c r="Q531" i="5"/>
  <c r="Q530" i="5"/>
  <c r="Q529" i="5"/>
  <c r="Q528" i="5"/>
  <c r="Q527" i="5"/>
  <c r="Q526" i="5"/>
  <c r="Q524" i="5"/>
  <c r="Q523" i="5"/>
  <c r="J532" i="5"/>
  <c r="J531" i="5"/>
  <c r="J530" i="5"/>
  <c r="J529" i="5"/>
  <c r="J528" i="5"/>
  <c r="J527" i="5"/>
  <c r="J526" i="5"/>
  <c r="J524" i="5"/>
  <c r="J523" i="5"/>
  <c r="AU487" i="5"/>
  <c r="AU474" i="5"/>
  <c r="AU462" i="5"/>
  <c r="AU448" i="5"/>
  <c r="AU436" i="5"/>
  <c r="AU425" i="5"/>
  <c r="AU415" i="5"/>
  <c r="AU403" i="5"/>
  <c r="AU393" i="5"/>
  <c r="J376" i="5"/>
  <c r="J233" i="5"/>
  <c r="AU376" i="5" l="1"/>
  <c r="AU527" i="5"/>
  <c r="AU528" i="5"/>
  <c r="J275" i="5"/>
  <c r="AU399" i="5"/>
  <c r="AU471" i="5"/>
  <c r="AU496" i="5"/>
  <c r="AU500" i="5"/>
  <c r="AU383" i="5"/>
  <c r="AU394" i="5"/>
  <c r="AU404" i="5"/>
  <c r="AU416" i="5"/>
  <c r="AU426" i="5"/>
  <c r="AU438" i="5"/>
  <c r="AU450" i="5"/>
  <c r="AU463" i="5"/>
  <c r="AU475" i="5"/>
  <c r="AU488" i="5"/>
  <c r="AU502" i="5"/>
  <c r="AU389" i="5"/>
  <c r="AU398" i="5"/>
  <c r="AU410" i="5"/>
  <c r="AU421" i="5"/>
  <c r="AU432" i="5"/>
  <c r="AU444" i="5"/>
  <c r="AU455" i="5"/>
  <c r="AU469" i="5"/>
  <c r="AU482" i="5"/>
  <c r="AU495" i="5"/>
  <c r="AU529" i="5"/>
  <c r="AU523" i="5"/>
  <c r="AU384" i="5"/>
  <c r="AU395" i="5"/>
  <c r="AU405" i="5"/>
  <c r="AU417" i="5"/>
  <c r="AU427" i="5"/>
  <c r="AU439" i="5"/>
  <c r="AU451" i="5"/>
  <c r="AU465" i="5"/>
  <c r="AU477" i="5"/>
  <c r="AU490" i="5"/>
  <c r="AU503" i="5"/>
  <c r="AU511" i="5"/>
  <c r="AU391" i="5"/>
  <c r="AU402" i="5"/>
  <c r="AU412" i="5"/>
  <c r="AU424" i="5"/>
  <c r="AU435" i="5"/>
  <c r="AU447" i="5"/>
  <c r="AU460" i="5"/>
  <c r="AU472" i="5"/>
  <c r="AU485" i="5"/>
  <c r="AU499" i="5"/>
  <c r="AU358" i="5"/>
  <c r="AU526" i="5"/>
  <c r="AU390" i="5"/>
  <c r="AU411" i="5"/>
  <c r="AU422" i="5"/>
  <c r="AU433" i="5"/>
  <c r="AU445" i="5"/>
  <c r="AU459" i="5"/>
  <c r="AU484" i="5"/>
  <c r="AU530" i="5"/>
  <c r="AU531" i="5"/>
  <c r="J323" i="5"/>
  <c r="J361" i="5"/>
  <c r="AU407" i="5"/>
  <c r="AU504" i="5"/>
  <c r="J292" i="5"/>
  <c r="AU408" i="5"/>
  <c r="J329" i="5"/>
  <c r="J281" i="5"/>
  <c r="J317" i="5"/>
  <c r="J335" i="5"/>
  <c r="AU359" i="5"/>
  <c r="J353" i="5"/>
  <c r="J298" i="5"/>
  <c r="AU386" i="5"/>
  <c r="AU396" i="5"/>
  <c r="AU418" i="5"/>
  <c r="AU429" i="5"/>
  <c r="AU441" i="5"/>
  <c r="AU453" i="5"/>
  <c r="AU466" i="5"/>
  <c r="AU478" i="5"/>
  <c r="AU492" i="5"/>
  <c r="J533" i="5"/>
  <c r="J263" i="5"/>
  <c r="AU387" i="5"/>
  <c r="AU397" i="5"/>
  <c r="AU420" i="5"/>
  <c r="AU430" i="5"/>
  <c r="AU442" i="5"/>
  <c r="AU454" i="5"/>
  <c r="AU468" i="5"/>
  <c r="AU481" i="5"/>
  <c r="AU493" i="5"/>
  <c r="J239" i="5"/>
  <c r="J347" i="5"/>
  <c r="AU329" i="5"/>
  <c r="J341" i="5"/>
  <c r="AU524" i="5"/>
  <c r="J310" i="5"/>
  <c r="J232" i="5" l="1"/>
  <c r="H232" i="5" s="1"/>
  <c r="J316" i="5"/>
  <c r="H316" i="5" s="1"/>
  <c r="AU156" i="5"/>
  <c r="AU155" i="5"/>
  <c r="AU154" i="5"/>
  <c r="AU147" i="5"/>
  <c r="AU146" i="5"/>
  <c r="AU171" i="5"/>
  <c r="I366" i="4"/>
  <c r="K366" i="4" s="1"/>
  <c r="I365" i="4"/>
  <c r="I364" i="4"/>
  <c r="K364" i="4" s="1"/>
  <c r="I363" i="4"/>
  <c r="I362" i="4"/>
  <c r="K362" i="4" s="1"/>
  <c r="I361" i="4"/>
  <c r="I360" i="4"/>
  <c r="K360" i="4" s="1"/>
  <c r="I359" i="4"/>
  <c r="I357" i="4"/>
  <c r="I356" i="4"/>
  <c r="K356" i="4" s="1"/>
  <c r="I355" i="4"/>
  <c r="K355" i="4" s="1"/>
  <c r="I354" i="4"/>
  <c r="K354" i="4" s="1"/>
  <c r="I352" i="4"/>
  <c r="K352" i="4" s="1"/>
  <c r="I351" i="4"/>
  <c r="K351" i="4" s="1"/>
  <c r="I350" i="4"/>
  <c r="K350" i="4" s="1"/>
  <c r="I349" i="4"/>
  <c r="K349" i="4" s="1"/>
  <c r="I348" i="4"/>
  <c r="K348" i="4" s="1"/>
  <c r="I347" i="4"/>
  <c r="I346" i="4"/>
  <c r="K346" i="4" s="1"/>
  <c r="I345" i="4"/>
  <c r="I343" i="4"/>
  <c r="K343" i="4" s="1"/>
  <c r="I342" i="4"/>
  <c r="K342" i="4" s="1"/>
  <c r="I341" i="4"/>
  <c r="K341" i="4" s="1"/>
  <c r="I340" i="4"/>
  <c r="K340" i="4" s="1"/>
  <c r="I339" i="4"/>
  <c r="K339" i="4" s="1"/>
  <c r="I338" i="4"/>
  <c r="K338" i="4" s="1"/>
  <c r="I336" i="4"/>
  <c r="K336" i="4" s="1"/>
  <c r="I335" i="4"/>
  <c r="K335" i="4" s="1"/>
  <c r="I334" i="4"/>
  <c r="K334" i="4" s="1"/>
  <c r="I333" i="4"/>
  <c r="I332" i="4"/>
  <c r="K332" i="4" s="1"/>
  <c r="I331" i="4"/>
  <c r="I330" i="4"/>
  <c r="K330" i="4" s="1"/>
  <c r="I329" i="4"/>
  <c r="I327" i="4"/>
  <c r="K327" i="4" s="1"/>
  <c r="I326" i="4"/>
  <c r="K326" i="4" s="1"/>
  <c r="I325" i="4"/>
  <c r="K325" i="4" s="1"/>
  <c r="I324" i="4"/>
  <c r="K324" i="4" s="1"/>
  <c r="I323" i="4"/>
  <c r="I322" i="4"/>
  <c r="K322" i="4" s="1"/>
  <c r="I321" i="4"/>
  <c r="I320" i="4"/>
  <c r="K320" i="4" s="1"/>
  <c r="I318" i="4"/>
  <c r="K318" i="4" s="1"/>
  <c r="I317" i="4"/>
  <c r="K317" i="4" s="1"/>
  <c r="I316" i="4"/>
  <c r="K316" i="4" s="1"/>
  <c r="I315" i="4"/>
  <c r="K315" i="4" s="1"/>
  <c r="I314" i="4"/>
  <c r="K314" i="4" s="1"/>
  <c r="I313" i="4"/>
  <c r="I312" i="4"/>
  <c r="I311" i="4"/>
  <c r="K311" i="4" s="1"/>
  <c r="I310" i="4"/>
  <c r="I309" i="4"/>
  <c r="I307" i="4"/>
  <c r="K307" i="4" s="1"/>
  <c r="I306" i="4"/>
  <c r="I305" i="4"/>
  <c r="I304" i="4"/>
  <c r="K304" i="4" s="1"/>
  <c r="I303" i="4"/>
  <c r="I302" i="4"/>
  <c r="K302" i="4" s="1"/>
  <c r="I301" i="4"/>
  <c r="K301" i="4" s="1"/>
  <c r="I300" i="4"/>
  <c r="K300" i="4" s="1"/>
  <c r="I299" i="4"/>
  <c r="K299" i="4" s="1"/>
  <c r="I297" i="4"/>
  <c r="K297" i="4" s="1"/>
  <c r="I296" i="4"/>
  <c r="I295" i="4"/>
  <c r="K295" i="4" s="1"/>
  <c r="I294" i="4"/>
  <c r="K294" i="4" s="1"/>
  <c r="I293" i="4"/>
  <c r="K293" i="4" s="1"/>
  <c r="I292" i="4"/>
  <c r="I291" i="4"/>
  <c r="K291" i="4" s="1"/>
  <c r="I290" i="4"/>
  <c r="I289" i="4"/>
  <c r="K289" i="4" s="1"/>
  <c r="I287" i="4"/>
  <c r="K287" i="4" s="1"/>
  <c r="I286" i="4"/>
  <c r="I285" i="4"/>
  <c r="K285" i="4" s="1"/>
  <c r="I284" i="4"/>
  <c r="I283" i="4"/>
  <c r="K283" i="4" s="1"/>
  <c r="I282" i="4"/>
  <c r="I281" i="4"/>
  <c r="I280" i="4"/>
  <c r="K280" i="4" s="1"/>
  <c r="I279" i="4"/>
  <c r="K279" i="4" s="1"/>
  <c r="I277" i="4"/>
  <c r="K277" i="4" s="1"/>
  <c r="I276" i="4"/>
  <c r="I275" i="4"/>
  <c r="K275" i="4" s="1"/>
  <c r="I274" i="4"/>
  <c r="I273" i="4"/>
  <c r="K273" i="4" s="1"/>
  <c r="I272" i="4"/>
  <c r="I271" i="4"/>
  <c r="I270" i="4"/>
  <c r="K270" i="4" s="1"/>
  <c r="I269" i="4"/>
  <c r="K269" i="4" s="1"/>
  <c r="I267" i="4"/>
  <c r="K267" i="4" s="1"/>
  <c r="I266" i="4"/>
  <c r="K266" i="4" s="1"/>
  <c r="I265" i="4"/>
  <c r="K265" i="4" s="1"/>
  <c r="I264" i="4"/>
  <c r="K264" i="4" s="1"/>
  <c r="I263" i="4"/>
  <c r="K263" i="4" s="1"/>
  <c r="I262" i="4"/>
  <c r="K262" i="4" s="1"/>
  <c r="I261" i="4"/>
  <c r="K261" i="4" s="1"/>
  <c r="I259" i="4"/>
  <c r="K259" i="4" s="1"/>
  <c r="I258" i="4"/>
  <c r="K258" i="4" s="1"/>
  <c r="I257" i="4"/>
  <c r="K257" i="4" s="1"/>
  <c r="I256" i="4"/>
  <c r="K256" i="4" s="1"/>
  <c r="I255" i="4"/>
  <c r="K255" i="4" s="1"/>
  <c r="I254" i="4"/>
  <c r="K254" i="4" s="1"/>
  <c r="I246" i="4"/>
  <c r="K246" i="4" s="1"/>
  <c r="I245" i="4"/>
  <c r="K245" i="4" s="1"/>
  <c r="I244" i="4"/>
  <c r="K244" i="4" s="1"/>
  <c r="I243" i="4"/>
  <c r="K243" i="4" s="1"/>
  <c r="I242" i="4"/>
  <c r="K242" i="4" s="1"/>
  <c r="I241" i="4"/>
  <c r="K241" i="4" s="1"/>
  <c r="I240" i="4"/>
  <c r="K240" i="4" s="1"/>
  <c r="I239" i="4"/>
  <c r="K239" i="4" s="1"/>
  <c r="I237" i="4"/>
  <c r="K237" i="4" s="1"/>
  <c r="I236" i="4"/>
  <c r="K236" i="4" s="1"/>
  <c r="I235" i="4"/>
  <c r="K235" i="4" s="1"/>
  <c r="I234" i="4"/>
  <c r="K234" i="4" s="1"/>
  <c r="I232" i="4"/>
  <c r="K232" i="4" s="1"/>
  <c r="I231" i="4"/>
  <c r="K231" i="4" s="1"/>
  <c r="I230" i="4"/>
  <c r="K230" i="4" s="1"/>
  <c r="I229" i="4"/>
  <c r="K229" i="4" s="1"/>
  <c r="I228" i="4"/>
  <c r="K228" i="4" s="1"/>
  <c r="I227" i="4"/>
  <c r="K227" i="4" s="1"/>
  <c r="I226" i="4"/>
  <c r="K226" i="4" s="1"/>
  <c r="I225" i="4"/>
  <c r="K225" i="4" s="1"/>
  <c r="I223" i="4"/>
  <c r="K223" i="4" s="1"/>
  <c r="I222" i="4"/>
  <c r="K222" i="4" s="1"/>
  <c r="I221" i="4"/>
  <c r="K221" i="4" s="1"/>
  <c r="I220" i="4"/>
  <c r="K220" i="4" s="1"/>
  <c r="I219" i="4"/>
  <c r="K219" i="4" s="1"/>
  <c r="I218" i="4"/>
  <c r="K218" i="4" s="1"/>
  <c r="I216" i="4"/>
  <c r="K216" i="4" s="1"/>
  <c r="I215" i="4"/>
  <c r="K215" i="4" s="1"/>
  <c r="I214" i="4"/>
  <c r="K214" i="4" s="1"/>
  <c r="I213" i="4"/>
  <c r="K213" i="4" s="1"/>
  <c r="I212" i="4"/>
  <c r="K212" i="4" s="1"/>
  <c r="I211" i="4"/>
  <c r="K211" i="4" s="1"/>
  <c r="I210" i="4"/>
  <c r="K210" i="4" s="1"/>
  <c r="I209" i="4"/>
  <c r="I207" i="4"/>
  <c r="K207" i="4" s="1"/>
  <c r="I206" i="4"/>
  <c r="K206" i="4" s="1"/>
  <c r="I205" i="4"/>
  <c r="K205" i="4" s="1"/>
  <c r="I204" i="4"/>
  <c r="K204" i="4" s="1"/>
  <c r="I203" i="4"/>
  <c r="K203" i="4" s="1"/>
  <c r="I202" i="4"/>
  <c r="K202" i="4" s="1"/>
  <c r="I201" i="4"/>
  <c r="K201" i="4" s="1"/>
  <c r="I200" i="4"/>
  <c r="K200" i="4" s="1"/>
  <c r="I198" i="4"/>
  <c r="K198" i="4" s="1"/>
  <c r="I197" i="4"/>
  <c r="K197" i="4" s="1"/>
  <c r="I196" i="4"/>
  <c r="I195" i="4"/>
  <c r="K195" i="4" s="1"/>
  <c r="I194" i="4"/>
  <c r="K194" i="4" s="1"/>
  <c r="I193" i="4"/>
  <c r="K193" i="4" s="1"/>
  <c r="I192" i="4"/>
  <c r="K192" i="4" s="1"/>
  <c r="I191" i="4"/>
  <c r="K191" i="4" s="1"/>
  <c r="I190" i="4"/>
  <c r="K190" i="4" s="1"/>
  <c r="I189" i="4"/>
  <c r="K189" i="4" s="1"/>
  <c r="I187" i="4"/>
  <c r="K187" i="4" s="1"/>
  <c r="I186" i="4"/>
  <c r="K186" i="4" s="1"/>
  <c r="I185" i="4"/>
  <c r="K185" i="4" s="1"/>
  <c r="I184" i="4"/>
  <c r="K184" i="4" s="1"/>
  <c r="I183" i="4"/>
  <c r="K183" i="4" s="1"/>
  <c r="I182" i="4"/>
  <c r="K182" i="4" s="1"/>
  <c r="I181" i="4"/>
  <c r="K181" i="4" s="1"/>
  <c r="I180" i="4"/>
  <c r="K180" i="4" s="1"/>
  <c r="I179" i="4"/>
  <c r="K179" i="4" s="1"/>
  <c r="I177" i="4"/>
  <c r="K177" i="4" s="1"/>
  <c r="I176" i="4"/>
  <c r="K176" i="4" s="1"/>
  <c r="I175" i="4"/>
  <c r="K175" i="4" s="1"/>
  <c r="I174" i="4"/>
  <c r="K174" i="4" s="1"/>
  <c r="I173" i="4"/>
  <c r="K173" i="4" s="1"/>
  <c r="I172" i="4"/>
  <c r="K172" i="4" s="1"/>
  <c r="I171" i="4"/>
  <c r="K171" i="4" s="1"/>
  <c r="I170" i="4"/>
  <c r="K170" i="4" s="1"/>
  <c r="I169" i="4"/>
  <c r="K169" i="4" s="1"/>
  <c r="I167" i="4"/>
  <c r="K167" i="4" s="1"/>
  <c r="I166" i="4"/>
  <c r="K166" i="4" s="1"/>
  <c r="I165" i="4"/>
  <c r="K165" i="4" s="1"/>
  <c r="I164" i="4"/>
  <c r="K164" i="4" s="1"/>
  <c r="I163" i="4"/>
  <c r="K163" i="4" s="1"/>
  <c r="I162" i="4"/>
  <c r="K162" i="4" s="1"/>
  <c r="I161" i="4"/>
  <c r="K161" i="4" s="1"/>
  <c r="I160" i="4"/>
  <c r="K160" i="4" s="1"/>
  <c r="I159" i="4"/>
  <c r="K159" i="4" s="1"/>
  <c r="I157" i="4"/>
  <c r="K157" i="4" s="1"/>
  <c r="I156" i="4"/>
  <c r="K156" i="4" s="1"/>
  <c r="I155" i="4"/>
  <c r="I154" i="4"/>
  <c r="K154" i="4" s="1"/>
  <c r="I153" i="4"/>
  <c r="K153" i="4" s="1"/>
  <c r="I152" i="4"/>
  <c r="I151" i="4"/>
  <c r="K151" i="4" s="1"/>
  <c r="I150" i="4"/>
  <c r="K150" i="4" s="1"/>
  <c r="I149" i="4"/>
  <c r="K149" i="4" s="1"/>
  <c r="I147" i="4"/>
  <c r="K147" i="4" s="1"/>
  <c r="I146" i="4"/>
  <c r="K146" i="4" s="1"/>
  <c r="I145" i="4"/>
  <c r="K145" i="4" s="1"/>
  <c r="I144" i="4"/>
  <c r="I143" i="4"/>
  <c r="K143" i="4" s="1"/>
  <c r="I142" i="4"/>
  <c r="K142" i="4" s="1"/>
  <c r="I141" i="4"/>
  <c r="K141" i="4" s="1"/>
  <c r="I139" i="4"/>
  <c r="K139" i="4" s="1"/>
  <c r="I138" i="4"/>
  <c r="I137" i="4"/>
  <c r="K137" i="4" s="1"/>
  <c r="I136" i="4"/>
  <c r="I135" i="4"/>
  <c r="K135" i="4" s="1"/>
  <c r="I134" i="4"/>
  <c r="K134" i="4" s="1"/>
  <c r="I445" i="4"/>
  <c r="I444" i="4"/>
  <c r="I443" i="4"/>
  <c r="I442" i="4"/>
  <c r="I441" i="4"/>
  <c r="I440" i="4"/>
  <c r="I439" i="4"/>
  <c r="I437" i="4"/>
  <c r="K437" i="4" s="1"/>
  <c r="I436" i="4"/>
  <c r="I435" i="4"/>
  <c r="K435" i="4" s="1"/>
  <c r="I434" i="4"/>
  <c r="K434" i="4" s="1"/>
  <c r="I433" i="4"/>
  <c r="K433" i="4" s="1"/>
  <c r="I432" i="4"/>
  <c r="K432" i="4" s="1"/>
  <c r="I431" i="4"/>
  <c r="K431" i="4" s="1"/>
  <c r="I430" i="4"/>
  <c r="I428" i="4"/>
  <c r="I427" i="4"/>
  <c r="I426" i="4"/>
  <c r="I425" i="4"/>
  <c r="I424" i="4"/>
  <c r="I423" i="4"/>
  <c r="K423" i="4" s="1"/>
  <c r="I422" i="4"/>
  <c r="I420" i="4"/>
  <c r="I419" i="4"/>
  <c r="K419" i="4" s="1"/>
  <c r="I418" i="4"/>
  <c r="I417" i="4"/>
  <c r="K417" i="4" s="1"/>
  <c r="I416" i="4"/>
  <c r="I415" i="4"/>
  <c r="K415" i="4" s="1"/>
  <c r="I414" i="4"/>
  <c r="I412" i="4"/>
  <c r="K412" i="4" s="1"/>
  <c r="I411" i="4"/>
  <c r="K411" i="4" s="1"/>
  <c r="I410" i="4"/>
  <c r="K410" i="4" s="1"/>
  <c r="I409" i="4"/>
  <c r="K409" i="4" s="1"/>
  <c r="I408" i="4"/>
  <c r="K408" i="4" s="1"/>
  <c r="I407" i="4"/>
  <c r="K407" i="4" s="1"/>
  <c r="I406" i="4"/>
  <c r="I404" i="4"/>
  <c r="I403" i="4"/>
  <c r="I402" i="4"/>
  <c r="I401" i="4"/>
  <c r="K401" i="4" s="1"/>
  <c r="I400" i="4"/>
  <c r="I399" i="4"/>
  <c r="I398" i="4"/>
  <c r="I396" i="4"/>
  <c r="I395" i="4"/>
  <c r="K395" i="4" s="1"/>
  <c r="I394" i="4"/>
  <c r="I393" i="4"/>
  <c r="K393" i="4" s="1"/>
  <c r="I392" i="4"/>
  <c r="I391" i="4"/>
  <c r="K391" i="4" s="1"/>
  <c r="I390" i="4"/>
  <c r="I388" i="4"/>
  <c r="I387" i="4"/>
  <c r="I386" i="4"/>
  <c r="I385" i="4"/>
  <c r="K385" i="4" s="1"/>
  <c r="I384" i="4"/>
  <c r="I383" i="4"/>
  <c r="I382" i="4"/>
  <c r="I380" i="4"/>
  <c r="K380" i="4" s="1"/>
  <c r="I379" i="4"/>
  <c r="K379" i="4" s="1"/>
  <c r="I378" i="4"/>
  <c r="K378" i="4" s="1"/>
  <c r="I377" i="4"/>
  <c r="I376" i="4"/>
  <c r="K376" i="4" s="1"/>
  <c r="I375" i="4"/>
  <c r="K375" i="4" s="1"/>
  <c r="I374" i="4"/>
  <c r="I126" i="4"/>
  <c r="K126" i="4" s="1"/>
  <c r="I125" i="4"/>
  <c r="K125" i="4" s="1"/>
  <c r="I124" i="4"/>
  <c r="K124" i="4" s="1"/>
  <c r="I123" i="4"/>
  <c r="K123" i="4" s="1"/>
  <c r="I122" i="4"/>
  <c r="K122" i="4" s="1"/>
  <c r="I121" i="4"/>
  <c r="K121" i="4" s="1"/>
  <c r="I120" i="4"/>
  <c r="K120" i="4" s="1"/>
  <c r="I119" i="4"/>
  <c r="K119" i="4" s="1"/>
  <c r="I117" i="4"/>
  <c r="K117" i="4" s="1"/>
  <c r="I116" i="4"/>
  <c r="K116" i="4" s="1"/>
  <c r="I115" i="4"/>
  <c r="K115" i="4" s="1"/>
  <c r="I114" i="4"/>
  <c r="K114" i="4" s="1"/>
  <c r="I112" i="4"/>
  <c r="K112" i="4" s="1"/>
  <c r="I111" i="4"/>
  <c r="K111" i="4" s="1"/>
  <c r="I110" i="4"/>
  <c r="K110" i="4" s="1"/>
  <c r="I109" i="4"/>
  <c r="K109" i="4" s="1"/>
  <c r="I108" i="4"/>
  <c r="K108" i="4" s="1"/>
  <c r="I107" i="4"/>
  <c r="K107" i="4" s="1"/>
  <c r="I106" i="4"/>
  <c r="K106" i="4" s="1"/>
  <c r="I105" i="4"/>
  <c r="K105" i="4" s="1"/>
  <c r="I103" i="4"/>
  <c r="K103" i="4" s="1"/>
  <c r="I102" i="4"/>
  <c r="K102" i="4" s="1"/>
  <c r="I101" i="4"/>
  <c r="K101" i="4" s="1"/>
  <c r="I100" i="4"/>
  <c r="K100" i="4" s="1"/>
  <c r="I99" i="4"/>
  <c r="K99" i="4" s="1"/>
  <c r="I98" i="4"/>
  <c r="K98" i="4" s="1"/>
  <c r="I96" i="4"/>
  <c r="K96" i="4" s="1"/>
  <c r="I95" i="4"/>
  <c r="K95" i="4" s="1"/>
  <c r="I94" i="4"/>
  <c r="K94" i="4" s="1"/>
  <c r="I93" i="4"/>
  <c r="K93" i="4" s="1"/>
  <c r="I92" i="4"/>
  <c r="K92" i="4" s="1"/>
  <c r="I91" i="4"/>
  <c r="K91" i="4" s="1"/>
  <c r="I90" i="4"/>
  <c r="K90" i="4" s="1"/>
  <c r="I89" i="4"/>
  <c r="K89" i="4" s="1"/>
  <c r="I87" i="4"/>
  <c r="K87" i="4" s="1"/>
  <c r="I86" i="4"/>
  <c r="K86" i="4" s="1"/>
  <c r="I85" i="4"/>
  <c r="K85" i="4" s="1"/>
  <c r="I84" i="4"/>
  <c r="K84" i="4" s="1"/>
  <c r="I83" i="4"/>
  <c r="K83" i="4" s="1"/>
  <c r="I82" i="4"/>
  <c r="K82" i="4" s="1"/>
  <c r="I81" i="4"/>
  <c r="K81" i="4" s="1"/>
  <c r="I80" i="4"/>
  <c r="K80" i="4" s="1"/>
  <c r="I78" i="4"/>
  <c r="K78" i="4" s="1"/>
  <c r="I77" i="4"/>
  <c r="K77" i="4" s="1"/>
  <c r="I76" i="4"/>
  <c r="K76" i="4" s="1"/>
  <c r="I75" i="4"/>
  <c r="K75" i="4" s="1"/>
  <c r="I74" i="4"/>
  <c r="K74" i="4" s="1"/>
  <c r="I73" i="4"/>
  <c r="K73" i="4" s="1"/>
  <c r="I72" i="4"/>
  <c r="K72" i="4" s="1"/>
  <c r="I71" i="4"/>
  <c r="K71" i="4" s="1"/>
  <c r="I70" i="4"/>
  <c r="K70" i="4" s="1"/>
  <c r="I69" i="4"/>
  <c r="K69" i="4" s="1"/>
  <c r="I67" i="4"/>
  <c r="K67" i="4" s="1"/>
  <c r="I66" i="4"/>
  <c r="K66" i="4" s="1"/>
  <c r="I65" i="4"/>
  <c r="K65" i="4" s="1"/>
  <c r="I64" i="4"/>
  <c r="K64" i="4" s="1"/>
  <c r="I63" i="4"/>
  <c r="K63" i="4" s="1"/>
  <c r="I62" i="4"/>
  <c r="K62" i="4" s="1"/>
  <c r="I61" i="4"/>
  <c r="K61" i="4" s="1"/>
  <c r="I60" i="4"/>
  <c r="K60" i="4" s="1"/>
  <c r="I59" i="4"/>
  <c r="K59" i="4" s="1"/>
  <c r="I57" i="4"/>
  <c r="K57" i="4" s="1"/>
  <c r="I56" i="4"/>
  <c r="K56" i="4" s="1"/>
  <c r="I55" i="4"/>
  <c r="K55" i="4" s="1"/>
  <c r="I54" i="4"/>
  <c r="K54" i="4" s="1"/>
  <c r="I53" i="4"/>
  <c r="K53" i="4" s="1"/>
  <c r="I52" i="4"/>
  <c r="K52" i="4" s="1"/>
  <c r="I51" i="4"/>
  <c r="K51" i="4" s="1"/>
  <c r="I50" i="4"/>
  <c r="K50" i="4" s="1"/>
  <c r="I49" i="4"/>
  <c r="K49" i="4" s="1"/>
  <c r="I47" i="4"/>
  <c r="K47" i="4" s="1"/>
  <c r="I46" i="4"/>
  <c r="K46" i="4" s="1"/>
  <c r="I45" i="4"/>
  <c r="K45" i="4" s="1"/>
  <c r="I44" i="4"/>
  <c r="K44" i="4" s="1"/>
  <c r="I43" i="4"/>
  <c r="K43" i="4" s="1"/>
  <c r="I42" i="4"/>
  <c r="K42" i="4" s="1"/>
  <c r="I41" i="4"/>
  <c r="K41" i="4" s="1"/>
  <c r="I40" i="4"/>
  <c r="K40" i="4" s="1"/>
  <c r="I39" i="4"/>
  <c r="K39" i="4" s="1"/>
  <c r="I36" i="4"/>
  <c r="K36" i="4" s="1"/>
  <c r="I37" i="4"/>
  <c r="K37" i="4" s="1"/>
  <c r="I35" i="4"/>
  <c r="K35" i="4" s="1"/>
  <c r="I34" i="4"/>
  <c r="K34" i="4" s="1"/>
  <c r="I33" i="4"/>
  <c r="K33" i="4" s="1"/>
  <c r="I32" i="4"/>
  <c r="K32" i="4" s="1"/>
  <c r="I31" i="4"/>
  <c r="K31" i="4" s="1"/>
  <c r="I30" i="4"/>
  <c r="K30" i="4" s="1"/>
  <c r="I29" i="4"/>
  <c r="K29" i="4" s="1"/>
  <c r="I27" i="4"/>
  <c r="K27" i="4" s="1"/>
  <c r="I26" i="4"/>
  <c r="K26" i="4" s="1"/>
  <c r="I24" i="4"/>
  <c r="K24" i="4" s="1"/>
  <c r="I23" i="4"/>
  <c r="K23" i="4" s="1"/>
  <c r="I22" i="4"/>
  <c r="K22" i="4" s="1"/>
  <c r="I21" i="4"/>
  <c r="K21" i="4" s="1"/>
  <c r="I15" i="4"/>
  <c r="K15" i="4" s="1"/>
  <c r="I17" i="4"/>
  <c r="K17" i="4" s="1"/>
  <c r="I18" i="4"/>
  <c r="K18" i="4" s="1"/>
  <c r="I19" i="4"/>
  <c r="K19" i="4" s="1"/>
  <c r="I14" i="4"/>
  <c r="K14" i="4" s="1"/>
  <c r="X18" i="5" l="1"/>
  <c r="J210" i="5"/>
  <c r="J18" i="5"/>
  <c r="Q18" i="5"/>
  <c r="AU137" i="5"/>
  <c r="AU20" i="5"/>
  <c r="AU112" i="5"/>
  <c r="AU139" i="5"/>
  <c r="I48" i="4"/>
  <c r="I413" i="4"/>
  <c r="I88" i="4"/>
  <c r="I20" i="4"/>
  <c r="K296" i="4"/>
  <c r="I199" i="4"/>
  <c r="I381" i="4"/>
  <c r="K224" i="4"/>
  <c r="I224" i="4"/>
  <c r="K312" i="4"/>
  <c r="K436" i="4"/>
  <c r="I158" i="4"/>
  <c r="I58" i="4"/>
  <c r="I168" i="4"/>
  <c r="I217" i="4"/>
  <c r="I118" i="4"/>
  <c r="I253" i="4"/>
  <c r="K196" i="4"/>
  <c r="K188" i="4" s="1"/>
  <c r="I208" i="4"/>
  <c r="I178" i="4"/>
  <c r="K209" i="4"/>
  <c r="K208" i="4" s="1"/>
  <c r="J113" i="5"/>
  <c r="AU80" i="5"/>
  <c r="J197" i="5"/>
  <c r="J160" i="5"/>
  <c r="J126" i="5"/>
  <c r="J140" i="5"/>
  <c r="J173" i="5"/>
  <c r="J191" i="5"/>
  <c r="J32" i="5"/>
  <c r="AU138" i="5"/>
  <c r="J166" i="5"/>
  <c r="J185" i="5"/>
  <c r="J203" i="5"/>
  <c r="J179" i="5"/>
  <c r="AU76" i="5"/>
  <c r="J48" i="5"/>
  <c r="J40" i="5"/>
  <c r="AU78" i="5"/>
  <c r="AU23" i="5"/>
  <c r="H533" i="5"/>
  <c r="J120" i="5"/>
  <c r="J24" i="5"/>
  <c r="AU19" i="5"/>
  <c r="AU77" i="5"/>
  <c r="J63" i="5"/>
  <c r="J74" i="5"/>
  <c r="J90" i="5"/>
  <c r="AU21" i="5"/>
  <c r="J57" i="5"/>
  <c r="J103" i="5"/>
  <c r="AU75" i="5"/>
  <c r="Q74" i="5"/>
  <c r="X74" i="5"/>
  <c r="K155" i="4"/>
  <c r="I148" i="4"/>
  <c r="I429" i="4"/>
  <c r="K430" i="4"/>
  <c r="I13" i="4"/>
  <c r="I28" i="4"/>
  <c r="K118" i="4"/>
  <c r="I68" i="4"/>
  <c r="I79" i="4"/>
  <c r="I104" i="4"/>
  <c r="I38" i="4"/>
  <c r="I97" i="4"/>
  <c r="K383" i="4"/>
  <c r="K406" i="4"/>
  <c r="K405" i="4" s="1"/>
  <c r="I405" i="4"/>
  <c r="K281" i="4"/>
  <c r="K303" i="4"/>
  <c r="I308" i="4"/>
  <c r="K427" i="4"/>
  <c r="K138" i="4"/>
  <c r="I188" i="4"/>
  <c r="K309" i="4"/>
  <c r="K387" i="4"/>
  <c r="K399" i="4"/>
  <c r="K425" i="4"/>
  <c r="I233" i="4"/>
  <c r="I238" i="4"/>
  <c r="I113" i="4"/>
  <c r="K377" i="4"/>
  <c r="K403" i="4"/>
  <c r="I438" i="4"/>
  <c r="K136" i="4"/>
  <c r="K144" i="4"/>
  <c r="K140" i="4" s="1"/>
  <c r="K152" i="4"/>
  <c r="I298" i="4"/>
  <c r="K374" i="4"/>
  <c r="I373" i="4"/>
  <c r="I140" i="4"/>
  <c r="K168" i="4"/>
  <c r="K313" i="4"/>
  <c r="I421" i="4"/>
  <c r="I389" i="4"/>
  <c r="I133" i="4"/>
  <c r="I397" i="4"/>
  <c r="I278" i="4"/>
  <c r="I288" i="4"/>
  <c r="K271" i="4"/>
  <c r="K305" i="4"/>
  <c r="K260" i="4"/>
  <c r="K253" i="4"/>
  <c r="K272" i="4"/>
  <c r="K282" i="4"/>
  <c r="K306" i="4"/>
  <c r="K310" i="4"/>
  <c r="K331" i="4"/>
  <c r="K323" i="4"/>
  <c r="I260" i="4"/>
  <c r="I268" i="4"/>
  <c r="K276" i="4"/>
  <c r="K286" i="4"/>
  <c r="K290" i="4"/>
  <c r="K321" i="4"/>
  <c r="I319" i="4"/>
  <c r="K274" i="4"/>
  <c r="K284" i="4"/>
  <c r="K292" i="4"/>
  <c r="K333" i="4"/>
  <c r="K345" i="4"/>
  <c r="I344" i="4"/>
  <c r="K347" i="4"/>
  <c r="K329" i="4"/>
  <c r="I328" i="4"/>
  <c r="I337" i="4"/>
  <c r="K337" i="4"/>
  <c r="I353" i="4"/>
  <c r="I358" i="4"/>
  <c r="K357" i="4"/>
  <c r="K359" i="4"/>
  <c r="K361" i="4"/>
  <c r="K363" i="4"/>
  <c r="K365" i="4"/>
  <c r="K158" i="4"/>
  <c r="K199" i="4"/>
  <c r="K233" i="4"/>
  <c r="K238" i="4"/>
  <c r="K217" i="4"/>
  <c r="K178" i="4"/>
  <c r="K440" i="4"/>
  <c r="K442" i="4"/>
  <c r="K444" i="4"/>
  <c r="K439" i="4"/>
  <c r="K441" i="4"/>
  <c r="K443" i="4"/>
  <c r="K445" i="4"/>
  <c r="K422" i="4"/>
  <c r="K424" i="4"/>
  <c r="K426" i="4"/>
  <c r="K428" i="4"/>
  <c r="K414" i="4"/>
  <c r="K416" i="4"/>
  <c r="K418" i="4"/>
  <c r="K420" i="4"/>
  <c r="K398" i="4"/>
  <c r="K400" i="4"/>
  <c r="K402" i="4"/>
  <c r="K404" i="4"/>
  <c r="K390" i="4"/>
  <c r="K392" i="4"/>
  <c r="K394" i="4"/>
  <c r="K396" i="4"/>
  <c r="K382" i="4"/>
  <c r="K384" i="4"/>
  <c r="K386" i="4"/>
  <c r="K388" i="4"/>
  <c r="I33" i="10"/>
  <c r="K33" i="10" s="1"/>
  <c r="I32" i="10"/>
  <c r="K32" i="10" s="1"/>
  <c r="I31" i="10"/>
  <c r="K31" i="10" s="1"/>
  <c r="I30" i="10"/>
  <c r="K30" i="10" s="1"/>
  <c r="K9" i="4"/>
  <c r="I455" i="4" s="1"/>
  <c r="M136" i="5"/>
  <c r="Q136" i="5" s="1"/>
  <c r="J378" i="5"/>
  <c r="J377" i="5"/>
  <c r="X372" i="5"/>
  <c r="K29" i="10" l="1"/>
  <c r="K39" i="10" s="1"/>
  <c r="I16" i="10"/>
  <c r="J520" i="5"/>
  <c r="T519" i="5"/>
  <c r="X519" i="5" s="1"/>
  <c r="T515" i="5"/>
  <c r="X515" i="5" s="1"/>
  <c r="T532" i="5"/>
  <c r="X532" i="5" s="1"/>
  <c r="X533" i="5" s="1"/>
  <c r="V533" i="5" s="1"/>
  <c r="AT136" i="5"/>
  <c r="M532" i="5"/>
  <c r="M519" i="5"/>
  <c r="M515" i="5"/>
  <c r="J22" i="5"/>
  <c r="M218" i="5"/>
  <c r="Q218" i="5" s="1"/>
  <c r="M214" i="5"/>
  <c r="Q214" i="5" s="1"/>
  <c r="T218" i="5"/>
  <c r="X218" i="5" s="1"/>
  <c r="T214" i="5"/>
  <c r="X214" i="5" s="1"/>
  <c r="J89" i="5"/>
  <c r="H89" i="5" s="1"/>
  <c r="AU18" i="5"/>
  <c r="J159" i="5"/>
  <c r="T224" i="5"/>
  <c r="X224" i="5" s="1"/>
  <c r="T225" i="5"/>
  <c r="X225" i="5" s="1"/>
  <c r="T226" i="5"/>
  <c r="X226" i="5" s="1"/>
  <c r="T227" i="5"/>
  <c r="X227" i="5" s="1"/>
  <c r="M224" i="5"/>
  <c r="Q224" i="5" s="1"/>
  <c r="M225" i="5"/>
  <c r="Q225" i="5" s="1"/>
  <c r="M227" i="5"/>
  <c r="Q227" i="5" s="1"/>
  <c r="M226" i="5"/>
  <c r="Q226" i="5" s="1"/>
  <c r="T220" i="5"/>
  <c r="X220" i="5" s="1"/>
  <c r="T221" i="5"/>
  <c r="X221" i="5" s="1"/>
  <c r="T223" i="5"/>
  <c r="X223" i="5" s="1"/>
  <c r="T213" i="5"/>
  <c r="X213" i="5" s="1"/>
  <c r="T215" i="5"/>
  <c r="X215" i="5" s="1"/>
  <c r="T212" i="5"/>
  <c r="X212" i="5" s="1"/>
  <c r="T216" i="5"/>
  <c r="X216" i="5" s="1"/>
  <c r="T217" i="5"/>
  <c r="X217" i="5" s="1"/>
  <c r="T222" i="5"/>
  <c r="X222" i="5" s="1"/>
  <c r="T219" i="5"/>
  <c r="X219" i="5" s="1"/>
  <c r="M217" i="5"/>
  <c r="Q217" i="5" s="1"/>
  <c r="M220" i="5"/>
  <c r="Q220" i="5" s="1"/>
  <c r="M219" i="5"/>
  <c r="Q219" i="5" s="1"/>
  <c r="M221" i="5"/>
  <c r="Q221" i="5" s="1"/>
  <c r="M222" i="5"/>
  <c r="Q222" i="5" s="1"/>
  <c r="M212" i="5"/>
  <c r="Q212" i="5" s="1"/>
  <c r="M223" i="5"/>
  <c r="Q223" i="5" s="1"/>
  <c r="M213" i="5"/>
  <c r="Q213" i="5" s="1"/>
  <c r="M215" i="5"/>
  <c r="Q215" i="5" s="1"/>
  <c r="M216" i="5"/>
  <c r="Q216" i="5" s="1"/>
  <c r="T268" i="5"/>
  <c r="X268" i="5" s="1"/>
  <c r="T271" i="5"/>
  <c r="X271" i="5" s="1"/>
  <c r="T265" i="5"/>
  <c r="X265" i="5" s="1"/>
  <c r="T266" i="5"/>
  <c r="X266" i="5" s="1"/>
  <c r="T267" i="5"/>
  <c r="X267" i="5" s="1"/>
  <c r="T269" i="5"/>
  <c r="X269" i="5" s="1"/>
  <c r="T270" i="5"/>
  <c r="X270" i="5" s="1"/>
  <c r="M266" i="5"/>
  <c r="Q266" i="5" s="1"/>
  <c r="M269" i="5"/>
  <c r="Q269" i="5" s="1"/>
  <c r="M270" i="5"/>
  <c r="Q270" i="5" s="1"/>
  <c r="M267" i="5"/>
  <c r="Q267" i="5" s="1"/>
  <c r="M271" i="5"/>
  <c r="Q271" i="5" s="1"/>
  <c r="M268" i="5"/>
  <c r="Q268" i="5" s="1"/>
  <c r="M265" i="5"/>
  <c r="Q265" i="5" s="1"/>
  <c r="M255" i="5"/>
  <c r="Q255" i="5" s="1"/>
  <c r="M256" i="5"/>
  <c r="Q256" i="5" s="1"/>
  <c r="M257" i="5"/>
  <c r="Q257" i="5" s="1"/>
  <c r="M258" i="5"/>
  <c r="Q258" i="5" s="1"/>
  <c r="M259" i="5"/>
  <c r="Q259" i="5" s="1"/>
  <c r="M253" i="5"/>
  <c r="Q253" i="5" s="1"/>
  <c r="M254" i="5"/>
  <c r="Q254" i="5" s="1"/>
  <c r="T257" i="5"/>
  <c r="X257" i="5" s="1"/>
  <c r="T258" i="5"/>
  <c r="X258" i="5" s="1"/>
  <c r="T259" i="5"/>
  <c r="X259" i="5" s="1"/>
  <c r="T254" i="5"/>
  <c r="X254" i="5" s="1"/>
  <c r="T253" i="5"/>
  <c r="X253" i="5" s="1"/>
  <c r="T256" i="5"/>
  <c r="X256" i="5" s="1"/>
  <c r="T255" i="5"/>
  <c r="X255" i="5" s="1"/>
  <c r="T309" i="5"/>
  <c r="X309" i="5" s="1"/>
  <c r="T308" i="5"/>
  <c r="X308" i="5" s="1"/>
  <c r="T306" i="5"/>
  <c r="X306" i="5" s="1"/>
  <c r="T307" i="5"/>
  <c r="X307" i="5" s="1"/>
  <c r="T305" i="5"/>
  <c r="X305" i="5" s="1"/>
  <c r="M306" i="5"/>
  <c r="Q306" i="5" s="1"/>
  <c r="M307" i="5"/>
  <c r="Q307" i="5" s="1"/>
  <c r="M308" i="5"/>
  <c r="Q308" i="5" s="1"/>
  <c r="M309" i="5"/>
  <c r="Q309" i="5" s="1"/>
  <c r="M305" i="5"/>
  <c r="Q305" i="5" s="1"/>
  <c r="T249" i="5"/>
  <c r="X249" i="5" s="1"/>
  <c r="T248" i="5"/>
  <c r="X248" i="5" s="1"/>
  <c r="M249" i="5"/>
  <c r="Q249" i="5" s="1"/>
  <c r="M248" i="5"/>
  <c r="Q248" i="5" s="1"/>
  <c r="T242" i="5"/>
  <c r="X242" i="5" s="1"/>
  <c r="T245" i="5"/>
  <c r="X245" i="5" s="1"/>
  <c r="M242" i="5"/>
  <c r="Q242" i="5" s="1"/>
  <c r="M245" i="5"/>
  <c r="Q245" i="5" s="1"/>
  <c r="T243" i="5"/>
  <c r="X243" i="5" s="1"/>
  <c r="T246" i="5"/>
  <c r="X246" i="5" s="1"/>
  <c r="M243" i="5"/>
  <c r="Q243" i="5" s="1"/>
  <c r="M246" i="5"/>
  <c r="Q246" i="5" s="1"/>
  <c r="M261" i="5"/>
  <c r="Q261" i="5" s="1"/>
  <c r="M262" i="5"/>
  <c r="Q262" i="5" s="1"/>
  <c r="M252" i="5"/>
  <c r="Q252" i="5" s="1"/>
  <c r="M260" i="5"/>
  <c r="Q260" i="5" s="1"/>
  <c r="T260" i="5"/>
  <c r="X260" i="5" s="1"/>
  <c r="T262" i="5"/>
  <c r="X262" i="5" s="1"/>
  <c r="T261" i="5"/>
  <c r="X261" i="5" s="1"/>
  <c r="T252" i="5"/>
  <c r="X252" i="5" s="1"/>
  <c r="M35" i="5"/>
  <c r="Q35" i="5" s="1"/>
  <c r="M34" i="5"/>
  <c r="Q34" i="5" s="1"/>
  <c r="M36" i="5"/>
  <c r="Q36" i="5" s="1"/>
  <c r="M363" i="5"/>
  <c r="Q363" i="5" s="1"/>
  <c r="M351" i="5"/>
  <c r="Q351" i="5" s="1"/>
  <c r="M342" i="5"/>
  <c r="Q342" i="5" s="1"/>
  <c r="M332" i="5"/>
  <c r="Q332" i="5" s="1"/>
  <c r="M322" i="5"/>
  <c r="Q322" i="5" s="1"/>
  <c r="M312" i="5"/>
  <c r="Q312" i="5" s="1"/>
  <c r="M296" i="5"/>
  <c r="Q296" i="5" s="1"/>
  <c r="M286" i="5"/>
  <c r="Q286" i="5" s="1"/>
  <c r="M277" i="5"/>
  <c r="Q277" i="5" s="1"/>
  <c r="M247" i="5"/>
  <c r="Q247" i="5" s="1"/>
  <c r="M234" i="5"/>
  <c r="Q234" i="5" s="1"/>
  <c r="M204" i="5"/>
  <c r="Q204" i="5" s="1"/>
  <c r="M194" i="5"/>
  <c r="Q194" i="5" s="1"/>
  <c r="M184" i="5"/>
  <c r="Q184" i="5" s="1"/>
  <c r="M175" i="5"/>
  <c r="Q175" i="5" s="1"/>
  <c r="M164" i="5"/>
  <c r="Q164" i="5" s="1"/>
  <c r="M133" i="5"/>
  <c r="Q133" i="5" s="1"/>
  <c r="M124" i="5"/>
  <c r="Q124" i="5" s="1"/>
  <c r="M115" i="5"/>
  <c r="Q115" i="5" s="1"/>
  <c r="M98" i="5"/>
  <c r="Q98" i="5" s="1"/>
  <c r="M73" i="5"/>
  <c r="Q73" i="5" s="1"/>
  <c r="M65" i="5"/>
  <c r="Q65" i="5" s="1"/>
  <c r="M55" i="5"/>
  <c r="Q55" i="5" s="1"/>
  <c r="M44" i="5"/>
  <c r="Q44" i="5" s="1"/>
  <c r="M27" i="5"/>
  <c r="Q27" i="5" s="1"/>
  <c r="M364" i="5"/>
  <c r="Q364" i="5" s="1"/>
  <c r="M195" i="5"/>
  <c r="Q195" i="5" s="1"/>
  <c r="M134" i="5"/>
  <c r="Q134" i="5" s="1"/>
  <c r="M56" i="5"/>
  <c r="Q56" i="5" s="1"/>
  <c r="M362" i="5"/>
  <c r="Q362" i="5" s="1"/>
  <c r="M350" i="5"/>
  <c r="Q350" i="5" s="1"/>
  <c r="M340" i="5"/>
  <c r="Q340" i="5" s="1"/>
  <c r="M331" i="5"/>
  <c r="Q331" i="5" s="1"/>
  <c r="M321" i="5"/>
  <c r="Q321" i="5" s="1"/>
  <c r="M311" i="5"/>
  <c r="Q311" i="5" s="1"/>
  <c r="M295" i="5"/>
  <c r="Q295" i="5" s="1"/>
  <c r="M285" i="5"/>
  <c r="Q285" i="5" s="1"/>
  <c r="M276" i="5"/>
  <c r="Q276" i="5" s="1"/>
  <c r="M244" i="5"/>
  <c r="Q244" i="5" s="1"/>
  <c r="M231" i="5"/>
  <c r="Q231" i="5" s="1"/>
  <c r="M202" i="5"/>
  <c r="Q202" i="5" s="1"/>
  <c r="M193" i="5"/>
  <c r="Q193" i="5" s="1"/>
  <c r="M183" i="5"/>
  <c r="Q183" i="5" s="1"/>
  <c r="M174" i="5"/>
  <c r="Q174" i="5" s="1"/>
  <c r="M163" i="5"/>
  <c r="Q163" i="5" s="1"/>
  <c r="M153" i="5"/>
  <c r="Q153" i="5" s="1"/>
  <c r="M145" i="5"/>
  <c r="Q145" i="5" s="1"/>
  <c r="M132" i="5"/>
  <c r="Q132" i="5" s="1"/>
  <c r="M123" i="5"/>
  <c r="Q123" i="5" s="1"/>
  <c r="M114" i="5"/>
  <c r="Q114" i="5" s="1"/>
  <c r="M97" i="5"/>
  <c r="Q97" i="5" s="1"/>
  <c r="M72" i="5"/>
  <c r="Q72" i="5" s="1"/>
  <c r="M64" i="5"/>
  <c r="Q64" i="5" s="1"/>
  <c r="M54" i="5"/>
  <c r="Q54" i="5" s="1"/>
  <c r="M43" i="5"/>
  <c r="Q43" i="5" s="1"/>
  <c r="M28" i="5"/>
  <c r="Q28" i="5" s="1"/>
  <c r="M313" i="5"/>
  <c r="Q313" i="5" s="1"/>
  <c r="M205" i="5"/>
  <c r="Q205" i="5" s="1"/>
  <c r="M125" i="5"/>
  <c r="Q125" i="5" s="1"/>
  <c r="M26" i="5"/>
  <c r="Q26" i="5" s="1"/>
  <c r="M360" i="5"/>
  <c r="Q360" i="5" s="1"/>
  <c r="M349" i="5"/>
  <c r="Q349" i="5" s="1"/>
  <c r="M339" i="5"/>
  <c r="Q339" i="5" s="1"/>
  <c r="M330" i="5"/>
  <c r="Q330" i="5" s="1"/>
  <c r="M320" i="5"/>
  <c r="Q320" i="5" s="1"/>
  <c r="M303" i="5"/>
  <c r="Q303" i="5" s="1"/>
  <c r="M294" i="5"/>
  <c r="Q294" i="5" s="1"/>
  <c r="M284" i="5"/>
  <c r="Q284" i="5" s="1"/>
  <c r="M241" i="5"/>
  <c r="Q241" i="5" s="1"/>
  <c r="M230" i="5"/>
  <c r="Q230" i="5" s="1"/>
  <c r="M201" i="5"/>
  <c r="Q201" i="5" s="1"/>
  <c r="M192" i="5"/>
  <c r="Q192" i="5" s="1"/>
  <c r="M182" i="5"/>
  <c r="Q182" i="5" s="1"/>
  <c r="M172" i="5"/>
  <c r="Q172" i="5" s="1"/>
  <c r="M162" i="5"/>
  <c r="Q162" i="5" s="1"/>
  <c r="M152" i="5"/>
  <c r="Q152" i="5" s="1"/>
  <c r="M144" i="5"/>
  <c r="Q144" i="5" s="1"/>
  <c r="AU144" i="5" s="1"/>
  <c r="M122" i="5"/>
  <c r="Q122" i="5" s="1"/>
  <c r="M108" i="5"/>
  <c r="Q108" i="5" s="1"/>
  <c r="Q71" i="5"/>
  <c r="M62" i="5"/>
  <c r="Q62" i="5" s="1"/>
  <c r="M53" i="5"/>
  <c r="Q53" i="5" s="1"/>
  <c r="M42" i="5"/>
  <c r="Q42" i="5" s="1"/>
  <c r="M29" i="5"/>
  <c r="Q29" i="5" s="1"/>
  <c r="M343" i="5"/>
  <c r="Q343" i="5" s="1"/>
  <c r="M235" i="5"/>
  <c r="Q235" i="5" s="1"/>
  <c r="M116" i="5"/>
  <c r="Q116" i="5" s="1"/>
  <c r="M357" i="5"/>
  <c r="Q357" i="5" s="1"/>
  <c r="M348" i="5"/>
  <c r="Q348" i="5" s="1"/>
  <c r="M338" i="5"/>
  <c r="Q338" i="5" s="1"/>
  <c r="M328" i="5"/>
  <c r="Q328" i="5" s="1"/>
  <c r="M302" i="5"/>
  <c r="Q302" i="5" s="1"/>
  <c r="M293" i="5"/>
  <c r="Q293" i="5" s="1"/>
  <c r="M283" i="5"/>
  <c r="Q283" i="5" s="1"/>
  <c r="M274" i="5"/>
  <c r="Q274" i="5" s="1"/>
  <c r="M240" i="5"/>
  <c r="Q240" i="5" s="1"/>
  <c r="M229" i="5"/>
  <c r="Q229" i="5" s="1"/>
  <c r="M200" i="5"/>
  <c r="Q200" i="5" s="1"/>
  <c r="M190" i="5"/>
  <c r="Q190" i="5" s="1"/>
  <c r="M181" i="5"/>
  <c r="Q181" i="5" s="1"/>
  <c r="M170" i="5"/>
  <c r="Q170" i="5" s="1"/>
  <c r="M161" i="5"/>
  <c r="Q161" i="5" s="1"/>
  <c r="M151" i="5"/>
  <c r="Q151" i="5" s="1"/>
  <c r="M143" i="5"/>
  <c r="Q143" i="5" s="1"/>
  <c r="M130" i="5"/>
  <c r="Q130" i="5" s="1"/>
  <c r="M121" i="5"/>
  <c r="Q121" i="5" s="1"/>
  <c r="M107" i="5"/>
  <c r="Q107" i="5" s="1"/>
  <c r="Q70" i="5"/>
  <c r="M61" i="5"/>
  <c r="Q61" i="5" s="1"/>
  <c r="M50" i="5"/>
  <c r="Q50" i="5" s="1"/>
  <c r="M41" i="5"/>
  <c r="Q41" i="5" s="1"/>
  <c r="M30" i="5"/>
  <c r="Q30" i="5" s="1"/>
  <c r="M324" i="5"/>
  <c r="Q324" i="5" s="1"/>
  <c r="M278" i="5"/>
  <c r="Q278" i="5" s="1"/>
  <c r="M186" i="5"/>
  <c r="Q186" i="5" s="1"/>
  <c r="M66" i="5"/>
  <c r="Q66" i="5" s="1"/>
  <c r="M356" i="5"/>
  <c r="Q356" i="5" s="1"/>
  <c r="M346" i="5"/>
  <c r="Q346" i="5" s="1"/>
  <c r="M337" i="5"/>
  <c r="Q337" i="5" s="1"/>
  <c r="M327" i="5"/>
  <c r="Q327" i="5" s="1"/>
  <c r="M318" i="5"/>
  <c r="Q318" i="5" s="1"/>
  <c r="M301" i="5"/>
  <c r="Q301" i="5" s="1"/>
  <c r="M290" i="5"/>
  <c r="Q290" i="5" s="1"/>
  <c r="M282" i="5"/>
  <c r="Q282" i="5" s="1"/>
  <c r="M273" i="5"/>
  <c r="Q273" i="5" s="1"/>
  <c r="M238" i="5"/>
  <c r="Q238" i="5" s="1"/>
  <c r="M228" i="5"/>
  <c r="Q228" i="5" s="1"/>
  <c r="M199" i="5"/>
  <c r="Q199" i="5" s="1"/>
  <c r="M189" i="5"/>
  <c r="Q189" i="5" s="1"/>
  <c r="M180" i="5"/>
  <c r="Q180" i="5" s="1"/>
  <c r="M169" i="5"/>
  <c r="Q169" i="5" s="1"/>
  <c r="M158" i="5"/>
  <c r="Q158" i="5" s="1"/>
  <c r="M150" i="5"/>
  <c r="Q150" i="5" s="1"/>
  <c r="M142" i="5"/>
  <c r="Q142" i="5" s="1"/>
  <c r="M129" i="5"/>
  <c r="Q129" i="5" s="1"/>
  <c r="M119" i="5"/>
  <c r="Q119" i="5" s="1"/>
  <c r="M106" i="5"/>
  <c r="Q106" i="5" s="1"/>
  <c r="M94" i="5"/>
  <c r="Q94" i="5" s="1"/>
  <c r="M69" i="5"/>
  <c r="Q69" i="5" s="1"/>
  <c r="M60" i="5"/>
  <c r="Q60" i="5" s="1"/>
  <c r="M49" i="5"/>
  <c r="Q49" i="5" s="1"/>
  <c r="M39" i="5"/>
  <c r="Q39" i="5" s="1"/>
  <c r="M25" i="5"/>
  <c r="Q25" i="5" s="1"/>
  <c r="M333" i="5"/>
  <c r="Q333" i="5" s="1"/>
  <c r="M45" i="5"/>
  <c r="Q45" i="5" s="1"/>
  <c r="M366" i="5"/>
  <c r="Q366" i="5" s="1"/>
  <c r="M355" i="5"/>
  <c r="Q355" i="5" s="1"/>
  <c r="M345" i="5"/>
  <c r="Q345" i="5" s="1"/>
  <c r="M336" i="5"/>
  <c r="Q336" i="5" s="1"/>
  <c r="M326" i="5"/>
  <c r="Q326" i="5" s="1"/>
  <c r="M315" i="5"/>
  <c r="Q315" i="5" s="1"/>
  <c r="M300" i="5"/>
  <c r="Q300" i="5" s="1"/>
  <c r="M280" i="5"/>
  <c r="Q280" i="5" s="1"/>
  <c r="M272" i="5"/>
  <c r="Q272" i="5" s="1"/>
  <c r="M237" i="5"/>
  <c r="Q237" i="5" s="1"/>
  <c r="M211" i="5"/>
  <c r="Q211" i="5" s="1"/>
  <c r="M198" i="5"/>
  <c r="Q198" i="5" s="1"/>
  <c r="M188" i="5"/>
  <c r="Q188" i="5" s="1"/>
  <c r="M178" i="5"/>
  <c r="Q178" i="5" s="1"/>
  <c r="M168" i="5"/>
  <c r="Q168" i="5" s="1"/>
  <c r="M157" i="5"/>
  <c r="Q157" i="5" s="1"/>
  <c r="M149" i="5"/>
  <c r="Q149" i="5" s="1"/>
  <c r="AU149" i="5" s="1"/>
  <c r="M141" i="5"/>
  <c r="Q141" i="5" s="1"/>
  <c r="AU141" i="5" s="1"/>
  <c r="M128" i="5"/>
  <c r="Q128" i="5" s="1"/>
  <c r="M105" i="5"/>
  <c r="Q105" i="5" s="1"/>
  <c r="M93" i="5"/>
  <c r="Q93" i="5" s="1"/>
  <c r="M68" i="5"/>
  <c r="Q68" i="5" s="1"/>
  <c r="M59" i="5"/>
  <c r="Q59" i="5" s="1"/>
  <c r="M47" i="5"/>
  <c r="Q47" i="5" s="1"/>
  <c r="M38" i="5"/>
  <c r="Q38" i="5" s="1"/>
  <c r="M84" i="5"/>
  <c r="Q84" i="5" s="1"/>
  <c r="Q81" i="5" s="1"/>
  <c r="M297" i="5"/>
  <c r="Q297" i="5" s="1"/>
  <c r="M165" i="5"/>
  <c r="Q165" i="5" s="1"/>
  <c r="M91" i="5"/>
  <c r="Q91" i="5" s="1"/>
  <c r="M365" i="5"/>
  <c r="Q365" i="5" s="1"/>
  <c r="M354" i="5"/>
  <c r="Q354" i="5" s="1"/>
  <c r="M344" i="5"/>
  <c r="Q344" i="5" s="1"/>
  <c r="M334" i="5"/>
  <c r="Q334" i="5" s="1"/>
  <c r="M325" i="5"/>
  <c r="Q325" i="5" s="1"/>
  <c r="M314" i="5"/>
  <c r="Q314" i="5" s="1"/>
  <c r="M299" i="5"/>
  <c r="Q299" i="5" s="1"/>
  <c r="M279" i="5"/>
  <c r="Q279" i="5" s="1"/>
  <c r="M264" i="5"/>
  <c r="Q264" i="5" s="1"/>
  <c r="M236" i="5"/>
  <c r="Q236" i="5" s="1"/>
  <c r="M206" i="5"/>
  <c r="Q206" i="5" s="1"/>
  <c r="M196" i="5"/>
  <c r="Q196" i="5" s="1"/>
  <c r="M187" i="5"/>
  <c r="Q187" i="5" s="1"/>
  <c r="M177" i="5"/>
  <c r="Q177" i="5" s="1"/>
  <c r="M167" i="5"/>
  <c r="Q167" i="5" s="1"/>
  <c r="M148" i="5"/>
  <c r="Q148" i="5" s="1"/>
  <c r="M135" i="5"/>
  <c r="Q135" i="5" s="1"/>
  <c r="M127" i="5"/>
  <c r="Q127" i="5" s="1"/>
  <c r="M117" i="5"/>
  <c r="Q117" i="5" s="1"/>
  <c r="M104" i="5"/>
  <c r="Q104" i="5" s="1"/>
  <c r="M92" i="5"/>
  <c r="Q92" i="5" s="1"/>
  <c r="M67" i="5"/>
  <c r="Q67" i="5" s="1"/>
  <c r="M58" i="5"/>
  <c r="Q58" i="5" s="1"/>
  <c r="M46" i="5"/>
  <c r="Q46" i="5" s="1"/>
  <c r="M33" i="5"/>
  <c r="Q33" i="5" s="1"/>
  <c r="M352" i="5"/>
  <c r="Q352" i="5" s="1"/>
  <c r="M250" i="5"/>
  <c r="Q250" i="5" s="1"/>
  <c r="M176" i="5"/>
  <c r="Q176" i="5" s="1"/>
  <c r="M102" i="5"/>
  <c r="Q102" i="5" s="1"/>
  <c r="T36" i="5"/>
  <c r="X36" i="5" s="1"/>
  <c r="T35" i="5"/>
  <c r="X35" i="5" s="1"/>
  <c r="T34" i="5"/>
  <c r="X34" i="5" s="1"/>
  <c r="T363" i="5"/>
  <c r="X363" i="5" s="1"/>
  <c r="T351" i="5"/>
  <c r="X351" i="5" s="1"/>
  <c r="T340" i="5"/>
  <c r="X340" i="5" s="1"/>
  <c r="T331" i="5"/>
  <c r="X331" i="5" s="1"/>
  <c r="T321" i="5"/>
  <c r="X321" i="5" s="1"/>
  <c r="T311" i="5"/>
  <c r="X311" i="5" s="1"/>
  <c r="T295" i="5"/>
  <c r="X295" i="5" s="1"/>
  <c r="T285" i="5"/>
  <c r="X285" i="5" s="1"/>
  <c r="T276" i="5"/>
  <c r="X276" i="5" s="1"/>
  <c r="T244" i="5"/>
  <c r="X244" i="5" s="1"/>
  <c r="T231" i="5"/>
  <c r="X231" i="5" s="1"/>
  <c r="T204" i="5"/>
  <c r="X204" i="5" s="1"/>
  <c r="T194" i="5"/>
  <c r="X194" i="5" s="1"/>
  <c r="T184" i="5"/>
  <c r="X184" i="5" s="1"/>
  <c r="T175" i="5"/>
  <c r="X175" i="5" s="1"/>
  <c r="T164" i="5"/>
  <c r="X164" i="5" s="1"/>
  <c r="T134" i="5"/>
  <c r="X134" i="5" s="1"/>
  <c r="T125" i="5"/>
  <c r="X125" i="5" s="1"/>
  <c r="T116" i="5"/>
  <c r="X116" i="5" s="1"/>
  <c r="T106" i="5"/>
  <c r="X106" i="5" s="1"/>
  <c r="T97" i="5"/>
  <c r="X97" i="5" s="1"/>
  <c r="T73" i="5"/>
  <c r="X73" i="5" s="1"/>
  <c r="T65" i="5"/>
  <c r="X65" i="5" s="1"/>
  <c r="T55" i="5"/>
  <c r="X55" i="5" s="1"/>
  <c r="T44" i="5"/>
  <c r="X44" i="5" s="1"/>
  <c r="T29" i="5"/>
  <c r="X29" i="5" s="1"/>
  <c r="T332" i="5"/>
  <c r="X332" i="5" s="1"/>
  <c r="T286" i="5"/>
  <c r="X286" i="5" s="1"/>
  <c r="T176" i="5"/>
  <c r="X176" i="5" s="1"/>
  <c r="T135" i="5"/>
  <c r="X135" i="5" s="1"/>
  <c r="T84" i="5"/>
  <c r="T362" i="5"/>
  <c r="X362" i="5" s="1"/>
  <c r="T350" i="5"/>
  <c r="X350" i="5" s="1"/>
  <c r="T339" i="5"/>
  <c r="X339" i="5" s="1"/>
  <c r="T330" i="5"/>
  <c r="X330" i="5" s="1"/>
  <c r="T320" i="5"/>
  <c r="X320" i="5" s="1"/>
  <c r="T303" i="5"/>
  <c r="X303" i="5" s="1"/>
  <c r="T294" i="5"/>
  <c r="X294" i="5" s="1"/>
  <c r="T284" i="5"/>
  <c r="X284" i="5" s="1"/>
  <c r="T241" i="5"/>
  <c r="X241" i="5" s="1"/>
  <c r="T230" i="5"/>
  <c r="X230" i="5" s="1"/>
  <c r="T202" i="5"/>
  <c r="X202" i="5" s="1"/>
  <c r="T193" i="5"/>
  <c r="X193" i="5" s="1"/>
  <c r="T183" i="5"/>
  <c r="X183" i="5" s="1"/>
  <c r="T174" i="5"/>
  <c r="X174" i="5" s="1"/>
  <c r="T163" i="5"/>
  <c r="X163" i="5" s="1"/>
  <c r="T153" i="5"/>
  <c r="X153" i="5" s="1"/>
  <c r="T145" i="5"/>
  <c r="X145" i="5" s="1"/>
  <c r="T133" i="5"/>
  <c r="X133" i="5" s="1"/>
  <c r="T124" i="5"/>
  <c r="X124" i="5" s="1"/>
  <c r="T115" i="5"/>
  <c r="X115" i="5" s="1"/>
  <c r="T105" i="5"/>
  <c r="X105" i="5" s="1"/>
  <c r="T72" i="5"/>
  <c r="X72" i="5" s="1"/>
  <c r="T64" i="5"/>
  <c r="X64" i="5" s="1"/>
  <c r="T54" i="5"/>
  <c r="X54" i="5" s="1"/>
  <c r="T43" i="5"/>
  <c r="X43" i="5" s="1"/>
  <c r="T28" i="5"/>
  <c r="X28" i="5" s="1"/>
  <c r="T296" i="5"/>
  <c r="X296" i="5" s="1"/>
  <c r="T234" i="5"/>
  <c r="X234" i="5" s="1"/>
  <c r="T98" i="5"/>
  <c r="X98" i="5" s="1"/>
  <c r="T30" i="5"/>
  <c r="X30" i="5" s="1"/>
  <c r="T360" i="5"/>
  <c r="X360" i="5" s="1"/>
  <c r="T349" i="5"/>
  <c r="X349" i="5" s="1"/>
  <c r="T338" i="5"/>
  <c r="X338" i="5" s="1"/>
  <c r="T328" i="5"/>
  <c r="T302" i="5"/>
  <c r="X302" i="5" s="1"/>
  <c r="T293" i="5"/>
  <c r="X293" i="5" s="1"/>
  <c r="T283" i="5"/>
  <c r="X283" i="5" s="1"/>
  <c r="T274" i="5"/>
  <c r="X274" i="5" s="1"/>
  <c r="T240" i="5"/>
  <c r="X240" i="5" s="1"/>
  <c r="T229" i="5"/>
  <c r="X229" i="5" s="1"/>
  <c r="T201" i="5"/>
  <c r="X201" i="5" s="1"/>
  <c r="T192" i="5"/>
  <c r="X192" i="5" s="1"/>
  <c r="T182" i="5"/>
  <c r="X182" i="5" s="1"/>
  <c r="T172" i="5"/>
  <c r="X172" i="5" s="1"/>
  <c r="T162" i="5"/>
  <c r="X162" i="5" s="1"/>
  <c r="T152" i="5"/>
  <c r="X152" i="5" s="1"/>
  <c r="T144" i="5"/>
  <c r="X144" i="5" s="1"/>
  <c r="T132" i="5"/>
  <c r="X132" i="5" s="1"/>
  <c r="T123" i="5"/>
  <c r="X123" i="5" s="1"/>
  <c r="T114" i="5"/>
  <c r="X114" i="5" s="1"/>
  <c r="T104" i="5"/>
  <c r="X104" i="5" s="1"/>
  <c r="X71" i="5"/>
  <c r="T62" i="5"/>
  <c r="X62" i="5" s="1"/>
  <c r="T53" i="5"/>
  <c r="X53" i="5" s="1"/>
  <c r="T42" i="5"/>
  <c r="X42" i="5" s="1"/>
  <c r="T27" i="5"/>
  <c r="X27" i="5" s="1"/>
  <c r="T312" i="5"/>
  <c r="X312" i="5" s="1"/>
  <c r="T195" i="5"/>
  <c r="X195" i="5" s="1"/>
  <c r="T66" i="5"/>
  <c r="X66" i="5" s="1"/>
  <c r="T357" i="5"/>
  <c r="X357" i="5" s="1"/>
  <c r="T348" i="5"/>
  <c r="X348" i="5" s="1"/>
  <c r="T337" i="5"/>
  <c r="X337" i="5" s="1"/>
  <c r="T327" i="5"/>
  <c r="T318" i="5"/>
  <c r="X318" i="5" s="1"/>
  <c r="T301" i="5"/>
  <c r="X301" i="5" s="1"/>
  <c r="T290" i="5"/>
  <c r="X290" i="5" s="1"/>
  <c r="T282" i="5"/>
  <c r="X282" i="5" s="1"/>
  <c r="T273" i="5"/>
  <c r="X273" i="5" s="1"/>
  <c r="T238" i="5"/>
  <c r="X238" i="5" s="1"/>
  <c r="T228" i="5"/>
  <c r="X228" i="5" s="1"/>
  <c r="T200" i="5"/>
  <c r="X200" i="5" s="1"/>
  <c r="T190" i="5"/>
  <c r="X190" i="5" s="1"/>
  <c r="T181" i="5"/>
  <c r="X181" i="5" s="1"/>
  <c r="T170" i="5"/>
  <c r="X170" i="5" s="1"/>
  <c r="T161" i="5"/>
  <c r="X161" i="5" s="1"/>
  <c r="T151" i="5"/>
  <c r="X151" i="5" s="1"/>
  <c r="T143" i="5"/>
  <c r="X143" i="5" s="1"/>
  <c r="T122" i="5"/>
  <c r="X122" i="5" s="1"/>
  <c r="T102" i="5"/>
  <c r="X102" i="5" s="1"/>
  <c r="T94" i="5"/>
  <c r="X94" i="5" s="1"/>
  <c r="X70" i="5"/>
  <c r="T61" i="5"/>
  <c r="X61" i="5" s="1"/>
  <c r="T50" i="5"/>
  <c r="X50" i="5" s="1"/>
  <c r="T41" i="5"/>
  <c r="X41" i="5" s="1"/>
  <c r="T26" i="5"/>
  <c r="X26" i="5" s="1"/>
  <c r="T342" i="5"/>
  <c r="T205" i="5"/>
  <c r="X205" i="5" s="1"/>
  <c r="T56" i="5"/>
  <c r="X56" i="5" s="1"/>
  <c r="T343" i="5"/>
  <c r="T356" i="5"/>
  <c r="X356" i="5" s="1"/>
  <c r="T346" i="5"/>
  <c r="T336" i="5"/>
  <c r="X336" i="5" s="1"/>
  <c r="T315" i="5"/>
  <c r="X315" i="5" s="1"/>
  <c r="T300" i="5"/>
  <c r="X300" i="5" s="1"/>
  <c r="T280" i="5"/>
  <c r="X280" i="5" s="1"/>
  <c r="T272" i="5"/>
  <c r="X272" i="5" s="1"/>
  <c r="T237" i="5"/>
  <c r="X237" i="5" s="1"/>
  <c r="T211" i="5"/>
  <c r="X211" i="5" s="1"/>
  <c r="T199" i="5"/>
  <c r="X199" i="5" s="1"/>
  <c r="T189" i="5"/>
  <c r="X189" i="5" s="1"/>
  <c r="T180" i="5"/>
  <c r="X180" i="5" s="1"/>
  <c r="T169" i="5"/>
  <c r="X169" i="5" s="1"/>
  <c r="T158" i="5"/>
  <c r="T150" i="5"/>
  <c r="X150" i="5" s="1"/>
  <c r="T142" i="5"/>
  <c r="X142" i="5" s="1"/>
  <c r="T130" i="5"/>
  <c r="X130" i="5" s="1"/>
  <c r="T121" i="5"/>
  <c r="X121" i="5" s="1"/>
  <c r="T93" i="5"/>
  <c r="X93" i="5" s="1"/>
  <c r="T69" i="5"/>
  <c r="X69" i="5" s="1"/>
  <c r="T60" i="5"/>
  <c r="X60" i="5" s="1"/>
  <c r="T49" i="5"/>
  <c r="X49" i="5" s="1"/>
  <c r="T39" i="5"/>
  <c r="X39" i="5" s="1"/>
  <c r="T25" i="5"/>
  <c r="X25" i="5" s="1"/>
  <c r="T322" i="5"/>
  <c r="X322" i="5" s="1"/>
  <c r="T186" i="5"/>
  <c r="X186" i="5" s="1"/>
  <c r="T107" i="5"/>
  <c r="X107" i="5" s="1"/>
  <c r="T366" i="5"/>
  <c r="X366" i="5" s="1"/>
  <c r="T355" i="5"/>
  <c r="X355" i="5" s="1"/>
  <c r="T345" i="5"/>
  <c r="T334" i="5"/>
  <c r="X334" i="5" s="1"/>
  <c r="T325" i="5"/>
  <c r="T314" i="5"/>
  <c r="X314" i="5" s="1"/>
  <c r="T299" i="5"/>
  <c r="X299" i="5" s="1"/>
  <c r="T279" i="5"/>
  <c r="X279" i="5" s="1"/>
  <c r="T264" i="5"/>
  <c r="X264" i="5" s="1"/>
  <c r="T236" i="5"/>
  <c r="X236" i="5" s="1"/>
  <c r="T198" i="5"/>
  <c r="X198" i="5" s="1"/>
  <c r="T188" i="5"/>
  <c r="X188" i="5" s="1"/>
  <c r="T178" i="5"/>
  <c r="X178" i="5" s="1"/>
  <c r="T168" i="5"/>
  <c r="X168" i="5" s="1"/>
  <c r="T157" i="5"/>
  <c r="X157" i="5" s="1"/>
  <c r="T149" i="5"/>
  <c r="X149" i="5" s="1"/>
  <c r="T141" i="5"/>
  <c r="X141" i="5" s="1"/>
  <c r="T129" i="5"/>
  <c r="X129" i="5" s="1"/>
  <c r="T119" i="5"/>
  <c r="X119" i="5" s="1"/>
  <c r="T92" i="5"/>
  <c r="X92" i="5" s="1"/>
  <c r="T68" i="5"/>
  <c r="X68" i="5" s="1"/>
  <c r="T59" i="5"/>
  <c r="X59" i="5" s="1"/>
  <c r="T47" i="5"/>
  <c r="X47" i="5" s="1"/>
  <c r="T38" i="5"/>
  <c r="X38" i="5" s="1"/>
  <c r="T352" i="5"/>
  <c r="X352" i="5" s="1"/>
  <c r="T277" i="5"/>
  <c r="X277" i="5" s="1"/>
  <c r="T165" i="5"/>
  <c r="X165" i="5" s="1"/>
  <c r="T127" i="5"/>
  <c r="X127" i="5" s="1"/>
  <c r="T45" i="5"/>
  <c r="X45" i="5" s="1"/>
  <c r="T365" i="5"/>
  <c r="X365" i="5" s="1"/>
  <c r="T354" i="5"/>
  <c r="X354" i="5" s="1"/>
  <c r="T344" i="5"/>
  <c r="T333" i="5"/>
  <c r="X333" i="5" s="1"/>
  <c r="T324" i="5"/>
  <c r="T313" i="5"/>
  <c r="X313" i="5" s="1"/>
  <c r="T297" i="5"/>
  <c r="X297" i="5" s="1"/>
  <c r="T278" i="5"/>
  <c r="X278" i="5" s="1"/>
  <c r="T250" i="5"/>
  <c r="X250" i="5" s="1"/>
  <c r="T235" i="5"/>
  <c r="X235" i="5" s="1"/>
  <c r="T206" i="5"/>
  <c r="X206" i="5" s="1"/>
  <c r="T196" i="5"/>
  <c r="X196" i="5" s="1"/>
  <c r="T187" i="5"/>
  <c r="X187" i="5" s="1"/>
  <c r="T177" i="5"/>
  <c r="X177" i="5" s="1"/>
  <c r="T167" i="5"/>
  <c r="X167" i="5" s="1"/>
  <c r="T148" i="5"/>
  <c r="X148" i="5" s="1"/>
  <c r="T128" i="5"/>
  <c r="X128" i="5" s="1"/>
  <c r="T108" i="5"/>
  <c r="X108" i="5" s="1"/>
  <c r="T91" i="5"/>
  <c r="X91" i="5" s="1"/>
  <c r="T67" i="5"/>
  <c r="X67" i="5" s="1"/>
  <c r="T58" i="5"/>
  <c r="X58" i="5" s="1"/>
  <c r="T46" i="5"/>
  <c r="X46" i="5" s="1"/>
  <c r="T33" i="5"/>
  <c r="X33" i="5" s="1"/>
  <c r="T364" i="5"/>
  <c r="X364" i="5" s="1"/>
  <c r="T247" i="5"/>
  <c r="X247" i="5" s="1"/>
  <c r="T117" i="5"/>
  <c r="X117" i="5" s="1"/>
  <c r="I465" i="4"/>
  <c r="K429" i="4"/>
  <c r="K373" i="4"/>
  <c r="K278" i="4"/>
  <c r="K148" i="4"/>
  <c r="K133" i="4"/>
  <c r="K28" i="4"/>
  <c r="AU136" i="5"/>
  <c r="Q377" i="5"/>
  <c r="M209" i="5"/>
  <c r="Q209" i="5" s="1"/>
  <c r="X378" i="5"/>
  <c r="AU74" i="5"/>
  <c r="I247" i="4"/>
  <c r="I446" i="4"/>
  <c r="K298" i="4"/>
  <c r="K104" i="4"/>
  <c r="K438" i="4"/>
  <c r="K113" i="4"/>
  <c r="K88" i="4"/>
  <c r="K68" i="4"/>
  <c r="K389" i="4"/>
  <c r="K397" i="4"/>
  <c r="I127" i="4"/>
  <c r="K13" i="4"/>
  <c r="K20" i="4"/>
  <c r="K413" i="4"/>
  <c r="K381" i="4"/>
  <c r="K421" i="4"/>
  <c r="K97" i="4"/>
  <c r="K79" i="4"/>
  <c r="K319" i="4"/>
  <c r="I367" i="4"/>
  <c r="K308" i="4"/>
  <c r="K344" i="4"/>
  <c r="K358" i="4"/>
  <c r="K353" i="4"/>
  <c r="K288" i="4"/>
  <c r="K268" i="4"/>
  <c r="K328" i="4"/>
  <c r="K58" i="4"/>
  <c r="K48" i="4"/>
  <c r="K38" i="4"/>
  <c r="I29" i="10"/>
  <c r="S506" i="5"/>
  <c r="X506" i="5" s="1"/>
  <c r="X507" i="5"/>
  <c r="Q378" i="5"/>
  <c r="AU15" i="5"/>
  <c r="X377" i="5"/>
  <c r="V15" i="5"/>
  <c r="O15" i="5"/>
  <c r="AU150" i="5" l="1"/>
  <c r="X158" i="5"/>
  <c r="X140" i="5" s="1"/>
  <c r="AU152" i="5"/>
  <c r="AU157" i="5"/>
  <c r="AU143" i="5"/>
  <c r="AU151" i="5"/>
  <c r="AU145" i="5"/>
  <c r="AU148" i="5"/>
  <c r="AU142" i="5"/>
  <c r="AU153" i="5"/>
  <c r="I39" i="10"/>
  <c r="X520" i="5"/>
  <c r="AT152" i="5"/>
  <c r="AT53" i="5"/>
  <c r="AT118" i="5"/>
  <c r="T209" i="5"/>
  <c r="X209" i="5" s="1"/>
  <c r="AT25" i="5"/>
  <c r="AT228" i="5"/>
  <c r="AT30" i="5"/>
  <c r="AT284" i="5"/>
  <c r="AT72" i="5"/>
  <c r="AT295" i="5"/>
  <c r="AT296" i="5"/>
  <c r="AT262" i="5"/>
  <c r="AT253" i="5"/>
  <c r="AU271" i="5"/>
  <c r="AT271" i="5"/>
  <c r="AT212" i="5"/>
  <c r="AT226" i="5"/>
  <c r="AT250" i="5"/>
  <c r="AT117" i="5"/>
  <c r="AT196" i="5"/>
  <c r="AT325" i="5"/>
  <c r="AT84" i="5"/>
  <c r="AT128" i="5"/>
  <c r="AT211" i="5"/>
  <c r="AT336" i="5"/>
  <c r="AT39" i="5"/>
  <c r="AT142" i="5"/>
  <c r="AT238" i="5"/>
  <c r="AT346" i="5"/>
  <c r="AT41" i="5"/>
  <c r="AT143" i="5"/>
  <c r="AT240" i="5"/>
  <c r="AT348" i="5"/>
  <c r="AT62" i="5"/>
  <c r="AT162" i="5"/>
  <c r="AT294" i="5"/>
  <c r="AT125" i="5"/>
  <c r="AT97" i="5"/>
  <c r="AT183" i="5"/>
  <c r="AT311" i="5"/>
  <c r="AT195" i="5"/>
  <c r="AU98" i="5"/>
  <c r="AT98" i="5"/>
  <c r="AT184" i="5"/>
  <c r="AT312" i="5"/>
  <c r="AT35" i="5"/>
  <c r="AU261" i="5"/>
  <c r="AT261" i="5"/>
  <c r="AT307" i="5"/>
  <c r="AU259" i="5"/>
  <c r="AT259" i="5"/>
  <c r="AU267" i="5"/>
  <c r="AT267" i="5"/>
  <c r="AT222" i="5"/>
  <c r="AU227" i="5"/>
  <c r="AT227" i="5"/>
  <c r="Q519" i="5"/>
  <c r="AT187" i="5"/>
  <c r="AT326" i="5"/>
  <c r="AT129" i="5"/>
  <c r="AT337" i="5"/>
  <c r="AT130" i="5"/>
  <c r="AT26" i="5"/>
  <c r="AT174" i="5"/>
  <c r="AT73" i="5"/>
  <c r="AU308" i="5"/>
  <c r="AT308" i="5"/>
  <c r="AT352" i="5"/>
  <c r="AT127" i="5"/>
  <c r="AT206" i="5"/>
  <c r="AT334" i="5"/>
  <c r="AT38" i="5"/>
  <c r="AT141" i="5"/>
  <c r="AT237" i="5"/>
  <c r="AT345" i="5"/>
  <c r="AT49" i="5"/>
  <c r="AT150" i="5"/>
  <c r="AT273" i="5"/>
  <c r="AT356" i="5"/>
  <c r="AT50" i="5"/>
  <c r="AT151" i="5"/>
  <c r="AT274" i="5"/>
  <c r="AT357" i="5"/>
  <c r="AT71" i="5"/>
  <c r="AT172" i="5"/>
  <c r="AT303" i="5"/>
  <c r="AT205" i="5"/>
  <c r="AT114" i="5"/>
  <c r="AT193" i="5"/>
  <c r="AT321" i="5"/>
  <c r="AU287" i="5"/>
  <c r="AT287" i="5"/>
  <c r="AT115" i="5"/>
  <c r="AT194" i="5"/>
  <c r="AT322" i="5"/>
  <c r="AT246" i="5"/>
  <c r="AU248" i="5"/>
  <c r="AT248" i="5"/>
  <c r="AU306" i="5"/>
  <c r="AT306" i="5"/>
  <c r="AU258" i="5"/>
  <c r="AT258" i="5"/>
  <c r="AT270" i="5"/>
  <c r="AU221" i="5"/>
  <c r="AT221" i="5"/>
  <c r="AU225" i="5"/>
  <c r="AT225" i="5"/>
  <c r="AT198" i="5"/>
  <c r="AT338" i="5"/>
  <c r="AT33" i="5"/>
  <c r="AT135" i="5"/>
  <c r="AT236" i="5"/>
  <c r="AT344" i="5"/>
  <c r="AT47" i="5"/>
  <c r="AT149" i="5"/>
  <c r="AT272" i="5"/>
  <c r="AT355" i="5"/>
  <c r="AT60" i="5"/>
  <c r="Q140" i="5"/>
  <c r="AT158" i="5"/>
  <c r="AT282" i="5"/>
  <c r="AT66" i="5"/>
  <c r="AT61" i="5"/>
  <c r="AT161" i="5"/>
  <c r="AT283" i="5"/>
  <c r="AT116" i="5"/>
  <c r="AT96" i="5"/>
  <c r="AT182" i="5"/>
  <c r="AT320" i="5"/>
  <c r="AT313" i="5"/>
  <c r="AT123" i="5"/>
  <c r="AT202" i="5"/>
  <c r="AT331" i="5"/>
  <c r="AT364" i="5"/>
  <c r="AT124" i="5"/>
  <c r="AT204" i="5"/>
  <c r="AT332" i="5"/>
  <c r="AU243" i="5"/>
  <c r="AT243" i="5"/>
  <c r="AT249" i="5"/>
  <c r="AU257" i="5"/>
  <c r="AT257" i="5"/>
  <c r="AU269" i="5"/>
  <c r="AT269" i="5"/>
  <c r="AU219" i="5"/>
  <c r="AT219" i="5"/>
  <c r="AT224" i="5"/>
  <c r="AT104" i="5"/>
  <c r="AT34" i="5"/>
  <c r="AT46" i="5"/>
  <c r="AT148" i="5"/>
  <c r="AT264" i="5"/>
  <c r="AT354" i="5"/>
  <c r="AT59" i="5"/>
  <c r="AT157" i="5"/>
  <c r="AT280" i="5"/>
  <c r="AT366" i="5"/>
  <c r="AT69" i="5"/>
  <c r="AT169" i="5"/>
  <c r="AU290" i="5"/>
  <c r="AT290" i="5"/>
  <c r="AT147" i="5"/>
  <c r="AT70" i="5"/>
  <c r="AT170" i="5"/>
  <c r="AT293" i="5"/>
  <c r="AT235" i="5"/>
  <c r="AT108" i="5"/>
  <c r="AT192" i="5"/>
  <c r="AT330" i="5"/>
  <c r="AT28" i="5"/>
  <c r="AT132" i="5"/>
  <c r="AT231" i="5"/>
  <c r="AT340" i="5"/>
  <c r="AT27" i="5"/>
  <c r="AT133" i="5"/>
  <c r="AT234" i="5"/>
  <c r="AT342" i="5"/>
  <c r="AU256" i="5"/>
  <c r="AT256" i="5"/>
  <c r="AT266" i="5"/>
  <c r="AT216" i="5"/>
  <c r="AU220" i="5"/>
  <c r="AT220" i="5"/>
  <c r="AT176" i="5"/>
  <c r="AT229" i="5"/>
  <c r="Q515" i="5"/>
  <c r="AU515" i="5" s="1"/>
  <c r="AT58" i="5"/>
  <c r="AT156" i="5"/>
  <c r="AT279" i="5"/>
  <c r="AT365" i="5"/>
  <c r="AT68" i="5"/>
  <c r="AT168" i="5"/>
  <c r="AU289" i="5"/>
  <c r="AT289" i="5"/>
  <c r="AT45" i="5"/>
  <c r="AT94" i="5"/>
  <c r="AT180" i="5"/>
  <c r="AT301" i="5"/>
  <c r="AT186" i="5"/>
  <c r="AT95" i="5"/>
  <c r="AT181" i="5"/>
  <c r="AT302" i="5"/>
  <c r="AT343" i="5"/>
  <c r="AT122" i="5"/>
  <c r="AT201" i="5"/>
  <c r="AT339" i="5"/>
  <c r="AT43" i="5"/>
  <c r="AT145" i="5"/>
  <c r="AT244" i="5"/>
  <c r="AT350" i="5"/>
  <c r="AT44" i="5"/>
  <c r="AT146" i="5"/>
  <c r="AT247" i="5"/>
  <c r="AT351" i="5"/>
  <c r="AU255" i="5"/>
  <c r="AT255" i="5"/>
  <c r="AT215" i="5"/>
  <c r="AT217" i="5"/>
  <c r="AU214" i="5"/>
  <c r="AT214" i="5"/>
  <c r="AT297" i="5"/>
  <c r="AT175" i="5"/>
  <c r="AT67" i="5"/>
  <c r="AT167" i="5"/>
  <c r="AU288" i="5"/>
  <c r="AT288" i="5"/>
  <c r="AT91" i="5"/>
  <c r="AT93" i="5"/>
  <c r="AT178" i="5"/>
  <c r="AT300" i="5"/>
  <c r="AT155" i="5"/>
  <c r="AT106" i="5"/>
  <c r="AT189" i="5"/>
  <c r="AT318" i="5"/>
  <c r="AT278" i="5"/>
  <c r="AT107" i="5"/>
  <c r="AT190" i="5"/>
  <c r="AT319" i="5"/>
  <c r="AT29" i="5"/>
  <c r="AT131" i="5"/>
  <c r="AT230" i="5"/>
  <c r="AT349" i="5"/>
  <c r="AT54" i="5"/>
  <c r="AT153" i="5"/>
  <c r="AT276" i="5"/>
  <c r="AT362" i="5"/>
  <c r="AT55" i="5"/>
  <c r="AT154" i="5"/>
  <c r="AT277" i="5"/>
  <c r="AT363" i="5"/>
  <c r="AU260" i="5"/>
  <c r="AT260" i="5"/>
  <c r="AT245" i="5"/>
  <c r="AT305" i="5"/>
  <c r="AU265" i="5"/>
  <c r="AT265" i="5"/>
  <c r="AU213" i="5"/>
  <c r="AT213" i="5"/>
  <c r="AU218" i="5"/>
  <c r="AT218" i="5"/>
  <c r="AT314" i="5"/>
  <c r="AT134" i="5"/>
  <c r="AU102" i="5"/>
  <c r="AT102" i="5"/>
  <c r="AT92" i="5"/>
  <c r="AT177" i="5"/>
  <c r="AT299" i="5"/>
  <c r="AT165" i="5"/>
  <c r="AT105" i="5"/>
  <c r="AT188" i="5"/>
  <c r="AT315" i="5"/>
  <c r="AT333" i="5"/>
  <c r="AT119" i="5"/>
  <c r="AT199" i="5"/>
  <c r="AT327" i="5"/>
  <c r="AT324" i="5"/>
  <c r="Q120" i="5"/>
  <c r="AT121" i="5"/>
  <c r="AT200" i="5"/>
  <c r="AT328" i="5"/>
  <c r="AT42" i="5"/>
  <c r="AT144" i="5"/>
  <c r="AT241" i="5"/>
  <c r="AU360" i="5"/>
  <c r="AT360" i="5"/>
  <c r="AT64" i="5"/>
  <c r="AT163" i="5"/>
  <c r="AT285" i="5"/>
  <c r="AT56" i="5"/>
  <c r="AT65" i="5"/>
  <c r="AT164" i="5"/>
  <c r="AT286" i="5"/>
  <c r="AT36" i="5"/>
  <c r="AT252" i="5"/>
  <c r="AU242" i="5"/>
  <c r="AT242" i="5"/>
  <c r="AU309" i="5"/>
  <c r="AT309" i="5"/>
  <c r="AU254" i="5"/>
  <c r="AT254" i="5"/>
  <c r="AU268" i="5"/>
  <c r="AT268" i="5"/>
  <c r="AU223" i="5"/>
  <c r="AT223" i="5"/>
  <c r="AU222" i="5"/>
  <c r="AU224" i="5"/>
  <c r="AU212" i="5"/>
  <c r="AU226" i="5"/>
  <c r="H159" i="5"/>
  <c r="AU216" i="5"/>
  <c r="AU215" i="5"/>
  <c r="AU217" i="5"/>
  <c r="AU249" i="5"/>
  <c r="AU253" i="5"/>
  <c r="AU307" i="5"/>
  <c r="AU270" i="5"/>
  <c r="X304" i="5"/>
  <c r="AU305" i="5"/>
  <c r="AU246" i="5"/>
  <c r="AU262" i="5"/>
  <c r="X251" i="5"/>
  <c r="AU108" i="5"/>
  <c r="AU172" i="5"/>
  <c r="H22" i="5"/>
  <c r="K247" i="4"/>
  <c r="I459" i="4" s="1"/>
  <c r="K446" i="4"/>
  <c r="I461" i="4" s="1"/>
  <c r="AU94" i="5"/>
  <c r="AU207" i="5"/>
  <c r="AU378" i="5"/>
  <c r="AU519" i="5"/>
  <c r="AU377" i="5"/>
  <c r="X343" i="5"/>
  <c r="AU55" i="5"/>
  <c r="AU46" i="5"/>
  <c r="AU315" i="5"/>
  <c r="AU285" i="5"/>
  <c r="AU39" i="5"/>
  <c r="AU123" i="5"/>
  <c r="X325" i="5"/>
  <c r="AU208" i="5"/>
  <c r="AU284" i="5"/>
  <c r="AU321" i="5"/>
  <c r="AU340" i="5"/>
  <c r="AU322" i="5"/>
  <c r="AU37" i="5"/>
  <c r="AU129" i="5"/>
  <c r="AU61" i="5"/>
  <c r="AU36" i="5"/>
  <c r="X344" i="5"/>
  <c r="AU196" i="5"/>
  <c r="AU296" i="5"/>
  <c r="AU38" i="5"/>
  <c r="AU107" i="5"/>
  <c r="AU192" i="5"/>
  <c r="AU68" i="5"/>
  <c r="AU230" i="5"/>
  <c r="X324" i="5"/>
  <c r="AU324" i="5" s="1"/>
  <c r="AU125" i="5"/>
  <c r="AU42" i="5"/>
  <c r="AU118" i="5"/>
  <c r="AU236" i="5"/>
  <c r="X345" i="5"/>
  <c r="AU345" i="5" s="1"/>
  <c r="X346" i="5"/>
  <c r="AU346" i="5" s="1"/>
  <c r="AU64" i="5"/>
  <c r="AU167" i="5"/>
  <c r="X327" i="5"/>
  <c r="X328" i="5"/>
  <c r="AU328" i="5" s="1"/>
  <c r="AU119" i="5"/>
  <c r="AU124" i="5"/>
  <c r="AU164" i="5"/>
  <c r="AU264" i="5"/>
  <c r="AU72" i="5"/>
  <c r="AU189" i="5"/>
  <c r="AU30" i="5"/>
  <c r="AU170" i="5"/>
  <c r="AU234" i="5"/>
  <c r="AU177" i="5"/>
  <c r="AU35" i="5"/>
  <c r="AU131" i="5"/>
  <c r="AU286" i="5"/>
  <c r="AU163" i="5"/>
  <c r="AU274" i="5"/>
  <c r="AU247" i="5"/>
  <c r="AU181" i="5"/>
  <c r="AU231" i="5"/>
  <c r="AU237" i="5"/>
  <c r="AU199" i="5"/>
  <c r="AU201" i="5"/>
  <c r="AU356" i="5"/>
  <c r="AU65" i="5"/>
  <c r="AU168" i="5"/>
  <c r="AU352" i="5"/>
  <c r="AU277" i="5"/>
  <c r="AU56" i="5"/>
  <c r="X342" i="5"/>
  <c r="AU314" i="5"/>
  <c r="AU299" i="5"/>
  <c r="AU174" i="5"/>
  <c r="AU60" i="5"/>
  <c r="AU278" i="5"/>
  <c r="AU319" i="5"/>
  <c r="X326" i="5"/>
  <c r="AU326" i="5" s="1"/>
  <c r="K12" i="10"/>
  <c r="I448" i="4"/>
  <c r="K367" i="4"/>
  <c r="I460" i="4" s="1"/>
  <c r="K127" i="4"/>
  <c r="I458" i="4" s="1"/>
  <c r="F13" i="3"/>
  <c r="AU73" i="5" l="1"/>
  <c r="AU183" i="5"/>
  <c r="AU47" i="5"/>
  <c r="Q32" i="5"/>
  <c r="Q191" i="5"/>
  <c r="AU206" i="5"/>
  <c r="AU184" i="5"/>
  <c r="AU337" i="5"/>
  <c r="AU104" i="5"/>
  <c r="AU58" i="5"/>
  <c r="AU244" i="5"/>
  <c r="AU204" i="5"/>
  <c r="AU70" i="5"/>
  <c r="AU71" i="5"/>
  <c r="Q179" i="5"/>
  <c r="AU209" i="5"/>
  <c r="AU350" i="5"/>
  <c r="AU312" i="5"/>
  <c r="AU178" i="5"/>
  <c r="Q63" i="5"/>
  <c r="AU34" i="5"/>
  <c r="AU44" i="5"/>
  <c r="Q160" i="5"/>
  <c r="AU162" i="5"/>
  <c r="AU182" i="5"/>
  <c r="AU351" i="5"/>
  <c r="Q166" i="5"/>
  <c r="AU250" i="5"/>
  <c r="AU202" i="5"/>
  <c r="AU115" i="5"/>
  <c r="AU303" i="5"/>
  <c r="AU134" i="5"/>
  <c r="AU26" i="5"/>
  <c r="Q197" i="5"/>
  <c r="Q48" i="5"/>
  <c r="AU300" i="5"/>
  <c r="AU69" i="5"/>
  <c r="AT209" i="5"/>
  <c r="AU195" i="5"/>
  <c r="AU50" i="5"/>
  <c r="AU327" i="5"/>
  <c r="AU348" i="5"/>
  <c r="AU354" i="5"/>
  <c r="AU28" i="5"/>
  <c r="AU241" i="5"/>
  <c r="AU165" i="5"/>
  <c r="AU67" i="5"/>
  <c r="AU158" i="5"/>
  <c r="AU140" i="5" s="1"/>
  <c r="Q292" i="5"/>
  <c r="AU342" i="5"/>
  <c r="AU187" i="5"/>
  <c r="AU128" i="5"/>
  <c r="AU135" i="5"/>
  <c r="AU130" i="5"/>
  <c r="AU193" i="5"/>
  <c r="AU318" i="5"/>
  <c r="AU317" i="5" s="1"/>
  <c r="AU29" i="5"/>
  <c r="AU27" i="5"/>
  <c r="AU283" i="5"/>
  <c r="AU301" i="5"/>
  <c r="AU302" i="5"/>
  <c r="AU169" i="5"/>
  <c r="AU166" i="5" s="1"/>
  <c r="AU295" i="5"/>
  <c r="AU194" i="5"/>
  <c r="AU59" i="5"/>
  <c r="AU294" i="5"/>
  <c r="AU320" i="5"/>
  <c r="Q317" i="5"/>
  <c r="AU238" i="5"/>
  <c r="AU176" i="5"/>
  <c r="AU279" i="5"/>
  <c r="AU293" i="5"/>
  <c r="AU297" i="5"/>
  <c r="AU339" i="5"/>
  <c r="AU117" i="5"/>
  <c r="Q251" i="5"/>
  <c r="Q323" i="5"/>
  <c r="Q298" i="5"/>
  <c r="Q329" i="5"/>
  <c r="Q203" i="5"/>
  <c r="Q57" i="5"/>
  <c r="Q239" i="5"/>
  <c r="Q173" i="5"/>
  <c r="Q40" i="5"/>
  <c r="Q310" i="5"/>
  <c r="Q113" i="5"/>
  <c r="AU95" i="5"/>
  <c r="AU96" i="5"/>
  <c r="AU93" i="5"/>
  <c r="AU105" i="5"/>
  <c r="AU121" i="5"/>
  <c r="AU132" i="5"/>
  <c r="Q126" i="5"/>
  <c r="Q185" i="5"/>
  <c r="AU190" i="5"/>
  <c r="AU200" i="5"/>
  <c r="AU205" i="5"/>
  <c r="AU211" i="5"/>
  <c r="Q210" i="5"/>
  <c r="AU228" i="5"/>
  <c r="Q233" i="5"/>
  <c r="Q263" i="5"/>
  <c r="Q275" i="5"/>
  <c r="Q281" i="5"/>
  <c r="Q304" i="5"/>
  <c r="AU363" i="5"/>
  <c r="Q353" i="5"/>
  <c r="Q347" i="5"/>
  <c r="AU344" i="5"/>
  <c r="AU336" i="5"/>
  <c r="Q335" i="5"/>
  <c r="AU338" i="5"/>
  <c r="Q341" i="5"/>
  <c r="AU349" i="5"/>
  <c r="AU357" i="5"/>
  <c r="Q361" i="5"/>
  <c r="AU362" i="5"/>
  <c r="AU109" i="5"/>
  <c r="AT109" i="5"/>
  <c r="AU116" i="5"/>
  <c r="AU45" i="5"/>
  <c r="AU62" i="5"/>
  <c r="AU266" i="5"/>
  <c r="AU273" i="5"/>
  <c r="AU186" i="5"/>
  <c r="AU365" i="5"/>
  <c r="AU343" i="5"/>
  <c r="AU110" i="5"/>
  <c r="AT110" i="5"/>
  <c r="AU364" i="5"/>
  <c r="AU252" i="5"/>
  <c r="AU251" i="5" s="1"/>
  <c r="AU245" i="5"/>
  <c r="AU111" i="5"/>
  <c r="AT111" i="5"/>
  <c r="AU133" i="5"/>
  <c r="AU235" i="5"/>
  <c r="AU66" i="5"/>
  <c r="AU92" i="5"/>
  <c r="AU280" i="5"/>
  <c r="AU355" i="5"/>
  <c r="AU175" i="5"/>
  <c r="AU188" i="5"/>
  <c r="AU43" i="5"/>
  <c r="AU313" i="5"/>
  <c r="AU97" i="5"/>
  <c r="AU304" i="5"/>
  <c r="X103" i="5"/>
  <c r="K448" i="4"/>
  <c r="I462" i="4" s="1"/>
  <c r="X113" i="5"/>
  <c r="X160" i="5"/>
  <c r="X197" i="5"/>
  <c r="X310" i="5"/>
  <c r="X281" i="5"/>
  <c r="X263" i="5"/>
  <c r="X361" i="5"/>
  <c r="X239" i="5"/>
  <c r="X335" i="5"/>
  <c r="X179" i="5"/>
  <c r="X347" i="5"/>
  <c r="X203" i="5"/>
  <c r="X298" i="5"/>
  <c r="X126" i="5"/>
  <c r="AU311" i="5"/>
  <c r="AU272" i="5"/>
  <c r="X275" i="5"/>
  <c r="X120" i="5"/>
  <c r="AU276" i="5"/>
  <c r="AU161" i="5"/>
  <c r="X185" i="5"/>
  <c r="X173" i="5"/>
  <c r="X329" i="5"/>
  <c r="X90" i="5"/>
  <c r="X317" i="5"/>
  <c r="X323" i="5"/>
  <c r="AU240" i="5"/>
  <c r="AU180" i="5"/>
  <c r="X233" i="5"/>
  <c r="X210" i="5"/>
  <c r="X292" i="5"/>
  <c r="AU229" i="5"/>
  <c r="AU282" i="5"/>
  <c r="X341" i="5"/>
  <c r="X166" i="5"/>
  <c r="X353" i="5"/>
  <c r="X191" i="5"/>
  <c r="AU325" i="5"/>
  <c r="AU366" i="5"/>
  <c r="AU198" i="5"/>
  <c r="AU122" i="5"/>
  <c r="AU106" i="5"/>
  <c r="AU91" i="5"/>
  <c r="AU127" i="5"/>
  <c r="M101" i="5"/>
  <c r="Q101" i="5" s="1"/>
  <c r="AU114" i="5"/>
  <c r="Q24" i="5"/>
  <c r="AU25" i="5"/>
  <c r="AU33" i="5"/>
  <c r="X32" i="5"/>
  <c r="X24" i="5"/>
  <c r="AU41" i="5"/>
  <c r="X40" i="5"/>
  <c r="X63" i="5"/>
  <c r="AU49" i="5"/>
  <c r="X48" i="5"/>
  <c r="X52" i="5"/>
  <c r="X57" i="5"/>
  <c r="M100" i="5"/>
  <c r="Q100" i="5" s="1"/>
  <c r="AU57" i="5" l="1"/>
  <c r="AU353" i="5"/>
  <c r="AU347" i="5"/>
  <c r="Q22" i="5"/>
  <c r="O22" i="5" s="1"/>
  <c r="Q159" i="5"/>
  <c r="AU203" i="5"/>
  <c r="AU298" i="5"/>
  <c r="AU191" i="5"/>
  <c r="AU63" i="5"/>
  <c r="Q316" i="5"/>
  <c r="AU233" i="5"/>
  <c r="AU173" i="5"/>
  <c r="D14" i="3"/>
  <c r="AU292" i="5"/>
  <c r="AU335" i="5"/>
  <c r="AU185" i="5"/>
  <c r="Q232" i="5"/>
  <c r="O232" i="5" s="1"/>
  <c r="AU341" i="5"/>
  <c r="AU101" i="5"/>
  <c r="AT101" i="5"/>
  <c r="Q103" i="5"/>
  <c r="AU100" i="5"/>
  <c r="AT100" i="5"/>
  <c r="X89" i="5"/>
  <c r="V89" i="5" s="1"/>
  <c r="X51" i="5"/>
  <c r="V51" i="5" s="1"/>
  <c r="X22" i="5"/>
  <c r="X232" i="5"/>
  <c r="V232" i="5" s="1"/>
  <c r="X159" i="5"/>
  <c r="V159" i="5" s="1"/>
  <c r="X316" i="5"/>
  <c r="V316" i="5" s="1"/>
  <c r="AU120" i="5"/>
  <c r="AT120" i="5" s="1"/>
  <c r="AU197" i="5"/>
  <c r="AU239" i="5"/>
  <c r="AU263" i="5"/>
  <c r="AU323" i="5"/>
  <c r="AU160" i="5"/>
  <c r="AU210" i="5"/>
  <c r="AU126" i="5"/>
  <c r="AT126" i="5" s="1"/>
  <c r="AU281" i="5"/>
  <c r="AU179" i="5"/>
  <c r="AU103" i="5"/>
  <c r="AT103" i="5" s="1"/>
  <c r="AU361" i="5"/>
  <c r="AU310" i="5"/>
  <c r="AU113" i="5"/>
  <c r="AT113" i="5" s="1"/>
  <c r="AU275" i="5"/>
  <c r="AU99" i="5"/>
  <c r="AU40" i="5"/>
  <c r="AU48" i="5"/>
  <c r="AU32" i="5"/>
  <c r="AU24" i="5"/>
  <c r="O159" i="5" l="1"/>
  <c r="Q90" i="5"/>
  <c r="Q89" i="5" s="1"/>
  <c r="O89" i="5" s="1"/>
  <c r="AU22" i="5"/>
  <c r="AU159" i="5"/>
  <c r="AT159" i="5" s="1"/>
  <c r="AU316" i="5"/>
  <c r="AT316" i="5" s="1"/>
  <c r="AU232" i="5"/>
  <c r="AT232" i="5" s="1"/>
  <c r="AU90" i="5"/>
  <c r="V22" i="5"/>
  <c r="X367" i="5"/>
  <c r="J52" i="5"/>
  <c r="J51" i="5" s="1"/>
  <c r="AU89" i="5" l="1"/>
  <c r="AT89" i="5" s="1"/>
  <c r="J367" i="5"/>
  <c r="J535" i="5" s="1"/>
  <c r="AT90" i="5"/>
  <c r="H51" i="5"/>
  <c r="V367" i="5"/>
  <c r="X535" i="5"/>
  <c r="Q532" i="5"/>
  <c r="L506" i="5"/>
  <c r="AU54" i="5"/>
  <c r="Q507" i="5" l="1"/>
  <c r="AU507" i="5" s="1"/>
  <c r="Q506" i="5"/>
  <c r="AU506" i="5" s="1"/>
  <c r="V535" i="5"/>
  <c r="H367" i="5"/>
  <c r="AU532" i="5"/>
  <c r="AU533" i="5" s="1"/>
  <c r="Q533" i="5"/>
  <c r="O533" i="5" s="1"/>
  <c r="Q52" i="5"/>
  <c r="Q51" i="5" s="1"/>
  <c r="Q367" i="5" s="1"/>
  <c r="AU53" i="5"/>
  <c r="AU520" i="5" l="1"/>
  <c r="Q520" i="5"/>
  <c r="H535" i="5"/>
  <c r="I456" i="4"/>
  <c r="O51" i="5"/>
  <c r="O367" i="5"/>
  <c r="AU52" i="5"/>
  <c r="AU51" i="5" s="1"/>
  <c r="K459" i="4" l="1"/>
  <c r="K461" i="4"/>
  <c r="K471" i="4" s="1"/>
  <c r="K462" i="4"/>
  <c r="K458" i="4"/>
  <c r="K468" i="4" s="1"/>
  <c r="K460" i="4"/>
  <c r="K470" i="4" s="1"/>
  <c r="Q535" i="5"/>
  <c r="I466" i="4" s="1"/>
  <c r="AT51" i="5"/>
  <c r="AU367" i="5"/>
  <c r="K472" i="4" l="1"/>
  <c r="K479" i="4" s="1"/>
  <c r="I487" i="4"/>
  <c r="I486" i="4"/>
  <c r="I470" i="4"/>
  <c r="I468" i="4"/>
  <c r="I469" i="4"/>
  <c r="I471" i="4"/>
  <c r="O535" i="5"/>
  <c r="AU535" i="5"/>
  <c r="F15" i="3" s="1"/>
  <c r="AT367" i="5"/>
  <c r="K482" i="4" l="1"/>
  <c r="I472" i="4"/>
  <c r="I485" i="4" s="1"/>
  <c r="I488" i="4" s="1"/>
  <c r="I490" i="4" s="1"/>
  <c r="G15" i="3"/>
  <c r="AT535" i="5"/>
  <c r="D16" i="3"/>
  <c r="E14" i="3" l="1"/>
  <c r="E16" i="3" s="1"/>
  <c r="F14" i="3"/>
  <c r="H14" i="3" l="1"/>
  <c r="F16" i="3"/>
  <c r="G21" i="3" s="1"/>
</calcChain>
</file>

<file path=xl/sharedStrings.xml><?xml version="1.0" encoding="utf-8"?>
<sst xmlns="http://schemas.openxmlformats.org/spreadsheetml/2006/main" count="10445" uniqueCount="5459">
  <si>
    <t>TOTAAL</t>
  </si>
  <si>
    <t>Betreft</t>
  </si>
  <si>
    <t>Op Prijspeildatum:</t>
  </si>
  <si>
    <t>Handleiding</t>
  </si>
  <si>
    <t>Toelichting op opzet excel</t>
  </si>
  <si>
    <t>Output van de ingevulde gegevens</t>
  </si>
  <si>
    <t>Invulling kosten ontwerp</t>
  </si>
  <si>
    <t>Invulling kosten Bouw</t>
  </si>
  <si>
    <t>Doel</t>
  </si>
  <si>
    <t>Kosten Ontwerp</t>
  </si>
  <si>
    <t>Kosten Bouw</t>
  </si>
  <si>
    <t>UUR TARIEF</t>
  </si>
  <si>
    <t>aantal weken</t>
  </si>
  <si>
    <t>hvh per week</t>
  </si>
  <si>
    <t>bedrag</t>
  </si>
  <si>
    <t>Integraal ontwerpmanagement</t>
  </si>
  <si>
    <t>.....</t>
  </si>
  <si>
    <t>Integraal projectmanagement</t>
  </si>
  <si>
    <t>Architectuur / bouwkunde</t>
  </si>
  <si>
    <t xml:space="preserve">Projectleider </t>
  </si>
  <si>
    <t>Adviseur</t>
  </si>
  <si>
    <t>Engineer</t>
  </si>
  <si>
    <t>Tekenaar</t>
  </si>
  <si>
    <t>Werkvoorbereider</t>
  </si>
  <si>
    <t>Elektrotechnisch</t>
  </si>
  <si>
    <t>Beveiliging</t>
  </si>
  <si>
    <t>Constructeur</t>
  </si>
  <si>
    <t>Veiligheids en gezondheid coordinator</t>
  </si>
  <si>
    <t>Brandveiligheid</t>
  </si>
  <si>
    <t>Bouwkosten</t>
  </si>
  <si>
    <t>Bouwfysica</t>
  </si>
  <si>
    <t>veilig werken op hoogte</t>
  </si>
  <si>
    <t>Diversen</t>
  </si>
  <si>
    <t>Ontwerp fase</t>
  </si>
  <si>
    <t>eenheid</t>
  </si>
  <si>
    <t>Prijs/ eenheid</t>
  </si>
  <si>
    <t>90.4</t>
  </si>
  <si>
    <t>Afwerking (verharding, beplanting, water)</t>
  </si>
  <si>
    <t>Installaties in het terrein</t>
  </si>
  <si>
    <t>90.5</t>
  </si>
  <si>
    <t>Werktuigbouwkundig</t>
  </si>
  <si>
    <t>90.6</t>
  </si>
  <si>
    <t>Terreininrichting</t>
  </si>
  <si>
    <t>90.7</t>
  </si>
  <si>
    <t>Bodemvoorzieningen</t>
  </si>
  <si>
    <t>Onderste vloer</t>
  </si>
  <si>
    <t>Fundering</t>
  </si>
  <si>
    <t>Buitenwanden</t>
  </si>
  <si>
    <t>Buitenwandopeningen</t>
  </si>
  <si>
    <t>Daken</t>
  </si>
  <si>
    <t>Dakopeningen</t>
  </si>
  <si>
    <t>Binnenwanden</t>
  </si>
  <si>
    <t>Binnenwandopeningen</t>
  </si>
  <si>
    <t>23B</t>
  </si>
  <si>
    <t>Verdiepingsvloeren</t>
  </si>
  <si>
    <t>Trappen inclusief toebehoren</t>
  </si>
  <si>
    <t>Constructie, autonoom skelet</t>
  </si>
  <si>
    <t>45A</t>
  </si>
  <si>
    <t>Plafondafwerking</t>
  </si>
  <si>
    <t>Bouwkundige voorzieningen</t>
  </si>
  <si>
    <t>Transportinstallaties</t>
  </si>
  <si>
    <t>Energieopwekking</t>
  </si>
  <si>
    <t>Water</t>
  </si>
  <si>
    <t>Toestellen, douches, kranen</t>
  </si>
  <si>
    <t xml:space="preserve">Communicatie
</t>
  </si>
  <si>
    <t>7-</t>
  </si>
  <si>
    <t>TOTAAL DIRECTE BOUWKOSTEN</t>
  </si>
  <si>
    <t>Algemene bouwplaatskosten</t>
  </si>
  <si>
    <t>Tijdelijke aansluitingen</t>
  </si>
  <si>
    <t>Overige indirecte kosten</t>
  </si>
  <si>
    <t>TOTAAL KOSTEN BOUW</t>
  </si>
  <si>
    <t>Indirecte Kosten</t>
  </si>
  <si>
    <t>eenheden</t>
  </si>
  <si>
    <r>
      <t>m</t>
    </r>
    <r>
      <rPr>
        <sz val="10"/>
        <color theme="1"/>
        <rFont val="Calibri"/>
        <family val="2"/>
      </rPr>
      <t>¹</t>
    </r>
  </si>
  <si>
    <r>
      <t>m</t>
    </r>
    <r>
      <rPr>
        <sz val="10"/>
        <color theme="1"/>
        <rFont val="Calibri"/>
        <family val="2"/>
        <scheme val="minor"/>
      </rPr>
      <t>²</t>
    </r>
  </si>
  <si>
    <r>
      <t>m</t>
    </r>
    <r>
      <rPr>
        <sz val="10"/>
        <color theme="1"/>
        <rFont val="Calibri"/>
        <family val="2"/>
        <scheme val="minor"/>
      </rPr>
      <t>³</t>
    </r>
  </si>
  <si>
    <r>
      <t>m</t>
    </r>
    <r>
      <rPr>
        <sz val="10"/>
        <color theme="1"/>
        <rFont val="Calibri"/>
        <family val="2"/>
        <scheme val="minor"/>
      </rPr>
      <t>² bvo</t>
    </r>
  </si>
  <si>
    <r>
      <t>m</t>
    </r>
    <r>
      <rPr>
        <sz val="10"/>
        <color theme="1"/>
        <rFont val="Calibri"/>
        <family val="2"/>
        <scheme val="minor"/>
      </rPr>
      <t>² grond</t>
    </r>
  </si>
  <si>
    <t>pm</t>
  </si>
  <si>
    <t>post</t>
  </si>
  <si>
    <t>stuks</t>
  </si>
  <si>
    <t>stelpost</t>
  </si>
  <si>
    <t>kg</t>
  </si>
  <si>
    <t>ton</t>
  </si>
  <si>
    <t>kW</t>
  </si>
  <si>
    <t>uur</t>
  </si>
  <si>
    <t>dag</t>
  </si>
  <si>
    <t>week</t>
  </si>
  <si>
    <t>maand</t>
  </si>
  <si>
    <t>jaar</t>
  </si>
  <si>
    <t>van</t>
  </si>
  <si>
    <t>Taakstellend budget</t>
  </si>
  <si>
    <t>Verschil met het gestelde taakstellende budget</t>
  </si>
  <si>
    <t>Toelichting</t>
  </si>
  <si>
    <t>Tabblad kosten ontwerp:</t>
  </si>
  <si>
    <t>Tabblad kosten bouw:</t>
  </si>
  <si>
    <t>de tabel kosten bouw dient minimaal ingevuld te worden op basis van de NLSfB codering en de aangegeven onderbouwing in de groepen (kolom B)</t>
  </si>
  <si>
    <t>Algemeen</t>
  </si>
  <si>
    <t>Grondwerken</t>
  </si>
  <si>
    <t>Bouwrijpmaken terrein</t>
  </si>
  <si>
    <t xml:space="preserve">Als prijspeil wordt de datum van inschrijving  gehanteerd </t>
  </si>
  <si>
    <t>m²</t>
  </si>
  <si>
    <t>m³</t>
  </si>
  <si>
    <t>m¹</t>
  </si>
  <si>
    <t>maaiveld = bovenkant ruwe BG</t>
  </si>
  <si>
    <t>......</t>
  </si>
  <si>
    <t>Installatieadvies</t>
  </si>
  <si>
    <t>Indexering, onvoorzien en BTW worden in de open begroting buiten beschouwing gelaten.</t>
  </si>
  <si>
    <t>Indexering, onvoorzien en btw worden in de open begroting buiten beschouwing gelaten.</t>
  </si>
  <si>
    <t>hoeveel heid</t>
  </si>
  <si>
    <t>Uitzetten / maatvoering</t>
  </si>
  <si>
    <t>Grondwerk</t>
  </si>
  <si>
    <t>kVA</t>
  </si>
  <si>
    <t>Voorlopig Ontwerp</t>
  </si>
  <si>
    <t>Specificatie Bouwkosten</t>
  </si>
  <si>
    <t>Specificatie Ontwerpkosten</t>
  </si>
  <si>
    <t>15m1</t>
  </si>
  <si>
    <t>Paalfunderingen</t>
  </si>
  <si>
    <t>Dakafwerking</t>
  </si>
  <si>
    <t>Vloerafwerking</t>
  </si>
  <si>
    <t>Luchtbehandeling</t>
  </si>
  <si>
    <t>Afvoeren</t>
  </si>
  <si>
    <t>Locatie Volkel</t>
  </si>
  <si>
    <t>overige locaties - 1 persoons legering</t>
  </si>
  <si>
    <t>GEBOUW</t>
  </si>
  <si>
    <t>xx</t>
  </si>
  <si>
    <t>Totaal</t>
  </si>
  <si>
    <t>Perceel 2</t>
  </si>
  <si>
    <t>hoeveelheid</t>
  </si>
  <si>
    <t>aantal legerings plaatsen</t>
  </si>
  <si>
    <t>n.v.t.</t>
  </si>
  <si>
    <t>Basis skelet en gevel geschikt voor windsnelheidsgebied II volgens NEN-EN 1991</t>
  </si>
  <si>
    <t>in open begroting</t>
  </si>
  <si>
    <t>Basis constructie geschikt voor klimaat classificatie C3 (conform NEN-EN-ISO 12944-5)</t>
  </si>
  <si>
    <t>Toeslag constructie geschikt voor klimaat classificatie C4</t>
  </si>
  <si>
    <t>Toeslag constructie geschikt voor klimaat classificatie C5</t>
  </si>
  <si>
    <t>Korting constructie geschikt voor klimaat classificatie C2</t>
  </si>
  <si>
    <t>Basis: elementen klimaatinstallatie buiten geschikt voor klimaat classificatie C3 (NEN-EN-ISO 12944-5)</t>
  </si>
  <si>
    <t>Toeslag elementen klimaatinstallatie buiten geschikt voor klimaat classificatie C4</t>
  </si>
  <si>
    <t>Toeslag elementen klimaatinstallatie buiten geschikt voor klimaat classificatie C5</t>
  </si>
  <si>
    <t>Korting elementen klimaatinstallatie buiten geschikt voor klimaat classificatie C2</t>
  </si>
  <si>
    <t>Prijscorrectie fundering indien fundering met palen noodzakelijk is</t>
  </si>
  <si>
    <t>Locatie wordt bouwrijp aan de opdrachtnemer geleverd.</t>
  </si>
  <si>
    <t>egaliseren bouwterrein minimaal 1m rondom gebouw</t>
  </si>
  <si>
    <t>aanleg tegelpad 30x30x4,5cm, bij hoofdentree gebouw naar weg; aanname b=1,8m l=15m incl kantafsluiting en aansluiting bestaand</t>
  </si>
  <si>
    <t>herstel terrein t.p.v. bouwplaats</t>
  </si>
  <si>
    <t>Aanname: Nutsvoorzieningen zijn 5 m buiten de gevel lijn aanwezig</t>
  </si>
  <si>
    <t>Aansluiting waterleiding incl. graafwerk</t>
  </si>
  <si>
    <t>Aansluiting hemelwaterafvoer incl. graafwerk</t>
  </si>
  <si>
    <t>Aansluiting vuilwater riolering incl. graafwerk</t>
  </si>
  <si>
    <t>Aansluiting elektraleiding incl. graafwerk</t>
  </si>
  <si>
    <t>Aansluiting telefoon en data incl. graafwerk</t>
  </si>
  <si>
    <t>Aansluiting glasvezel incl. graafwerk</t>
  </si>
  <si>
    <t>buiten opdracht</t>
  </si>
  <si>
    <t>correctie; bovenste verdieping aanpassing gevel en wijkend dak i.v.m. maximale goothoogte</t>
  </si>
  <si>
    <t>Indien materialisering niet in standaard ontwerp:</t>
  </si>
  <si>
    <t>- correctie gevel  buitenspouwblad  in metselwerk</t>
  </si>
  <si>
    <t>- correctie gevel buitenspouwblad in aluminium gevelbeplating</t>
  </si>
  <si>
    <t>correctie: dak uitvoeren als rententiedak; incl. eventuele constructieve aanpassingen</t>
  </si>
  <si>
    <t>correctie; dakafwerking met intensief groendak, incl. eventuele constructieve aanpassingen</t>
  </si>
  <si>
    <t>liftput</t>
  </si>
  <si>
    <t>liftschacht</t>
  </si>
  <si>
    <t>Ruimte van 20m2 uitvoeren met weerstandklasse; wanden voorzien van strekmetaal, ruimte voorzien van trillingsdetectie, PIRren, verzwaarde deur voorzien van elektrisch slot en kaartlezer e.d.</t>
  </si>
  <si>
    <t>Rubriek 0</t>
  </si>
  <si>
    <t>Rubriek 1</t>
  </si>
  <si>
    <t>Leidinggevend en ondersteunend personeel</t>
  </si>
  <si>
    <t>Rubriek 2</t>
  </si>
  <si>
    <t>Voorzieningen personeel op de bouwplaats</t>
  </si>
  <si>
    <t>Rubriek 3</t>
  </si>
  <si>
    <t>Rubriek 4</t>
  </si>
  <si>
    <t>Transport en logistiek incl. arbeids-, verbruiks- en keuringskosten</t>
  </si>
  <si>
    <t>Rubriek 5</t>
  </si>
  <si>
    <t>Rubriek 6</t>
  </si>
  <si>
    <t>Inzet klein materieel</t>
  </si>
  <si>
    <t>Rubriek 7</t>
  </si>
  <si>
    <t>Bijzondere ABK</t>
  </si>
  <si>
    <t>WA-verzekering</t>
  </si>
  <si>
    <t>Bankgarantie</t>
  </si>
  <si>
    <t>bouwtijd op locatie:</t>
  </si>
  <si>
    <t>- onderbouw</t>
  </si>
  <si>
    <t>- bovenbouw</t>
  </si>
  <si>
    <t>In rubriek 7 worden voor de overige locaties aannames aangegeven voor bijzondere ABK, deze dienen allen beprijsd te worden.</t>
  </si>
  <si>
    <t>Onderstaand is de opbouw van de algemene bouwplaatskosten overeenkomstig model 2023 opgenomen. De algemene bouwplaatskosten worden voor de locatie Volkel uitputtend omschreven en beprijsd in de open begroting of onderstaand overzicht.  De kosten voor de overige locaties worden geëxtrapoleerd vanuit de locatie Volkel.</t>
  </si>
  <si>
    <t>km</t>
  </si>
  <si>
    <t>Transportkosten incl. eventuele begeleiding</t>
  </si>
  <si>
    <t>korting i.v.m. hoeveelheid en continue productieproces</t>
  </si>
  <si>
    <t>Nadere planuitwerking</t>
  </si>
  <si>
    <t>1.1</t>
  </si>
  <si>
    <t>projectdirectie</t>
  </si>
  <si>
    <t>projectleiding</t>
  </si>
  <si>
    <t>Management</t>
  </si>
  <si>
    <t>Uitvoering</t>
  </si>
  <si>
    <t>Montageleiding</t>
  </si>
  <si>
    <t>1.2</t>
  </si>
  <si>
    <t>1.3</t>
  </si>
  <si>
    <t>Bouwvoorbereiding</t>
  </si>
  <si>
    <t>werkvoorbereiding</t>
  </si>
  <si>
    <t>BIM modelering / engineering</t>
  </si>
  <si>
    <t xml:space="preserve">...... </t>
  </si>
  <si>
    <t>1.4</t>
  </si>
  <si>
    <t>Ondersteunend personeel</t>
  </si>
  <si>
    <t>Secretariële ondersteuning</t>
  </si>
  <si>
    <t>Projectadministratie</t>
  </si>
  <si>
    <t>Commissioning</t>
  </si>
  <si>
    <t>Kwaliteitsbewaking</t>
  </si>
  <si>
    <t>2.1</t>
  </si>
  <si>
    <t>Tijdelijke accommodaties</t>
  </si>
  <si>
    <t>directie- en schaftketen</t>
  </si>
  <si>
    <t>verbruik en schoonmaken</t>
  </si>
  <si>
    <t>2.2</t>
  </si>
  <si>
    <t>Voorzieningen communicatie en databeheer</t>
  </si>
  <si>
    <t>2.3</t>
  </si>
  <si>
    <t>Voorzieningen voor Veiligheid, gezondheid, welzijn en milieu</t>
  </si>
  <si>
    <t>Algemene projectgegevens</t>
  </si>
  <si>
    <t>Inrichting en beheer van het bouwterrein</t>
  </si>
  <si>
    <t>3.1</t>
  </si>
  <si>
    <t>Bouwterreininrichting en - ontruiming</t>
  </si>
  <si>
    <t>Vergunningen en precario</t>
  </si>
  <si>
    <t>Tijdelijke voorzieningen</t>
  </si>
  <si>
    <t>3.2</t>
  </si>
  <si>
    <t>Afscheiding bouwterrein</t>
  </si>
  <si>
    <t>bouwhekken</t>
  </si>
  <si>
    <t>Toegang</t>
  </si>
  <si>
    <t>3.3</t>
  </si>
  <si>
    <t>Bouwwegen</t>
  </si>
  <si>
    <t>3.4</t>
  </si>
  <si>
    <t>Verkeersvoorzieningen</t>
  </si>
  <si>
    <t>Opstelplaatsen</t>
  </si>
  <si>
    <t>Parkeervoorzieningen</t>
  </si>
  <si>
    <t>3.5</t>
  </si>
  <si>
    <t>Voorzieningen omgeving</t>
  </si>
  <si>
    <t>3.6</t>
  </si>
  <si>
    <t>Bouwafval</t>
  </si>
  <si>
    <t>3.7</t>
  </si>
  <si>
    <t>Ruimte voor opslag en voorbereiding van goederen</t>
  </si>
  <si>
    <t>3.8</t>
  </si>
  <si>
    <t>Bewaken bouwterrein / accomodaties</t>
  </si>
  <si>
    <t>3.9</t>
  </si>
  <si>
    <t>Veiligheidsvoorzieningen</t>
  </si>
  <si>
    <t>3.10</t>
  </si>
  <si>
    <t>Klimaatvoorzieningen</t>
  </si>
  <si>
    <t>Bescherming en schoonmaak</t>
  </si>
  <si>
    <t>3.11</t>
  </si>
  <si>
    <t>3.12</t>
  </si>
  <si>
    <t>Onderhoudsperiode</t>
  </si>
  <si>
    <t>Uitgangspunt is dat op de bouwlocatie volledig emmissieloos gebouwd wordt</t>
  </si>
  <si>
    <t>4.1</t>
  </si>
  <si>
    <t>Horizontaal transport</t>
  </si>
  <si>
    <t>4.2</t>
  </si>
  <si>
    <t>Verticaal transport</t>
  </si>
  <si>
    <t>4.3</t>
  </si>
  <si>
    <t>Vaste kranen</t>
  </si>
  <si>
    <t>4.4</t>
  </si>
  <si>
    <t>Mobiele kranen</t>
  </si>
  <si>
    <t>4.5</t>
  </si>
  <si>
    <t>Klimmiddelen</t>
  </si>
  <si>
    <t xml:space="preserve">4.6 </t>
  </si>
  <si>
    <t>Tijdelijke constructies</t>
  </si>
  <si>
    <t>4.7</t>
  </si>
  <si>
    <t>Materieeltransport</t>
  </si>
  <si>
    <t>Ontwerp tijdelijke aansluitingen</t>
  </si>
  <si>
    <t>5.1</t>
  </si>
  <si>
    <t>5.2</t>
  </si>
  <si>
    <t>Elektra</t>
  </si>
  <si>
    <t>5.3</t>
  </si>
  <si>
    <t>5.4</t>
  </si>
  <si>
    <t xml:space="preserve">Gas </t>
  </si>
  <si>
    <t>5.5</t>
  </si>
  <si>
    <t>Riolering</t>
  </si>
  <si>
    <t>5.6</t>
  </si>
  <si>
    <t>Data</t>
  </si>
  <si>
    <t>6.1</t>
  </si>
  <si>
    <t>Bewerkings- en verwerkingsmiddelen</t>
  </si>
  <si>
    <t>6.2</t>
  </si>
  <si>
    <t>Meetinstrumenten</t>
  </si>
  <si>
    <t xml:space="preserve">Transitieterrein (HUB) bij ingang kazerne, </t>
  </si>
  <si>
    <t>Definitief ontwerp</t>
  </si>
  <si>
    <t>Technisch/Uitvoerings ontwerp</t>
  </si>
  <si>
    <t>Definitief Ontwerp geschikt voor bouwaanvraag</t>
  </si>
  <si>
    <t>Uitvoeringsontwerp</t>
  </si>
  <si>
    <t>aantal legeringsbedden</t>
  </si>
  <si>
    <t>Aan te leveren: minimaal de in de vraagspecificatie benoemde outputdocumenten en de voor het eigen proces benodigde informatie (tekeningen , berekeningen, onderzoeken, rapportages e.d.)</t>
  </si>
  <si>
    <t>kostendeskundige</t>
  </si>
  <si>
    <t>calculator</t>
  </si>
  <si>
    <t>design- en buildmanager</t>
  </si>
  <si>
    <t>contractmanager</t>
  </si>
  <si>
    <t>risicomanager</t>
  </si>
  <si>
    <t>projectcontroler</t>
  </si>
  <si>
    <t>projectsecretariaat</t>
  </si>
  <si>
    <t>BIM regisseur</t>
  </si>
  <si>
    <t>Ontwerpleider</t>
  </si>
  <si>
    <t>Senior ontwerpmanager</t>
  </si>
  <si>
    <t>Junior archtiect</t>
  </si>
  <si>
    <t>Senior architect</t>
  </si>
  <si>
    <t>Senior BIM architect</t>
  </si>
  <si>
    <t>Junior BIM architect</t>
  </si>
  <si>
    <t>Communicatiemanager</t>
  </si>
  <si>
    <t>Opsteller technische omschrijving</t>
  </si>
  <si>
    <t>Senior adviseur</t>
  </si>
  <si>
    <t>Specialist</t>
  </si>
  <si>
    <t>Junior specialist</t>
  </si>
  <si>
    <t>Senior engineer</t>
  </si>
  <si>
    <t>Junior engineer</t>
  </si>
  <si>
    <t>Planningsmanagement</t>
  </si>
  <si>
    <t>Omgevingsmanagement</t>
  </si>
  <si>
    <t>Milieumanagement</t>
  </si>
  <si>
    <t>Risicomanagement</t>
  </si>
  <si>
    <t>Organisatie management</t>
  </si>
  <si>
    <t>Uitvoeringsmanagement</t>
  </si>
  <si>
    <t>Schademanagement</t>
  </si>
  <si>
    <t>Veiligheids- en gezondheidsmanagement</t>
  </si>
  <si>
    <t>Voorbereiding uitvoering en uitvoering</t>
  </si>
  <si>
    <t>Uurloon</t>
  </si>
  <si>
    <t xml:space="preserve">Handleiding PRIJZENBOEK </t>
  </si>
  <si>
    <t>Betonnen heipalen 250 mm</t>
  </si>
  <si>
    <t>Locatie Volkel -1 persoons legering</t>
  </si>
  <si>
    <t>uitgangspunt 2 laags gebouw</t>
  </si>
  <si>
    <t xml:space="preserve">het prijzenboek is onderverdeeld in 3 tabbladen; </t>
  </si>
  <si>
    <t>- correctie gevel buitenspouwblad in houten gevelafwerking</t>
  </si>
  <si>
    <t xml:space="preserve">- correctie houten buitenkozijnen </t>
  </si>
  <si>
    <t>- correctie houten buitenkozijnen met aluminium afdekking</t>
  </si>
  <si>
    <t>- correctie aluminium kozijnen</t>
  </si>
  <si>
    <t>betonnen heipalen 320 mm</t>
  </si>
  <si>
    <t>Betonnen heipalen 400 mm</t>
  </si>
  <si>
    <t>omschrijving elementen behorend bij schetsontwerp</t>
  </si>
  <si>
    <t>m² bvo</t>
  </si>
  <si>
    <t>Op basis van het schetsontwerp voor de locatie Volkel wordt een open begroting opgenomen in dit prijzenboek. Deze elementen worden opgenomen overeenkomstig de NEN 2699 t/m onderverdeling van de elementen op niveau 5. Deze elementen worden afgeprijsd o.b.v. hoeveelheden en eenheidsprijzen (bv. hoev * prijs/m² binnenwand kz-steen en hoev * prijs/m² binnenwand metalstud en niet als één totaal post.)</t>
  </si>
  <si>
    <t>alle benodigde elementen voor de directe bouwkosten (fabricage en het bouwen op de locatie) worden opgenomen. De kosten voor transport, bouwplaats en bijkomende kosten worden separaat aangegeven in de indirecte bouwkosten onderaan het prijzenboek. Het gebouw wordt begroot incl. fundering. Voor de te ontwerpen locatie wordt vooralsnog aangehouden dat er op staal wordt gefundeerd.</t>
  </si>
  <si>
    <t>De prijs voor de locatie Volkel wordt geëxtrapoleerd naar de overige locaties, waarbij er onderscheid gemaakt wordt tussen een 2-laags en een 5-laags gebouw. Indien de elementenprijzen i.v.m. gewijzigde bouwhoogte afwijken ten opzichte van het schetsontwerp voor Volkel, dan kan een gewijzigde prijs voor het betreffende element worden ingevuld. De hoeveelheden van de elementen kunnen o.b.v. het aantal legeringsbedden geëxtrapoleerd worden.</t>
  </si>
  <si>
    <t>BIM engineer</t>
  </si>
  <si>
    <t>Bim modelleur</t>
  </si>
  <si>
    <t>Projectmanager</t>
  </si>
  <si>
    <t>Projectleider</t>
  </si>
  <si>
    <t>totaal perceel</t>
  </si>
  <si>
    <t>Inspecteur</t>
  </si>
  <si>
    <t>Medewerker</t>
  </si>
  <si>
    <t>Coördinator</t>
  </si>
  <si>
    <t>Kosten Fase 1</t>
  </si>
  <si>
    <t>Overige locaties</t>
  </si>
  <si>
    <t>Invulling overall kosten proces</t>
  </si>
  <si>
    <t>In de tijdsbesteding wordt onderscheid gemaakt tussen de verschillende fasen:  VO, DO en UO en advieskosten gedurende de realisatie en de bijbehorende voorbereiding</t>
  </si>
  <si>
    <t>De inschrijver geeft een omschrijving van de werkzaamheden waarop de eenheidsprijzen zijn gebaseerd.</t>
  </si>
  <si>
    <t xml:space="preserve">Verkrijgen van een inschrijfsom voor de gehele opdracht en inzicht krijgen in de financiële onderbouwing van de opdrachtnemer. Deze financiële gegevens zullen mede de basis vormen voor de nadere overeenkomsten per locatie. </t>
  </si>
  <si>
    <t>uitgangspunt 6 laags gebouw</t>
  </si>
  <si>
    <t>Uitkomsten blad optelling Geraamde Kosten Fase 1, Ontwerp en  Bouw</t>
  </si>
  <si>
    <t>TOTAAL INDIRECTE BOUWKOSTEN</t>
  </si>
  <si>
    <t>TOTAAL OVERIGE INDIRECTE KOSTEN BOUW</t>
  </si>
  <si>
    <t>WERKTUIGBOUWKUNDIGE INSTALLATIES</t>
  </si>
  <si>
    <t>TERREIN</t>
  </si>
  <si>
    <t>Binnenwandafwerking</t>
  </si>
  <si>
    <t>SCHIL EN SKELET</t>
  </si>
  <si>
    <t>extenstief groendak  standaard in combinatie met PV-panelen in open begroting</t>
  </si>
  <si>
    <t>Mortelschroefpalen 320 mm</t>
  </si>
  <si>
    <t>Mortelschroefpalen 400 mm</t>
  </si>
  <si>
    <t>Toeslag skelet geschikt voor windsnelheidsgebied I</t>
  </si>
  <si>
    <t>Toeslag gevel geschikt voor windsnelheidsgebied I</t>
  </si>
  <si>
    <t>Korting gevel eschikt voor windsnelheidsgebied III</t>
  </si>
  <si>
    <t>Aansluiting hemelwaterafvoer incl. graafwerk op waterretentie in het terrein</t>
  </si>
  <si>
    <t>ecologische maatregelen kraam- en broedkasten aan de gevel</t>
  </si>
  <si>
    <t>ecologische maatregelen insectenhotels aan de gevel</t>
  </si>
  <si>
    <t>Volkel</t>
  </si>
  <si>
    <t>kosten Bouw</t>
  </si>
  <si>
    <t>kosten VO</t>
  </si>
  <si>
    <t>Kosten DO+</t>
  </si>
  <si>
    <t>Kosten UO</t>
  </si>
  <si>
    <t xml:space="preserve">kosten uitvoeringsvoorbereiding </t>
  </si>
  <si>
    <t>legeringsbedden</t>
  </si>
  <si>
    <t>Totaal engineeringskosten</t>
  </si>
  <si>
    <t>Overige Legeringsbedden</t>
  </si>
  <si>
    <t>Project groter dan 300 legeringsbedden</t>
  </si>
  <si>
    <t>Project kleiner dan 100 legeringsbedden</t>
  </si>
  <si>
    <t>correctie</t>
  </si>
  <si>
    <t>totaal percentage</t>
  </si>
  <si>
    <t>correctie; bovenste verdieping aanpassing gevel en wijkend dak i.v.m. maximale goothoogte (zie ambitiedocument)</t>
  </si>
  <si>
    <t>afgifte</t>
  </si>
  <si>
    <t xml:space="preserve"> W-installaties overig</t>
  </si>
  <si>
    <t>E-installaties overig</t>
  </si>
  <si>
    <t>personenlift Platformlift 800 kg; compleet</t>
  </si>
  <si>
    <t>personenlift 1600 kg</t>
  </si>
  <si>
    <t xml:space="preserve">Tijdelijke geconditioneerde opslag, incl. extra afhandeling </t>
  </si>
  <si>
    <t>Elektrisch transport van HUB bij ingang kazerne naar bouwlocatie</t>
  </si>
  <si>
    <t>Commissioning t.b.v. ingebruikname</t>
  </si>
  <si>
    <t>Dagelijks onderhoud 18 mnd na oplevering (excl. Schoonmaak)</t>
  </si>
  <si>
    <t>legeringsbed</t>
  </si>
  <si>
    <t>n.v.t</t>
  </si>
  <si>
    <t>Onderdeel - Functioneel gebouwelement (Elementenmethode 2005)</t>
  </si>
  <si>
    <t>omschrijving element</t>
  </si>
  <si>
    <t>ONDERBOUW</t>
  </si>
  <si>
    <t>OVERIG BOUWKUNDIG</t>
  </si>
  <si>
    <t>SANITAIRE INSTALLATIES</t>
  </si>
  <si>
    <t>ELEKTROTECHNISCHE INSTALLATIES</t>
  </si>
  <si>
    <r>
      <rPr>
        <sz val="9"/>
        <rFont val="Calibri"/>
        <family val="2"/>
        <scheme val="minor"/>
      </rPr>
      <t>Coördinatie nevenaanneming</t>
    </r>
  </si>
  <si>
    <r>
      <rPr>
        <sz val="9"/>
        <rFont val="Calibri"/>
        <family val="2"/>
        <scheme val="minor"/>
      </rPr>
      <t>Algemene kosten</t>
    </r>
  </si>
  <si>
    <r>
      <rPr>
        <sz val="9"/>
        <rFont val="Calibri"/>
        <family val="2"/>
        <scheme val="minor"/>
      </rPr>
      <t>Winst en risico</t>
    </r>
  </si>
  <si>
    <r>
      <rPr>
        <sz val="9"/>
        <rFont val="Calibri"/>
        <family val="2"/>
        <scheme val="minor"/>
      </rPr>
      <t>CAR-verzekering</t>
    </r>
  </si>
  <si>
    <t>Classificatie</t>
  </si>
  <si>
    <t>Taal</t>
  </si>
  <si>
    <t>Tabel</t>
  </si>
  <si>
    <t>Class-tekstcodenotatie</t>
  </si>
  <si>
    <t>Class-codenotatie</t>
  </si>
  <si>
    <t>tekst_NL-SfB</t>
  </si>
  <si>
    <t>NL/SfB_fullname_nl</t>
  </si>
  <si>
    <t>NL/SfB_shortname_nl</t>
  </si>
  <si>
    <t/>
  </si>
  <si>
    <t>nl-NL</t>
  </si>
  <si>
    <t>Tabel 1</t>
  </si>
  <si>
    <t>Tabel 1 - Functionele gebouwelementen / Elementenmethode 2005</t>
  </si>
  <si>
    <t>NL/SfB</t>
  </si>
  <si>
    <t>(0-)</t>
  </si>
  <si>
    <t>0-</t>
  </si>
  <si>
    <t>PROJECT TOTAAL</t>
  </si>
  <si>
    <t>(0-) PROJECT TOTAAL</t>
  </si>
  <si>
    <t>NL/SfB - Tabel 1 - (0-)</t>
  </si>
  <si>
    <t>(0-.0)</t>
  </si>
  <si>
    <t>0-.0</t>
  </si>
  <si>
    <t>indirecte projectvoorzieningen</t>
  </si>
  <si>
    <t>(0-.0) indirecte projectvoorzieningen</t>
  </si>
  <si>
    <t>NL/SfB - Tabel 1 - (0-.0)</t>
  </si>
  <si>
    <t>(0-.1)</t>
  </si>
  <si>
    <t>0-.1</t>
  </si>
  <si>
    <t>werkterreininrichtingen</t>
  </si>
  <si>
    <t>(0-.1) werkterreininrichtingen</t>
  </si>
  <si>
    <t>NL/SfB - Tabel 1 - (0-.1)</t>
  </si>
  <si>
    <t>(0-.10)</t>
  </si>
  <si>
    <t>0-.10</t>
  </si>
  <si>
    <t>indirecte projectvoorzieningen; werkterreininrichting, algemeen (verzamelniveau)</t>
  </si>
  <si>
    <t>(0-.10) indirecte projectvoorzieningen; werkterreininrichting, algemeen (verzamelniveau)</t>
  </si>
  <si>
    <t>NL/SfB - Tabel 1 - (0-.10)</t>
  </si>
  <si>
    <t>(0-.11)</t>
  </si>
  <si>
    <t>0-.11</t>
  </si>
  <si>
    <t>indirecte projectvoorzieningen; werkterreininrichting, bijkomende werken algemeen</t>
  </si>
  <si>
    <t>(0-.11) indirecte projectvoorzieningen; werkterreininrichting, bijkomende werken algemeen</t>
  </si>
  <si>
    <t>NL/SfB - Tabel 1 - (0-.11)</t>
  </si>
  <si>
    <t>(0-.12)</t>
  </si>
  <si>
    <t>0-.12</t>
  </si>
  <si>
    <t>indirecte projectvoorzieningen; werkterreininrichting, personen/materiaalvoorzieningen</t>
  </si>
  <si>
    <t>(0-.12) indirecte projectvoorzieningen; werkterreininrichting, personen/materiaalvoorzieningen</t>
  </si>
  <si>
    <t>NL/SfB - Tabel 1 - (0-.12)</t>
  </si>
  <si>
    <t>(0-.13)</t>
  </si>
  <si>
    <t>0-.13</t>
  </si>
  <si>
    <t>indirecte projectvoorzieningen; werkterreininrichting, energievoorzieningen</t>
  </si>
  <si>
    <t>(0-.13) indirecte projectvoorzieningen; werkterreininrichting, energievoorzieningen</t>
  </si>
  <si>
    <t>NL/SfB - Tabel 1 - (0-.13)</t>
  </si>
  <si>
    <t>(0-.14)</t>
  </si>
  <si>
    <t>0-.14</t>
  </si>
  <si>
    <t>indirecte projectvoorzieningen; werkterreininrichting, beveiligingsvoorzieningen</t>
  </si>
  <si>
    <t>(0-.14) indirecte projectvoorzieningen; werkterreininrichting, beveiligingsvoorzieningen</t>
  </si>
  <si>
    <t>NL/SfB - Tabel 1 - (0-.14)</t>
  </si>
  <si>
    <t>(0-.15)</t>
  </si>
  <si>
    <t>0-.15</t>
  </si>
  <si>
    <t>indirecte projectvoorzieningen; werkterreininrichting, doorwerkvoorzieningen</t>
  </si>
  <si>
    <t>(0-.15) indirecte projectvoorzieningen; werkterreininrichting, doorwerkvoorzieningen</t>
  </si>
  <si>
    <t>NL/SfB - Tabel 1 - (0-.15)</t>
  </si>
  <si>
    <t>(0-.16)</t>
  </si>
  <si>
    <t>0-.16</t>
  </si>
  <si>
    <t>indirecte projectvoorzieningen; werkterreininrichting, voorzieningen belendende percelen</t>
  </si>
  <si>
    <t>(0-.16) indirecte projectvoorzieningen; werkterreininrichting, voorzieningen belendende percelen</t>
  </si>
  <si>
    <t>NL/SfB - Tabel 1 - (0-.16)</t>
  </si>
  <si>
    <t>(0-.17)</t>
  </si>
  <si>
    <t>0-.17</t>
  </si>
  <si>
    <t>indirecte projectvoorzieningen; werkterreininrichting, onderhoudsvoorzieningen</t>
  </si>
  <si>
    <t>(0-.17) indirecte projectvoorzieningen; werkterreininrichting, onderhoudsvoorzieningen</t>
  </si>
  <si>
    <t>NL/SfB - Tabel 1 - (0-.17)</t>
  </si>
  <si>
    <t>(0-.2)</t>
  </si>
  <si>
    <t>0-.2</t>
  </si>
  <si>
    <t>materieelvoorzieningen</t>
  </si>
  <si>
    <t>(0-.2) materieelvoorzieningen</t>
  </si>
  <si>
    <t>NL/SfB - Tabel 1 - (0-.2)</t>
  </si>
  <si>
    <t>(0-.20)</t>
  </si>
  <si>
    <t>0-.20</t>
  </si>
  <si>
    <t>indirecte projectvoorzieningen; materieelvoorzieningen, algemeen (verzamelniveau)</t>
  </si>
  <si>
    <t>(0-.20) indirecte projectvoorzieningen; materieelvoorzieningen, algemeen (verzamelniveau)</t>
  </si>
  <si>
    <t>NL/SfB - Tabel 1 - (0-.20)</t>
  </si>
  <si>
    <t>(0-.21)</t>
  </si>
  <si>
    <t>0-.21</t>
  </si>
  <si>
    <t>indirecte projectvoorzieningen; materieelvoorzieningen, transport</t>
  </si>
  <si>
    <t>(0-.21) indirecte projectvoorzieningen; materieelvoorzieningen, transport</t>
  </si>
  <si>
    <t>NL/SfB - Tabel 1 - (0-.21)</t>
  </si>
  <si>
    <t>(0-.22)</t>
  </si>
  <si>
    <t>0-.22</t>
  </si>
  <si>
    <t>indirecte projectvoorzieningen; materieelvoorzieningen, gereedschappen (algemeen)</t>
  </si>
  <si>
    <t>(0-.22) indirecte projectvoorzieningen; materieelvoorzieningen, gereedschappen (algemeen)</t>
  </si>
  <si>
    <t>NL/SfB - Tabel 1 - (0-.22)</t>
  </si>
  <si>
    <t>(0-.3)</t>
  </si>
  <si>
    <t>0-.3</t>
  </si>
  <si>
    <t>risicodekking</t>
  </si>
  <si>
    <t>(0-.3) risicodekking</t>
  </si>
  <si>
    <t>NL/SfB - Tabel 1 - (0-.3)</t>
  </si>
  <si>
    <t>(0-.30)</t>
  </si>
  <si>
    <t>0-.30</t>
  </si>
  <si>
    <t>indirecte projectvoorzieningen; risicodekking, algemeen (verzamelniveau)</t>
  </si>
  <si>
    <t>(0-.30) indirecte projectvoorzieningen; risicodekking, algemeen (verzamelniveau)</t>
  </si>
  <si>
    <t>NL/SfB - Tabel 1 - (0-.30)</t>
  </si>
  <si>
    <t>(0-.31)</t>
  </si>
  <si>
    <t>0-.31</t>
  </si>
  <si>
    <t>indirecte projectvoorzieningen; risicodekking, verzekeringen</t>
  </si>
  <si>
    <t>(0-.31) indirecte projectvoorzieningen; risicodekking, verzekeringen</t>
  </si>
  <si>
    <t>NL/SfB - Tabel 1 - (0-.31)</t>
  </si>
  <si>
    <t>(0-.32)</t>
  </si>
  <si>
    <t>0-.32</t>
  </si>
  <si>
    <t>indirecte projectvoorzieningen; risicodekking, waarborgen</t>
  </si>
  <si>
    <t>(0-.32) indirecte projectvoorzieningen; risicodekking, waarborgen</t>
  </si>
  <si>
    <t>NL/SfB - Tabel 1 - (0-.32)</t>
  </si>
  <si>
    <t>(0-.33)</t>
  </si>
  <si>
    <t>0-.33</t>
  </si>
  <si>
    <t>indirecte projectvoorzieningen; risicodekking, prijsstijgingen</t>
  </si>
  <si>
    <t>(0-.33) indirecte projectvoorzieningen; risicodekking, prijsstijgingen</t>
  </si>
  <si>
    <t>NL/SfB - Tabel 1 - (0-.33)</t>
  </si>
  <si>
    <t>(0-.4)</t>
  </si>
  <si>
    <t>0-.4</t>
  </si>
  <si>
    <t>projectorganisatie</t>
  </si>
  <si>
    <t>(0-.4) projectorganisatie</t>
  </si>
  <si>
    <t>NL/SfB - Tabel 1 - (0-.4)</t>
  </si>
  <si>
    <t>(0-.40)</t>
  </si>
  <si>
    <t>0-.40</t>
  </si>
  <si>
    <t>indirecte projectvoorzieningen; projectorganisatie, algemeen (verzamelniveau)</t>
  </si>
  <si>
    <t>(0-.40) indirecte projectvoorzieningen; projectorganisatie, algemeen (verzamelniveau)</t>
  </si>
  <si>
    <t>NL/SfB - Tabel 1 - (0-.40)</t>
  </si>
  <si>
    <t>(0-.41)</t>
  </si>
  <si>
    <t>0-.41</t>
  </si>
  <si>
    <t>indirecte projectvoorzieningen; projectorganisatie, administratie</t>
  </si>
  <si>
    <t>(0-.41) indirecte projectvoorzieningen; projectorganisatie, administratie</t>
  </si>
  <si>
    <t>NL/SfB - Tabel 1 - (0-.41)</t>
  </si>
  <si>
    <t>(0-.42)</t>
  </si>
  <si>
    <t>0-.42</t>
  </si>
  <si>
    <t>indirecte projectvoorzieningen; projectorganisatie, uitvoering</t>
  </si>
  <si>
    <t>(0-.42) indirecte projectvoorzieningen; projectorganisatie, uitvoering</t>
  </si>
  <si>
    <t>NL/SfB - Tabel 1 - (0-.42)</t>
  </si>
  <si>
    <t>(0-.43)</t>
  </si>
  <si>
    <t>0-.43</t>
  </si>
  <si>
    <t>indirecte projectvoorzieningen; projectorganisatie, documentatie</t>
  </si>
  <si>
    <t>(0-.43) indirecte projectvoorzieningen; projectorganisatie, documentatie</t>
  </si>
  <si>
    <t>NL/SfB - Tabel 1 - (0-.43)</t>
  </si>
  <si>
    <t>(0-.5)</t>
  </si>
  <si>
    <t>0-.5</t>
  </si>
  <si>
    <t>bedrijfsorganisatie</t>
  </si>
  <si>
    <t>(0-.5) bedrijfsorganisatie</t>
  </si>
  <si>
    <t>NL/SfB - Tabel 1 - (0-.5)</t>
  </si>
  <si>
    <t>(0-.50)</t>
  </si>
  <si>
    <t>0-.50</t>
  </si>
  <si>
    <t>indirecte projectvoorzieningen; bedrijfsorganisatie, algemeen (verzamelniveau)</t>
  </si>
  <si>
    <t>(0-.50) indirecte projectvoorzieningen; bedrijfsorganisatie, algemeen (verzamelniveau)</t>
  </si>
  <si>
    <t>NL/SfB - Tabel 1 - (0-.50)</t>
  </si>
  <si>
    <t>(0-.51)</t>
  </si>
  <si>
    <t>0-.51</t>
  </si>
  <si>
    <t>indirecte projectvoorzieningen; bedrijfsorganisatie, bestuur en directie</t>
  </si>
  <si>
    <t>(0-.51) indirecte projectvoorzieningen; bedrijfsorganisatie, bestuur en directie</t>
  </si>
  <si>
    <t>NL/SfB - Tabel 1 - (0-.51)</t>
  </si>
  <si>
    <t>(0-.52)</t>
  </si>
  <si>
    <t>0-.52</t>
  </si>
  <si>
    <t>indirecte projectvoorzieningen; bedrijfsorganisatie, winstregelingen</t>
  </si>
  <si>
    <t>(0-.52) indirecte projectvoorzieningen; bedrijfsorganisatie, winstregelingen</t>
  </si>
  <si>
    <t>NL/SfB - Tabel 1 - (0-.52)</t>
  </si>
  <si>
    <t>(1-)</t>
  </si>
  <si>
    <t>1-</t>
  </si>
  <si>
    <t>FUNDERINGEN</t>
  </si>
  <si>
    <t>(1-) FUNDERINGEN</t>
  </si>
  <si>
    <t>NL/SfB - Tabel 1 - (1-)</t>
  </si>
  <si>
    <t>(10)</t>
  </si>
  <si>
    <t>10</t>
  </si>
  <si>
    <t>-gereserveerd-</t>
  </si>
  <si>
    <t>(10) -gereserveerd-</t>
  </si>
  <si>
    <t>NL/SfB - Tabel 1 - (10)</t>
  </si>
  <si>
    <t>(11)</t>
  </si>
  <si>
    <t>11</t>
  </si>
  <si>
    <t>(11) Bodemvoorzieningen</t>
  </si>
  <si>
    <t>NL/SfB - Tabel 1 - (11)</t>
  </si>
  <si>
    <t>(11.0)</t>
  </si>
  <si>
    <t>11.0</t>
  </si>
  <si>
    <t>bodemvoorzieningen; algemeen</t>
  </si>
  <si>
    <t>(11.0) bodemvoorzieningen; algemeen</t>
  </si>
  <si>
    <t>NL/SfB - Tabel 1 - (11.0)</t>
  </si>
  <si>
    <t>(11.1)</t>
  </si>
  <si>
    <t>11.1</t>
  </si>
  <si>
    <t>bodemvoorzieningen; grond</t>
  </si>
  <si>
    <t>(11.1) bodemvoorzieningen; grond</t>
  </si>
  <si>
    <t>NL/SfB - Tabel 1 - (11.1)</t>
  </si>
  <si>
    <t>(11.10)</t>
  </si>
  <si>
    <t>11.10</t>
  </si>
  <si>
    <t>bodemvoorzieningen; grond, algemeen (verzamelniveau)</t>
  </si>
  <si>
    <t>(11.10) bodemvoorzieningen; grond, algemeen (verzamelniveau)</t>
  </si>
  <si>
    <t>NL/SfB - Tabel 1 - (11.10)</t>
  </si>
  <si>
    <t>(11.11)</t>
  </si>
  <si>
    <t>11.11</t>
  </si>
  <si>
    <t>bodemvoorzieningen; grond, ontgravingen</t>
  </si>
  <si>
    <t>(11.11) bodemvoorzieningen; grond, ontgravingen</t>
  </si>
  <si>
    <t>NL/SfB - Tabel 1 - (11.11)</t>
  </si>
  <si>
    <t>(11.12)</t>
  </si>
  <si>
    <t>11.12</t>
  </si>
  <si>
    <t>bodemvoorzieningen; grond, aanvullingen</t>
  </si>
  <si>
    <t>(11.12) bodemvoorzieningen; grond, aanvullingen</t>
  </si>
  <si>
    <t>NL/SfB - Tabel 1 - (11.12)</t>
  </si>
  <si>
    <t>(11.13)</t>
  </si>
  <si>
    <t>11.13</t>
  </si>
  <si>
    <t>bodemvoorzieningen; grond, sloop- en rooiwerkzaamheden</t>
  </si>
  <si>
    <t>(11.13) bodemvoorzieningen; grond, sloop- en rooiwerkzaamheden</t>
  </si>
  <si>
    <t>NL/SfB - Tabel 1 - (11.13)</t>
  </si>
  <si>
    <t>(11.15)</t>
  </si>
  <si>
    <t>11.15</t>
  </si>
  <si>
    <t>bodemvoorzieningen; grond, damwanden</t>
  </si>
  <si>
    <t>(11.15) bodemvoorzieningen; grond, damwanden</t>
  </si>
  <si>
    <t>NL/SfB - Tabel 1 - (11.15)</t>
  </si>
  <si>
    <t>(11.2)</t>
  </si>
  <si>
    <t>11.2</t>
  </si>
  <si>
    <t>bodemvoorzieningen; water</t>
  </si>
  <si>
    <t>(11.2) bodemvoorzieningen; water</t>
  </si>
  <si>
    <t>NL/SfB - Tabel 1 - (11.2)</t>
  </si>
  <si>
    <t>(11.20)</t>
  </si>
  <si>
    <t>11.20</t>
  </si>
  <si>
    <t>bodemvoorzieningen; water, algemeen (verzamelniveau)</t>
  </si>
  <si>
    <t>(11.20) bodemvoorzieningen; water, algemeen (verzamelniveau)</t>
  </si>
  <si>
    <t>NL/SfB - Tabel 1 - (11.20)</t>
  </si>
  <si>
    <t>(11.24)</t>
  </si>
  <si>
    <t>11.24</t>
  </si>
  <si>
    <t>bodemvoorzieningen; water, bemalingen</t>
  </si>
  <si>
    <t>(11.24) bodemvoorzieningen; water, bemalingen</t>
  </si>
  <si>
    <t>NL/SfB - Tabel 1 - (11.24)</t>
  </si>
  <si>
    <t>(11.25)</t>
  </si>
  <si>
    <t>11.25</t>
  </si>
  <si>
    <t>bodemvoorzieningen; water, damwanden</t>
  </si>
  <si>
    <t>(11.25) bodemvoorzieningen; water, damwanden</t>
  </si>
  <si>
    <t>NL/SfB - Tabel 1 - (11.25)</t>
  </si>
  <si>
    <t>(12)</t>
  </si>
  <si>
    <t>12</t>
  </si>
  <si>
    <t>(12) -gereserveerd-</t>
  </si>
  <si>
    <t>NL/SfB - Tabel 1 - (12)</t>
  </si>
  <si>
    <t>(13)</t>
  </si>
  <si>
    <t>13</t>
  </si>
  <si>
    <t>Vloeren op grondslag</t>
  </si>
  <si>
    <t>(13) Vloeren op grondslag</t>
  </si>
  <si>
    <t>NL/SfB - Tabel 1 - (13)</t>
  </si>
  <si>
    <t>(13.0)</t>
  </si>
  <si>
    <t>13.0</t>
  </si>
  <si>
    <t>vloeren op grondslag; algemeen</t>
  </si>
  <si>
    <t>(13.0) vloeren op grondslag; algemeen</t>
  </si>
  <si>
    <t>NL/SfB - Tabel 1 - (13.0)</t>
  </si>
  <si>
    <t>(13.1)</t>
  </si>
  <si>
    <t>13.1</t>
  </si>
  <si>
    <t>vloeren op grondslag; niet constructief</t>
  </si>
  <si>
    <t>(13.1) vloeren op grondslag; niet constructief</t>
  </si>
  <si>
    <t>NL/SfB - Tabel 1 - (13.1)</t>
  </si>
  <si>
    <t>(13.10)</t>
  </si>
  <si>
    <t>13.10</t>
  </si>
  <si>
    <t>vloeren op grondslag; niet constructief, algemeen (verzamelniveau)</t>
  </si>
  <si>
    <t>(13.10) vloeren op grondslag; niet constructief, algemeen (verzamelniveau)</t>
  </si>
  <si>
    <t>NL/SfB - Tabel 1 - (13.10)</t>
  </si>
  <si>
    <t>(13.11)</t>
  </si>
  <si>
    <t>13.11</t>
  </si>
  <si>
    <t>vloeren op grondslag; niet constructief, bodemafsluitingen</t>
  </si>
  <si>
    <t>(13.11) vloeren op grondslag; niet constructief, bodemafsluitingen</t>
  </si>
  <si>
    <t>NL/SfB - Tabel 1 - (13.11)</t>
  </si>
  <si>
    <t>(13.12)</t>
  </si>
  <si>
    <t>13.12</t>
  </si>
  <si>
    <t>vloeren op grondslag; niet constructief, vloeren als gebouwonderdeel</t>
  </si>
  <si>
    <t>(13.12) vloeren op grondslag; niet constructief, vloeren als gebouwonderdeel</t>
  </si>
  <si>
    <t>NL/SfB - Tabel 1 - (13.12)</t>
  </si>
  <si>
    <t>(13.13)</t>
  </si>
  <si>
    <t>13.13</t>
  </si>
  <si>
    <t>vloeren op grondslag; niet constructief, vloeren als bestrating</t>
  </si>
  <si>
    <t>(13.13) vloeren op grondslag; niet constructief, vloeren als bestrating</t>
  </si>
  <si>
    <t>NL/SfB - Tabel 1 - (13.13)</t>
  </si>
  <si>
    <t>(13.2)</t>
  </si>
  <si>
    <t>13.2</t>
  </si>
  <si>
    <t>vloeren op grondslag; constructief</t>
  </si>
  <si>
    <t>(13.2) vloeren op grondslag; constructief</t>
  </si>
  <si>
    <t>NL/SfB - Tabel 1 - (13.2)</t>
  </si>
  <si>
    <t>(13.20)</t>
  </si>
  <si>
    <t>13.20</t>
  </si>
  <si>
    <t>vloeren op grondslag; constructief, algemeen (verzamelniveau)</t>
  </si>
  <si>
    <t>(13.20) vloeren op grondslag; constructief, algemeen (verzamelniveau)</t>
  </si>
  <si>
    <t>NL/SfB - Tabel 1 - (13.20)</t>
  </si>
  <si>
    <t>(13.21)</t>
  </si>
  <si>
    <t>13.21</t>
  </si>
  <si>
    <t>vloeren op grondslag; constructief, bodemafsluitingen</t>
  </si>
  <si>
    <t>(13.21) vloeren op grondslag; constructief, bodemafsluitingen</t>
  </si>
  <si>
    <t>NL/SfB - Tabel 1 - (13.21)</t>
  </si>
  <si>
    <t>(13.22)</t>
  </si>
  <si>
    <t>13.22</t>
  </si>
  <si>
    <t>vloeren op grondslag; constructief, vloeren als gebouwonderdeel</t>
  </si>
  <si>
    <t>(13.22) vloeren op grondslag; constructief, vloeren als gebouwonderdeel</t>
  </si>
  <si>
    <t>NL/SfB - Tabel 1 - (13.22)</t>
  </si>
  <si>
    <t>(13.25)</t>
  </si>
  <si>
    <t>13.25</t>
  </si>
  <si>
    <t>vloeren op grondslag; constructief, grondverbeteringen</t>
  </si>
  <si>
    <t>(13.25) vloeren op grondslag; constructief, grondverbeteringen</t>
  </si>
  <si>
    <t>NL/SfB - Tabel 1 - (13.25)</t>
  </si>
  <si>
    <t>(14)</t>
  </si>
  <si>
    <t>14</t>
  </si>
  <si>
    <t>(14) -gereserveerd-</t>
  </si>
  <si>
    <t>NL/SfB - Tabel 1 - (14)</t>
  </si>
  <si>
    <t>(15)</t>
  </si>
  <si>
    <t>15</t>
  </si>
  <si>
    <t>(15) -gereserveerd-</t>
  </si>
  <si>
    <t>NL/SfB - Tabel 1 - (15)</t>
  </si>
  <si>
    <t>(16)</t>
  </si>
  <si>
    <t>16</t>
  </si>
  <si>
    <t>Funderingsconstructies</t>
  </si>
  <si>
    <t>(16) Funderingsconstructies</t>
  </si>
  <si>
    <t>NL/SfB - Tabel 1 - (16)</t>
  </si>
  <si>
    <t>(16.0)</t>
  </si>
  <si>
    <t>16.0</t>
  </si>
  <si>
    <t>funderingsconstructies; algemeen</t>
  </si>
  <si>
    <t>(16.0) funderingsconstructies; algemeen</t>
  </si>
  <si>
    <t>NL/SfB - Tabel 1 - (16.0)</t>
  </si>
  <si>
    <t>(16.1)</t>
  </si>
  <si>
    <t>16.1</t>
  </si>
  <si>
    <t>funderingsconstructies; voeten en balken</t>
  </si>
  <si>
    <t>(16.1) funderingsconstructies; voeten en balken</t>
  </si>
  <si>
    <t>NL/SfB - Tabel 1 - (16.1)</t>
  </si>
  <si>
    <t>(16.10)</t>
  </si>
  <si>
    <t>16.10</t>
  </si>
  <si>
    <t>funderingsconstructies; voeten en balken, algemeen (verzamelniveau)</t>
  </si>
  <si>
    <t>(16.10) funderingsconstructies; voeten en balken, algemeen (verzamelniveau)</t>
  </si>
  <si>
    <t>NL/SfB - Tabel 1 - (16.10)</t>
  </si>
  <si>
    <t>(16.11)</t>
  </si>
  <si>
    <t>16.11</t>
  </si>
  <si>
    <t>funderingsconstructies; voeten en balken, fundatie voeten</t>
  </si>
  <si>
    <t>(16.11) funderingsconstructies; voeten en balken, fundatie voeten</t>
  </si>
  <si>
    <t>NL/SfB - Tabel 1 - (16.11)</t>
  </si>
  <si>
    <t>(16.12)</t>
  </si>
  <si>
    <t>16.12</t>
  </si>
  <si>
    <t>funderingsconstructies; voeten en balken, fundatie balken</t>
  </si>
  <si>
    <t>(16.12) funderingsconstructies; voeten en balken, fundatie balken</t>
  </si>
  <si>
    <t>NL/SfB - Tabel 1 - (16.12)</t>
  </si>
  <si>
    <t>(16.13)</t>
  </si>
  <si>
    <t>16.13</t>
  </si>
  <si>
    <t>funderingsconstructies; voeten en balken, fundatie poeren</t>
  </si>
  <si>
    <t>(16.13) funderingsconstructies; voeten en balken, fundatie poeren</t>
  </si>
  <si>
    <t>NL/SfB - Tabel 1 - (16.13)</t>
  </si>
  <si>
    <t>(16.14)</t>
  </si>
  <si>
    <t>16.14</t>
  </si>
  <si>
    <t>funderingsconstructies; voeten en balken, gevelwanden (-200)</t>
  </si>
  <si>
    <t>(16.14) funderingsconstructies; voeten en balken, gevelwanden (-200)</t>
  </si>
  <si>
    <t>NL/SfB - Tabel 1 - (16.14)</t>
  </si>
  <si>
    <t>(16.15)</t>
  </si>
  <si>
    <t>16.15</t>
  </si>
  <si>
    <t>funderingsconstructies; voeten en balken, grondverbeteringen</t>
  </si>
  <si>
    <t>(16.15) funderingsconstructies; voeten en balken, grondverbeteringen</t>
  </si>
  <si>
    <t>NL/SfB - Tabel 1 - (16.15)</t>
  </si>
  <si>
    <t>(16.2)</t>
  </si>
  <si>
    <t>16.2</t>
  </si>
  <si>
    <t>funderingsconstructies; keerwanden</t>
  </si>
  <si>
    <t>(16.2) funderingsconstructies; keerwanden</t>
  </si>
  <si>
    <t>NL/SfB - Tabel 1 - (16.2)</t>
  </si>
  <si>
    <t>(16.20)</t>
  </si>
  <si>
    <t>16.20</t>
  </si>
  <si>
    <t>funderingsconstructies; keerwanden, algemeen (verzamelniveau)</t>
  </si>
  <si>
    <t>(16.20) funderingsconstructies; keerwanden, algemeen (verzamelniveau)</t>
  </si>
  <si>
    <t>NL/SfB - Tabel 1 - (16.20)</t>
  </si>
  <si>
    <t>(16.21)</t>
  </si>
  <si>
    <t>16.21</t>
  </si>
  <si>
    <t>funderingsconstructies; keerwanden, grondkerende wanden</t>
  </si>
  <si>
    <t>(16.21) funderingsconstructies; keerwanden, grondkerende wanden</t>
  </si>
  <si>
    <t>NL/SfB - Tabel 1 - (16.21)</t>
  </si>
  <si>
    <t>(16.22)</t>
  </si>
  <si>
    <t>16.22</t>
  </si>
  <si>
    <t>funderingsconstructies; keerwanden, waterkerende wanden</t>
  </si>
  <si>
    <t>(16.22) funderingsconstructies; keerwanden, waterkerende wanden</t>
  </si>
  <si>
    <t>NL/SfB - Tabel 1 - (16.22)</t>
  </si>
  <si>
    <t>(16.23)</t>
  </si>
  <si>
    <t>16.23</t>
  </si>
  <si>
    <t>funderingsconstructies; keerwanden, gevelwanden (-200)</t>
  </si>
  <si>
    <t>(16.23) funderingsconstructies; keerwanden, gevelwanden (-200)</t>
  </si>
  <si>
    <t>NL/SfB - Tabel 1 - (16.23)</t>
  </si>
  <si>
    <t>(16.25)</t>
  </si>
  <si>
    <t>16.25</t>
  </si>
  <si>
    <t>funderingsconstructies; keerwanden, grondverbeteringen</t>
  </si>
  <si>
    <t>(16.25) funderingsconstructies; keerwanden, grondverbeteringen</t>
  </si>
  <si>
    <t>NL/SfB - Tabel 1 - (16.25)</t>
  </si>
  <si>
    <t>(17)</t>
  </si>
  <si>
    <t>17</t>
  </si>
  <si>
    <t>(17) Paalfunderingen</t>
  </si>
  <si>
    <t>NL/SfB - Tabel 1 - (17)</t>
  </si>
  <si>
    <t>(17.0)</t>
  </si>
  <si>
    <t>17.0</t>
  </si>
  <si>
    <t>paalfunderingen; algemeen</t>
  </si>
  <si>
    <t>(17.0) paalfunderingen; algemeen</t>
  </si>
  <si>
    <t>NL/SfB - Tabel 1 - (17.0)</t>
  </si>
  <si>
    <t>(17.1)</t>
  </si>
  <si>
    <t>17.1</t>
  </si>
  <si>
    <t>paalfunderingen; niet geheid</t>
  </si>
  <si>
    <t>(17.1) paalfunderingen; niet geheid</t>
  </si>
  <si>
    <t>NL/SfB - Tabel 1 - (17.1)</t>
  </si>
  <si>
    <t>(17.10)</t>
  </si>
  <si>
    <t>17.10</t>
  </si>
  <si>
    <t>paalfunderingen; niet geheid, algemeen (verzamelniveau)</t>
  </si>
  <si>
    <t>(17.10) paalfunderingen; niet geheid, algemeen (verzamelniveau)</t>
  </si>
  <si>
    <t>NL/SfB - Tabel 1 - (17.10)</t>
  </si>
  <si>
    <t>(17.11)</t>
  </si>
  <si>
    <t>17.11</t>
  </si>
  <si>
    <t>paalfunderingen; niet geheid, dragende palen; geboord</t>
  </si>
  <si>
    <t>(17.11) paalfunderingen; niet geheid, dragende palen; geboord</t>
  </si>
  <si>
    <t>NL/SfB - Tabel 1 - (17.11)</t>
  </si>
  <si>
    <t>(17.12)</t>
  </si>
  <si>
    <t>17.12</t>
  </si>
  <si>
    <t>paalfunderingen; niet geheid, dragende palen; geschroefd</t>
  </si>
  <si>
    <t>(17.12) paalfunderingen; niet geheid, dragende palen; geschroefd</t>
  </si>
  <si>
    <t>NL/SfB - Tabel 1 - (17.12)</t>
  </si>
  <si>
    <t>(17.13)</t>
  </si>
  <si>
    <t>17.13</t>
  </si>
  <si>
    <t>paalfunderingen; niet geheid, trekverankeringen</t>
  </si>
  <si>
    <t>(17.13) paalfunderingen; niet geheid, trekverankeringen</t>
  </si>
  <si>
    <t>NL/SfB - Tabel 1 - (17.13)</t>
  </si>
  <si>
    <t>(17.14)</t>
  </si>
  <si>
    <t>17.14</t>
  </si>
  <si>
    <t>paalfunderingen; niet geheid, pijler-putringfunderingen</t>
  </si>
  <si>
    <t>(17.14) paalfunderingen; niet geheid, pijler-putringfunderingen</t>
  </si>
  <si>
    <t>NL/SfB - Tabel 1 - (17.14)</t>
  </si>
  <si>
    <t>(17.15)</t>
  </si>
  <si>
    <t>17.15</t>
  </si>
  <si>
    <t>paalfunderingen; niet geheid, bodeminjecties</t>
  </si>
  <si>
    <t>(17.15) paalfunderingen; niet geheid, bodeminjecties</t>
  </si>
  <si>
    <t>NL/SfB - Tabel 1 - (17.15)</t>
  </si>
  <si>
    <t>(17.2)</t>
  </si>
  <si>
    <t>17.2</t>
  </si>
  <si>
    <t>paalfunderingen; geheid</t>
  </si>
  <si>
    <t>(17.2) paalfunderingen; geheid</t>
  </si>
  <si>
    <t>NL/SfB - Tabel 1 - (17.2)</t>
  </si>
  <si>
    <t>(17.20)</t>
  </si>
  <si>
    <t>17.20</t>
  </si>
  <si>
    <t>paalfunderingen; geheid, algemeen (verzamelniveau)</t>
  </si>
  <si>
    <t>(17.20) paalfunderingen; geheid, algemeen (verzamelniveau)</t>
  </si>
  <si>
    <t>NL/SfB - Tabel 1 - (17.20)</t>
  </si>
  <si>
    <t>(17.21)</t>
  </si>
  <si>
    <t>17.21</t>
  </si>
  <si>
    <t>paalfunderingen; geheid, dragende palen</t>
  </si>
  <si>
    <t>(17.21) paalfunderingen; geheid, dragende palen</t>
  </si>
  <si>
    <t>NL/SfB - Tabel 1 - (17.21)</t>
  </si>
  <si>
    <t>(17.22)</t>
  </si>
  <si>
    <t>17.22</t>
  </si>
  <si>
    <t>paalfunderingen; geheid, palen; ingeheide bekisting</t>
  </si>
  <si>
    <t>(17.22) paalfunderingen; geheid, palen; ingeheide bekisting</t>
  </si>
  <si>
    <t>NL/SfB - Tabel 1 - (17.22)</t>
  </si>
  <si>
    <t>(17.23)</t>
  </si>
  <si>
    <t>17.23</t>
  </si>
  <si>
    <t>paalfunderingen; geheid, trekverankeringen</t>
  </si>
  <si>
    <t>(17.23) paalfunderingen; geheid, trekverankeringen</t>
  </si>
  <si>
    <t>NL/SfB - Tabel 1 - (17.23)</t>
  </si>
  <si>
    <t>(17.25)</t>
  </si>
  <si>
    <t>17.25</t>
  </si>
  <si>
    <t>paalfunderingen; geheid, damwandenfunderingen</t>
  </si>
  <si>
    <t>(17.25) paalfunderingen; geheid, damwandenfunderingen</t>
  </si>
  <si>
    <t>NL/SfB - Tabel 1 - (17.25)</t>
  </si>
  <si>
    <t>(18)</t>
  </si>
  <si>
    <t>18</t>
  </si>
  <si>
    <t>(18) -gereserveerd-</t>
  </si>
  <si>
    <t>NL/SfB - Tabel 1 - (18)</t>
  </si>
  <si>
    <t>(19)</t>
  </si>
  <si>
    <t>19</t>
  </si>
  <si>
    <t>(19) -gereserveerd-</t>
  </si>
  <si>
    <t>NL/SfB - Tabel 1 - (19)</t>
  </si>
  <si>
    <t>(2-)</t>
  </si>
  <si>
    <t>2-</t>
  </si>
  <si>
    <t>RUWBOUW</t>
  </si>
  <si>
    <t>(2-) RUWBOUW</t>
  </si>
  <si>
    <t>NL/SfB - Tabel 1 - (2-)</t>
  </si>
  <si>
    <t>(20)</t>
  </si>
  <si>
    <t>20</t>
  </si>
  <si>
    <t>(20) -gereserveerd-</t>
  </si>
  <si>
    <t>NL/SfB - Tabel 1 - (20)</t>
  </si>
  <si>
    <t>(21)</t>
  </si>
  <si>
    <t>21</t>
  </si>
  <si>
    <t>(21) BUITENWANDEN</t>
  </si>
  <si>
    <t>NL/SfB - Tabel 1 - (21)</t>
  </si>
  <si>
    <t>(21.0)</t>
  </si>
  <si>
    <t>21.0</t>
  </si>
  <si>
    <t>buitenwanden; algemeen</t>
  </si>
  <si>
    <t>(21.0) buitenwanden; algemeen</t>
  </si>
  <si>
    <t>NL/SfB - Tabel 1 - (21.0)</t>
  </si>
  <si>
    <t>(21.1)</t>
  </si>
  <si>
    <t>21.1</t>
  </si>
  <si>
    <t>buitenwanden; niet constructief</t>
  </si>
  <si>
    <t>(21.1) buitenwanden; niet constructief</t>
  </si>
  <si>
    <t>NL/SfB - Tabel 1 - (21.1)</t>
  </si>
  <si>
    <t>(21.10)</t>
  </si>
  <si>
    <t>21.10</t>
  </si>
  <si>
    <t>buitenwanden; niet constructief, algemeen (verzamelniveau)</t>
  </si>
  <si>
    <t>(21.10) buitenwanden; niet constructief, algemeen (verzamelniveau)</t>
  </si>
  <si>
    <t>NL/SfB - Tabel 1 - (21.10)</t>
  </si>
  <si>
    <t>(21.11)</t>
  </si>
  <si>
    <t>21.11</t>
  </si>
  <si>
    <t>buitenwanden; niet constructief, massieve wanden</t>
  </si>
  <si>
    <t>(21.11) buitenwanden; niet constructief, massieve wanden</t>
  </si>
  <si>
    <t>NL/SfB - Tabel 1 - (21.11)</t>
  </si>
  <si>
    <t>(21.12)</t>
  </si>
  <si>
    <t>21.12</t>
  </si>
  <si>
    <t>buitenwanden; niet constructief, spouwwanden</t>
  </si>
  <si>
    <t>(21.12) buitenwanden; niet constructief, spouwwanden</t>
  </si>
  <si>
    <t>NL/SfB - Tabel 1 - (21.12)</t>
  </si>
  <si>
    <t>(21.13)</t>
  </si>
  <si>
    <t>21.13</t>
  </si>
  <si>
    <t>buitenwanden; niet constructief, systeemwanden</t>
  </si>
  <si>
    <t>(21.13) buitenwanden; niet constructief, systeemwanden</t>
  </si>
  <si>
    <t>NL/SfB - Tabel 1 - (21.13)</t>
  </si>
  <si>
    <t>(21.14)</t>
  </si>
  <si>
    <t>21.14</t>
  </si>
  <si>
    <t>buitenwanden; niet constructief, vlieswanden</t>
  </si>
  <si>
    <t>(21.14) buitenwanden; niet constructief, vlieswanden</t>
  </si>
  <si>
    <t>NL/SfB - Tabel 1 - (21.14)</t>
  </si>
  <si>
    <t>(21.15)</t>
  </si>
  <si>
    <t>21.15</t>
  </si>
  <si>
    <t>buitenwanden; niet constructief, borstweringen</t>
  </si>
  <si>
    <t>(21.15) buitenwanden; niet constructief, borstweringen</t>
  </si>
  <si>
    <t>NL/SfB - Tabel 1 - (21.15)</t>
  </si>
  <si>
    <t>(21.16)</t>
  </si>
  <si>
    <t>21.16</t>
  </si>
  <si>
    <t>buitenwanden; niet constructief, boeiboorden</t>
  </si>
  <si>
    <t>(21.16) buitenwanden; niet constructief, boeiboorden</t>
  </si>
  <si>
    <t>NL/SfB - Tabel 1 - (21.16)</t>
  </si>
  <si>
    <t>(21.2)</t>
  </si>
  <si>
    <t>21.2</t>
  </si>
  <si>
    <t>buitenwanden; constructief</t>
  </si>
  <si>
    <t>(21.2) buitenwanden; constructief</t>
  </si>
  <si>
    <t>NL/SfB - Tabel 1 - (21.2)</t>
  </si>
  <si>
    <t>(21.20)</t>
  </si>
  <si>
    <t>21.20</t>
  </si>
  <si>
    <t>buitenwanden; constructief, algemeen (verzamelniveau)</t>
  </si>
  <si>
    <t>(21.20) buitenwanden; constructief, algemeen (verzamelniveau)</t>
  </si>
  <si>
    <t>NL/SfB - Tabel 1 - (21.20)</t>
  </si>
  <si>
    <t>(21.21)</t>
  </si>
  <si>
    <t>21.21</t>
  </si>
  <si>
    <t>buitenwanden; constructief, massieve wanden</t>
  </si>
  <si>
    <t>(21.21) buitenwanden; constructief, massieve wanden</t>
  </si>
  <si>
    <t>NL/SfB - Tabel 1 - (21.21)</t>
  </si>
  <si>
    <t>(21.22)</t>
  </si>
  <si>
    <t>21.22</t>
  </si>
  <si>
    <t>buitenwanden; constructief, spouwwanden</t>
  </si>
  <si>
    <t>(21.22) buitenwanden; constructief, spouwwanden</t>
  </si>
  <si>
    <t>NL/SfB - Tabel 1 - (21.22)</t>
  </si>
  <si>
    <t>(21.23)</t>
  </si>
  <si>
    <t>21.23</t>
  </si>
  <si>
    <t>buitenwanden; constructief, systeemwanden</t>
  </si>
  <si>
    <t>(21.23) buitenwanden; constructief, systeemwanden</t>
  </si>
  <si>
    <t>NL/SfB - Tabel 1 - (21.23)</t>
  </si>
  <si>
    <t>(21.25)</t>
  </si>
  <si>
    <t>21.25</t>
  </si>
  <si>
    <t>buitenwanden; constructief, borstweringen</t>
  </si>
  <si>
    <t>(21.25) buitenwanden; constructief, borstweringen</t>
  </si>
  <si>
    <t>NL/SfB - Tabel 1 - (21.25)</t>
  </si>
  <si>
    <t>(22)</t>
  </si>
  <si>
    <t>22</t>
  </si>
  <si>
    <t>(22) Binnenwanden</t>
  </si>
  <si>
    <t>NL/SfB - Tabel 1 - (22)</t>
  </si>
  <si>
    <t>(22.0)</t>
  </si>
  <si>
    <t>22.0</t>
  </si>
  <si>
    <t>binnenwanden; algemeen</t>
  </si>
  <si>
    <t>(22.0) binnenwanden; algemeen</t>
  </si>
  <si>
    <t>NL/SfB - Tabel 1 - (22.0)</t>
  </si>
  <si>
    <t>(22.1)</t>
  </si>
  <si>
    <t>22.1</t>
  </si>
  <si>
    <t>binnenwanden; niet constructief</t>
  </si>
  <si>
    <t>(22.1) binnenwanden; niet constructief</t>
  </si>
  <si>
    <t>NL/SfB - Tabel 1 - (22.1)</t>
  </si>
  <si>
    <t>(22.10)</t>
  </si>
  <si>
    <t>22.10</t>
  </si>
  <si>
    <t>binnenwanden; niet constructief, algemeen (verzamelniveau)</t>
  </si>
  <si>
    <t>(22.10) binnenwanden; niet constructief, algemeen (verzamelniveau)</t>
  </si>
  <si>
    <t>NL/SfB - Tabel 1 - (22.10)</t>
  </si>
  <si>
    <t>(22.11)</t>
  </si>
  <si>
    <t>22.11</t>
  </si>
  <si>
    <t>binnenwanden; niet constructief, massieve wanden</t>
  </si>
  <si>
    <t>(22.11) binnenwanden; niet constructief, massieve wanden</t>
  </si>
  <si>
    <t>NL/SfB - Tabel 1 - (22.11)</t>
  </si>
  <si>
    <t>(22.12)</t>
  </si>
  <si>
    <t>22.12</t>
  </si>
  <si>
    <t>binnenwanden; niet constructief, spouwwanden</t>
  </si>
  <si>
    <t>(22.12) binnenwanden; niet constructief, spouwwanden</t>
  </si>
  <si>
    <t>NL/SfB - Tabel 1 - (22.12)</t>
  </si>
  <si>
    <t>(22.13)</t>
  </si>
  <si>
    <t>22.13</t>
  </si>
  <si>
    <t>binnenwanden; niet constructief, systeemwanden; vast</t>
  </si>
  <si>
    <t>(22.13) binnenwanden; niet constructief, systeemwanden; vast</t>
  </si>
  <si>
    <t>NL/SfB - Tabel 1 - (22.13)</t>
  </si>
  <si>
    <t>(22.14)</t>
  </si>
  <si>
    <t>22.14</t>
  </si>
  <si>
    <t>binnenwanden; niet constructief, systeemwanden; verplaatsbaar</t>
  </si>
  <si>
    <t>(22.14) binnenwanden; niet constructief, systeemwanden; verplaatsbaar</t>
  </si>
  <si>
    <t>NL/SfB - Tabel 1 - (22.14)</t>
  </si>
  <si>
    <t>(22.2)</t>
  </si>
  <si>
    <t>22.2</t>
  </si>
  <si>
    <t>binnenwanden; constructief</t>
  </si>
  <si>
    <t>(22.2) binnenwanden; constructief</t>
  </si>
  <si>
    <t>NL/SfB - Tabel 1 - (22.2)</t>
  </si>
  <si>
    <t>(22.20)</t>
  </si>
  <si>
    <t>22.20</t>
  </si>
  <si>
    <t>binnenwanden; constructief, algemeen (verzamelniveau)</t>
  </si>
  <si>
    <t>(22.20) binnenwanden; constructief, algemeen (verzamelniveau)</t>
  </si>
  <si>
    <t>NL/SfB - Tabel 1 - (22.20)</t>
  </si>
  <si>
    <t>(22.21)</t>
  </si>
  <si>
    <t>22.21</t>
  </si>
  <si>
    <t>binnenwanden; constructief, massieve wanden</t>
  </si>
  <si>
    <t>(22.21) binnenwanden; constructief, massieve wanden</t>
  </si>
  <si>
    <t>NL/SfB - Tabel 1 - (22.21)</t>
  </si>
  <si>
    <t>(22.22)</t>
  </si>
  <si>
    <t>22.22</t>
  </si>
  <si>
    <t>binnenwanden; constructief, spouwwanden</t>
  </si>
  <si>
    <t>(22.22) binnenwanden; constructief, spouwwanden</t>
  </si>
  <si>
    <t>NL/SfB - Tabel 1 - (22.22)</t>
  </si>
  <si>
    <t>(22.23)</t>
  </si>
  <si>
    <t>22.23</t>
  </si>
  <si>
    <t>binnenwanden; constructief, systeemwanden; vast</t>
  </si>
  <si>
    <t>(22.23) binnenwanden; constructief, systeemwanden; vast</t>
  </si>
  <si>
    <t>NL/SfB - Tabel 1 - (22.23)</t>
  </si>
  <si>
    <t>(23)</t>
  </si>
  <si>
    <t>23</t>
  </si>
  <si>
    <t>Vloeren</t>
  </si>
  <si>
    <t>(23) Vloeren</t>
  </si>
  <si>
    <t>NL/SfB - Tabel 1 - (23)</t>
  </si>
  <si>
    <t>(23.0)</t>
  </si>
  <si>
    <t>23.0</t>
  </si>
  <si>
    <t>vloeren; algemeen</t>
  </si>
  <si>
    <t>(23.0) vloeren; algemeen</t>
  </si>
  <si>
    <t>NL/SfB - Tabel 1 - (23.0)</t>
  </si>
  <si>
    <t>(23.1)</t>
  </si>
  <si>
    <t>23.1</t>
  </si>
  <si>
    <t>vloeren; niet constructief</t>
  </si>
  <si>
    <t>(23.1) vloeren; niet constructief</t>
  </si>
  <si>
    <t>NL/SfB - Tabel 1 - (23.1)</t>
  </si>
  <si>
    <t>(23.10)</t>
  </si>
  <si>
    <t>23.10</t>
  </si>
  <si>
    <t>vloeren; niet constructief, algemeen (verzamelniveau)</t>
  </si>
  <si>
    <t>(23.10) vloeren; niet constructief, algemeen (verzamelniveau)</t>
  </si>
  <si>
    <t>NL/SfB - Tabel 1 - (23.10)</t>
  </si>
  <si>
    <t>(23.11)</t>
  </si>
  <si>
    <t>23.11</t>
  </si>
  <si>
    <t>vloeren; niet constructief, vrijdragende vloeren</t>
  </si>
  <si>
    <t>(23.11) vloeren; niet constructief, vrijdragende vloeren</t>
  </si>
  <si>
    <t>NL/SfB - Tabel 1 - (23.11)</t>
  </si>
  <si>
    <t>(23.12)</t>
  </si>
  <si>
    <t>23.12</t>
  </si>
  <si>
    <t>vloeren; niet constructief, balkons</t>
  </si>
  <si>
    <t>(23.12) vloeren; niet constructief, balkons</t>
  </si>
  <si>
    <t>NL/SfB - Tabel 1 - (23.12)</t>
  </si>
  <si>
    <t>(23.13)</t>
  </si>
  <si>
    <t>23.13</t>
  </si>
  <si>
    <t>vloeren; niet constructief, galerijen</t>
  </si>
  <si>
    <t>(23.13) vloeren; niet constructief, galerijen</t>
  </si>
  <si>
    <t>NL/SfB - Tabel 1 - (23.13)</t>
  </si>
  <si>
    <t>(23.14)</t>
  </si>
  <si>
    <t>23.14</t>
  </si>
  <si>
    <t>vloeren; niet constructief, bordessen</t>
  </si>
  <si>
    <t>(23.14) vloeren; niet constructief, bordessen</t>
  </si>
  <si>
    <t>NL/SfB - Tabel 1 - (23.14)</t>
  </si>
  <si>
    <t>(23.15)</t>
  </si>
  <si>
    <t>23.15</t>
  </si>
  <si>
    <t>vloeren; niet constructief, vloeren t.b.v. technische voorzieningen</t>
  </si>
  <si>
    <t>(23.15) vloeren; niet constructief, vloeren t.b.v. technische voorzieningen</t>
  </si>
  <si>
    <t>NL/SfB - Tabel 1 - (23.15)</t>
  </si>
  <si>
    <t>(23.2)</t>
  </si>
  <si>
    <t>23.2</t>
  </si>
  <si>
    <t>vloeren; constructief</t>
  </si>
  <si>
    <t>(23.2) vloeren; constructief</t>
  </si>
  <si>
    <t>NL/SfB - Tabel 1 - (23.2)</t>
  </si>
  <si>
    <t>(23.20)</t>
  </si>
  <si>
    <t>23.20</t>
  </si>
  <si>
    <t>vloeren; constructief, algemeen (verzamelniveau)</t>
  </si>
  <si>
    <t>(23.20) vloeren; constructief, algemeen (verzamelniveau)</t>
  </si>
  <si>
    <t>NL/SfB - Tabel 1 - (23.20)</t>
  </si>
  <si>
    <t>(23.21)</t>
  </si>
  <si>
    <t>23.21</t>
  </si>
  <si>
    <t>vloeren; constructief, vrijdragende vloeren</t>
  </si>
  <si>
    <t>(23.21) vloeren; constructief, vrijdragende vloeren</t>
  </si>
  <si>
    <t>NL/SfB - Tabel 1 - (23.21)</t>
  </si>
  <si>
    <t>(23.22)</t>
  </si>
  <si>
    <t>23.22</t>
  </si>
  <si>
    <t>vloeren; constructief, balkons</t>
  </si>
  <si>
    <t>(23.22) vloeren; constructief, balkons</t>
  </si>
  <si>
    <t>NL/SfB - Tabel 1 - (23.22)</t>
  </si>
  <si>
    <t>(23.23)</t>
  </si>
  <si>
    <t>23.23</t>
  </si>
  <si>
    <t>vloeren; constructief, galerijen</t>
  </si>
  <si>
    <t>(23.23) vloeren; constructief, galerijen</t>
  </si>
  <si>
    <t>NL/SfB - Tabel 1 - (23.23)</t>
  </si>
  <si>
    <t>(23.24)</t>
  </si>
  <si>
    <t>23.24</t>
  </si>
  <si>
    <t>vloeren; constructief, bordessen</t>
  </si>
  <si>
    <t>(23.24) vloeren; constructief, bordessen</t>
  </si>
  <si>
    <t>NL/SfB - Tabel 1 - (23.24)</t>
  </si>
  <si>
    <t>(23.25)</t>
  </si>
  <si>
    <t>23.25</t>
  </si>
  <si>
    <t>vloeren; constructief, vloeren t.b.v. technische voorzieningen</t>
  </si>
  <si>
    <t>(23.25) vloeren; constructief, vloeren t.b.v. technische voorzieningen</t>
  </si>
  <si>
    <t>NL/SfB - Tabel 1 - (23.25)</t>
  </si>
  <si>
    <t>(24)</t>
  </si>
  <si>
    <t>24</t>
  </si>
  <si>
    <t>Trappen en hellingen</t>
  </si>
  <si>
    <t>(24) Trappen en hellingen</t>
  </si>
  <si>
    <t>NL/SfB - Tabel 1 - (24)</t>
  </si>
  <si>
    <t>(24.0)</t>
  </si>
  <si>
    <t>24.0</t>
  </si>
  <si>
    <t>trappen en hellingen; algemeen</t>
  </si>
  <si>
    <t>(24.0) trappen en hellingen; algemeen</t>
  </si>
  <si>
    <t>NL/SfB - Tabel 1 - (24.0)</t>
  </si>
  <si>
    <t>(24.1)</t>
  </si>
  <si>
    <t>24.1</t>
  </si>
  <si>
    <t>trappen en hellingen; trappen</t>
  </si>
  <si>
    <t>(24.1) trappen en hellingen; trappen</t>
  </si>
  <si>
    <t>NL/SfB - Tabel 1 - (24.1)</t>
  </si>
  <si>
    <t>(24.10)</t>
  </si>
  <si>
    <t>24.10</t>
  </si>
  <si>
    <t>trappen en hellingen; trappen, algemeen (verzamelniveau)</t>
  </si>
  <si>
    <t>(24.10) trappen en hellingen; trappen, algemeen (verzamelniveau)</t>
  </si>
  <si>
    <t>NL/SfB - Tabel 1 - (24.10)</t>
  </si>
  <si>
    <t>(24.11)</t>
  </si>
  <si>
    <t>24.11</t>
  </si>
  <si>
    <t>trappen en hellingen; trappen, rechte steektrappen</t>
  </si>
  <si>
    <t>(24.11) trappen en hellingen; trappen, rechte steektrappen</t>
  </si>
  <si>
    <t>NL/SfB - Tabel 1 - (24.11)</t>
  </si>
  <si>
    <t>(24.12)</t>
  </si>
  <si>
    <t>24.12</t>
  </si>
  <si>
    <t>trappen en hellingen; trappen, niet-rechte steektrappen</t>
  </si>
  <si>
    <t>(24.12) trappen en hellingen; trappen, niet-rechte steektrappen</t>
  </si>
  <si>
    <t>NL/SfB - Tabel 1 - (24.12)</t>
  </si>
  <si>
    <t>(24.13)</t>
  </si>
  <si>
    <t>24.13</t>
  </si>
  <si>
    <t>trappen en hellingen; trappen, spiltrappen</t>
  </si>
  <si>
    <t>(24.13) trappen en hellingen; trappen, spiltrappen</t>
  </si>
  <si>
    <t>NL/SfB - Tabel 1 - (24.13)</t>
  </si>
  <si>
    <t>(24.15)</t>
  </si>
  <si>
    <t>24.15</t>
  </si>
  <si>
    <t>trappen en hellingen; trappen, bordessen</t>
  </si>
  <si>
    <t>(24.15) trappen en hellingen; trappen, bordessen</t>
  </si>
  <si>
    <t>NL/SfB - Tabel 1 - (24.15)</t>
  </si>
  <si>
    <t>(24.2)</t>
  </si>
  <si>
    <t>24.2</t>
  </si>
  <si>
    <t>trappen en hellingen; hellingen</t>
  </si>
  <si>
    <t>(24.2) trappen en hellingen; hellingen</t>
  </si>
  <si>
    <t>NL/SfB - Tabel 1 - (24.2)</t>
  </si>
  <si>
    <t>(24.20)</t>
  </si>
  <si>
    <t>24.20</t>
  </si>
  <si>
    <t>trappen en hellingen; hellingen, algemeen (verzamelniveau)</t>
  </si>
  <si>
    <t>(24.20) trappen en hellingen; hellingen, algemeen (verzamelniveau)</t>
  </si>
  <si>
    <t>NL/SfB - Tabel 1 - (24.20)</t>
  </si>
  <si>
    <t>(24.21)</t>
  </si>
  <si>
    <t>24.21</t>
  </si>
  <si>
    <t>trappen en hellingen; hellingen, beloopbare hellingen</t>
  </si>
  <si>
    <t>(24.21) trappen en hellingen; hellingen, beloopbare hellingen</t>
  </si>
  <si>
    <t>NL/SfB - Tabel 1 - (24.21)</t>
  </si>
  <si>
    <t>(24.22)</t>
  </si>
  <si>
    <t>24.22</t>
  </si>
  <si>
    <t>trappen en hellingen; hellingen, berijdbare hellingen</t>
  </si>
  <si>
    <t>(24.22) trappen en hellingen; hellingen, berijdbare hellingen</t>
  </si>
  <si>
    <t>NL/SfB - Tabel 1 - (24.22)</t>
  </si>
  <si>
    <t>(24.25)</t>
  </si>
  <si>
    <t>24.25</t>
  </si>
  <si>
    <t>trappen en hellingen; hellingen, bordessen</t>
  </si>
  <si>
    <t>(24.25) trappen en hellingen; hellingen, bordessen</t>
  </si>
  <si>
    <t>NL/SfB - Tabel 1 - (24.25)</t>
  </si>
  <si>
    <t>(24.3)</t>
  </si>
  <si>
    <t>24.3</t>
  </si>
  <si>
    <t>trappen en hellingen; ladders en klimijzers</t>
  </si>
  <si>
    <t>(24.3) trappen en hellingen; ladders en klimijzers</t>
  </si>
  <si>
    <t>NL/SfB - Tabel 1 - (24.3)</t>
  </si>
  <si>
    <t>(24.30)</t>
  </si>
  <si>
    <t>24.30</t>
  </si>
  <si>
    <t>trappen en hellingen; ladders en klimijzers, algemeen (verzamelniveau)</t>
  </si>
  <si>
    <t>(24.30) trappen en hellingen; ladders en klimijzers, algemeen (verzamelniveau)</t>
  </si>
  <si>
    <t>NL/SfB - Tabel 1 - (24.30)</t>
  </si>
  <si>
    <t>(24.31)</t>
  </si>
  <si>
    <t>24.31</t>
  </si>
  <si>
    <t>trappen en hellingen; ladders en klimijzers, ladders</t>
  </si>
  <si>
    <t>(24.31) trappen en hellingen; ladders en klimijzers, ladders</t>
  </si>
  <si>
    <t>NL/SfB - Tabel 1 - (24.31)</t>
  </si>
  <si>
    <t>(24.32)</t>
  </si>
  <si>
    <t>24.32</t>
  </si>
  <si>
    <t>trappen en hellingen; ladders en klimijzers, klimijzers</t>
  </si>
  <si>
    <t>(24.32) trappen en hellingen; ladders en klimijzers, klimijzers</t>
  </si>
  <si>
    <t>NL/SfB - Tabel 1 - (24.32)</t>
  </si>
  <si>
    <t>(24.35)</t>
  </si>
  <si>
    <t>24.35</t>
  </si>
  <si>
    <t>trappen en hellingen; ladders en klimijzers, bordessen</t>
  </si>
  <si>
    <t>(24.35) trappen en hellingen; ladders en klimijzers, bordessen</t>
  </si>
  <si>
    <t>NL/SfB - Tabel 1 - (24.35)</t>
  </si>
  <si>
    <t>(25)</t>
  </si>
  <si>
    <t>25</t>
  </si>
  <si>
    <t>(25) -gereserveerd-</t>
  </si>
  <si>
    <t>NL/SfB - Tabel 1 - (25)</t>
  </si>
  <si>
    <t>(26)</t>
  </si>
  <si>
    <t>26</t>
  </si>
  <si>
    <t>(26) -gereserveerd-</t>
  </si>
  <si>
    <t>NL/SfB - Tabel 1 - (26)</t>
  </si>
  <si>
    <t>(27)</t>
  </si>
  <si>
    <t>27</t>
  </si>
  <si>
    <t>(27) Daken</t>
  </si>
  <si>
    <t>NL/SfB - Tabel 1 - (27)</t>
  </si>
  <si>
    <t>(27.0)</t>
  </si>
  <si>
    <t>27.0</t>
  </si>
  <si>
    <t>daken; algemeen</t>
  </si>
  <si>
    <t>(27.0) daken; algemeen</t>
  </si>
  <si>
    <t>NL/SfB - Tabel 1 - (27.0)</t>
  </si>
  <si>
    <t>(27.1)</t>
  </si>
  <si>
    <t>27.1</t>
  </si>
  <si>
    <t>daken; niet constructief</t>
  </si>
  <si>
    <t>(27.1) daken; niet constructief</t>
  </si>
  <si>
    <t>NL/SfB - Tabel 1 - (27.1)</t>
  </si>
  <si>
    <t>(27.10)</t>
  </si>
  <si>
    <t>27.10</t>
  </si>
  <si>
    <t>daken; niet constructief, algemeen (verzamelniveau)</t>
  </si>
  <si>
    <t>(27.10) daken; niet constructief, algemeen (verzamelniveau)</t>
  </si>
  <si>
    <t>NL/SfB - Tabel 1 - (27.10)</t>
  </si>
  <si>
    <t>(27.11)</t>
  </si>
  <si>
    <t>27.11</t>
  </si>
  <si>
    <t>daken; niet constructief, vlakke daken</t>
  </si>
  <si>
    <t>(27.11) daken; niet constructief, vlakke daken</t>
  </si>
  <si>
    <t>NL/SfB - Tabel 1 - (27.11)</t>
  </si>
  <si>
    <t>(27.12)</t>
  </si>
  <si>
    <t>27.12</t>
  </si>
  <si>
    <t>daken; niet constructief, hellende daken</t>
  </si>
  <si>
    <t>(27.12) daken; niet constructief, hellende daken</t>
  </si>
  <si>
    <t>NL/SfB - Tabel 1 - (27.12)</t>
  </si>
  <si>
    <t>(27.13)</t>
  </si>
  <si>
    <t>27.13</t>
  </si>
  <si>
    <t>daken; niet constructief, luifels</t>
  </si>
  <si>
    <t>(27.13) daken; niet constructief, luifels</t>
  </si>
  <si>
    <t>NL/SfB - Tabel 1 - (27.13)</t>
  </si>
  <si>
    <t>(27.14)</t>
  </si>
  <si>
    <t>27.14</t>
  </si>
  <si>
    <t>daken; niet constructief, overkappingen</t>
  </si>
  <si>
    <t>(27.14) daken; niet constructief, overkappingen</t>
  </si>
  <si>
    <t>NL/SfB - Tabel 1 - (27.14)</t>
  </si>
  <si>
    <t>(27.16)</t>
  </si>
  <si>
    <t>27.16</t>
  </si>
  <si>
    <t>daken; niet constructief, gootconstructies</t>
  </si>
  <si>
    <t>(27.16) daken; niet constructief, gootconstructies</t>
  </si>
  <si>
    <t>NL/SfB - Tabel 1 - (27.16)</t>
  </si>
  <si>
    <t>(27.2)</t>
  </si>
  <si>
    <t>27.2</t>
  </si>
  <si>
    <t>daken; constructief</t>
  </si>
  <si>
    <t>(27.2) daken; constructief</t>
  </si>
  <si>
    <t>NL/SfB - Tabel 1 - (27.2)</t>
  </si>
  <si>
    <t>(27.20)</t>
  </si>
  <si>
    <t>27.20</t>
  </si>
  <si>
    <t>daken; constructief, algemeen (verzamelniveau)</t>
  </si>
  <si>
    <t>(27.20) daken; constructief, algemeen (verzamelniveau)</t>
  </si>
  <si>
    <t>NL/SfB - Tabel 1 - (27.20)</t>
  </si>
  <si>
    <t>(27.21)</t>
  </si>
  <si>
    <t>27.21</t>
  </si>
  <si>
    <t>daken; constructief, vlakke daken</t>
  </si>
  <si>
    <t>(27.21) daken; constructief, vlakke daken</t>
  </si>
  <si>
    <t>NL/SfB - Tabel 1 - (27.21)</t>
  </si>
  <si>
    <t>(27.22)</t>
  </si>
  <si>
    <t>27.22</t>
  </si>
  <si>
    <t>daken; constructief, hellende daken</t>
  </si>
  <si>
    <t>(27.22) daken; constructief, hellende daken</t>
  </si>
  <si>
    <t>NL/SfB - Tabel 1 - (27.22)</t>
  </si>
  <si>
    <t>(27.23)</t>
  </si>
  <si>
    <t>27.23</t>
  </si>
  <si>
    <t>daken; constructief, luifels</t>
  </si>
  <si>
    <t>(27.23) daken; constructief, luifels</t>
  </si>
  <si>
    <t>NL/SfB - Tabel 1 - (27.23)</t>
  </si>
  <si>
    <t>(27.24)</t>
  </si>
  <si>
    <t>27.24</t>
  </si>
  <si>
    <t>daken; constructief, overkappingen</t>
  </si>
  <si>
    <t>(27.24) daken; constructief, overkappingen</t>
  </si>
  <si>
    <t>NL/SfB - Tabel 1 - (27.24)</t>
  </si>
  <si>
    <t>(27.26)</t>
  </si>
  <si>
    <t>27.26</t>
  </si>
  <si>
    <t>daken; constructief, gootconstructies</t>
  </si>
  <si>
    <t>(27.26) daken; constructief, gootconstructies</t>
  </si>
  <si>
    <t>NL/SfB - Tabel 1 - (27.26)</t>
  </si>
  <si>
    <t>(28)</t>
  </si>
  <si>
    <t>28</t>
  </si>
  <si>
    <t>Hoofddraagconstructies</t>
  </si>
  <si>
    <t>(28) Hoofddraagconstructies</t>
  </si>
  <si>
    <t>NL/SfB - Tabel 1 - (28)</t>
  </si>
  <si>
    <t>(28.0)</t>
  </si>
  <si>
    <t>28.0</t>
  </si>
  <si>
    <t>hoofddraagconstructies; algemeen</t>
  </si>
  <si>
    <t>(28.0) hoofddraagconstructies; algemeen</t>
  </si>
  <si>
    <t>NL/SfB - Tabel 1 - (28.0)</t>
  </si>
  <si>
    <t>(28.1)</t>
  </si>
  <si>
    <t>28.1</t>
  </si>
  <si>
    <t>hoofddraagconstructies; kolommen en liggers</t>
  </si>
  <si>
    <t>(28.1) hoofddraagconstructies; kolommen en liggers</t>
  </si>
  <si>
    <t>NL/SfB - Tabel 1 - (28.1)</t>
  </si>
  <si>
    <t>(28.10)</t>
  </si>
  <si>
    <t>28.10</t>
  </si>
  <si>
    <t>hoofddraagconstructies; kolommen en liggers, algemeen (verzamelniveau)</t>
  </si>
  <si>
    <t>(28.10) hoofddraagconstructies; kolommen en liggers, algemeen (verzamelniveau)</t>
  </si>
  <si>
    <t>NL/SfB - Tabel 1 - (28.10)</t>
  </si>
  <si>
    <t>(28.11)</t>
  </si>
  <si>
    <t>28.11</t>
  </si>
  <si>
    <t>hoofddraagconstructies; kolommen en liggers, kolom-/liggerconstructies</t>
  </si>
  <si>
    <t>(28.11) hoofddraagconstructies; kolommen en liggers, kolom-/liggerconstructies</t>
  </si>
  <si>
    <t>NL/SfB - Tabel 1 - (28.11)</t>
  </si>
  <si>
    <t>(28.12)</t>
  </si>
  <si>
    <t>28.12</t>
  </si>
  <si>
    <t>hoofddraagconstructies; kolommen en liggers, spanten</t>
  </si>
  <si>
    <t>(28.12) hoofddraagconstructies; kolommen en liggers, spanten</t>
  </si>
  <si>
    <t>NL/SfB - Tabel 1 - (28.12)</t>
  </si>
  <si>
    <t>(28.2)</t>
  </si>
  <si>
    <t>28.2</t>
  </si>
  <si>
    <t>hoofddraagconstructies; wanden en vloeren</t>
  </si>
  <si>
    <t>(28.2) hoofddraagconstructies; wanden en vloeren</t>
  </si>
  <si>
    <t>NL/SfB - Tabel 1 - (28.2)</t>
  </si>
  <si>
    <t>(28.20)</t>
  </si>
  <si>
    <t>28.20</t>
  </si>
  <si>
    <t>hoofddraagconstructies; wanden en vloeren, algemeen (verzamelniveau)</t>
  </si>
  <si>
    <t>(28.20) hoofddraagconstructies; wanden en vloeren, algemeen (verzamelniveau)</t>
  </si>
  <si>
    <t>NL/SfB - Tabel 1 - (28.20)</t>
  </si>
  <si>
    <t>(28.21)</t>
  </si>
  <si>
    <t>28.21</t>
  </si>
  <si>
    <t>hoofddraagconstructies; wanden en vloeren, wand-/vloerconstructies</t>
  </si>
  <si>
    <t>(28.21) hoofddraagconstructies; wanden en vloeren, wand-/vloerconstructies</t>
  </si>
  <si>
    <t>NL/SfB - Tabel 1 - (28.21)</t>
  </si>
  <si>
    <t>(28.3)</t>
  </si>
  <si>
    <t>28.3</t>
  </si>
  <si>
    <t>hoofddraagconstructies; ruimte-eenheden</t>
  </si>
  <si>
    <t>(28.3) hoofddraagconstructies; ruimte-eenheden</t>
  </si>
  <si>
    <t>NL/SfB - Tabel 1 - (28.3)</t>
  </si>
  <si>
    <t>(28.30)</t>
  </si>
  <si>
    <t>28.30</t>
  </si>
  <si>
    <t>hoofddraagconstructies; ruimte-eenheden, algemeen (verzamelniveau)</t>
  </si>
  <si>
    <t>(28.30) hoofddraagconstructies; ruimte-eenheden, algemeen (verzamelniveau)</t>
  </si>
  <si>
    <t>NL/SfB - Tabel 1 - (28.30)</t>
  </si>
  <si>
    <t>(28.31)</t>
  </si>
  <si>
    <t>28.31</t>
  </si>
  <si>
    <t>hoofddraagconstructies; ruimte-eenheden, doosconstructies</t>
  </si>
  <si>
    <t>(28.31) hoofddraagconstructies; ruimte-eenheden, doosconstructies</t>
  </si>
  <si>
    <t>NL/SfB - Tabel 1 - (28.31)</t>
  </si>
  <si>
    <t>(29)</t>
  </si>
  <si>
    <t>29</t>
  </si>
  <si>
    <t>(29) -gereserveerd-</t>
  </si>
  <si>
    <t>NL/SfB - Tabel 1 - (29)</t>
  </si>
  <si>
    <t>(3-)</t>
  </si>
  <si>
    <t>3-</t>
  </si>
  <si>
    <t>AFBOUW</t>
  </si>
  <si>
    <t>(3-) AFBOUW</t>
  </si>
  <si>
    <t>NL/SfB - Tabel 1 - (3-)</t>
  </si>
  <si>
    <t>(30)</t>
  </si>
  <si>
    <t>30</t>
  </si>
  <si>
    <t>(30) -gereserveerd-</t>
  </si>
  <si>
    <t>NL/SfB - Tabel 1 - (30)</t>
  </si>
  <si>
    <t>(31)</t>
  </si>
  <si>
    <t>31</t>
  </si>
  <si>
    <t>(31) Buitenwandopeningen</t>
  </si>
  <si>
    <t>NL/SfB - Tabel 1 - (31)</t>
  </si>
  <si>
    <t>(31.0)</t>
  </si>
  <si>
    <t>31.0</t>
  </si>
  <si>
    <t>buitenwandopeningen; algemeen</t>
  </si>
  <si>
    <t>(31.0) buitenwandopeningen; algemeen</t>
  </si>
  <si>
    <t>NL/SfB - Tabel 1 - (31.0)</t>
  </si>
  <si>
    <t>(31.1)</t>
  </si>
  <si>
    <t>31.1</t>
  </si>
  <si>
    <t>buitenwandopeningen; niet gevuld</t>
  </si>
  <si>
    <t>(31.1) buitenwandopeningen; niet gevuld</t>
  </si>
  <si>
    <t>NL/SfB - Tabel 1 - (31.1)</t>
  </si>
  <si>
    <t>(31.10)</t>
  </si>
  <si>
    <t>31.10</t>
  </si>
  <si>
    <t>buitenwandopeningen; niet gevuld, algemeen (verzamelniveau)</t>
  </si>
  <si>
    <t>(31.10) buitenwandopeningen; niet gevuld, algemeen (verzamelniveau)</t>
  </si>
  <si>
    <t>NL/SfB - Tabel 1 - (31.10)</t>
  </si>
  <si>
    <t>(31.11)</t>
  </si>
  <si>
    <t>31.11</t>
  </si>
  <si>
    <t>buitenwandopeningen; niet gevuld, daglichtopeningen</t>
  </si>
  <si>
    <t>(31.11) buitenwandopeningen; niet gevuld, daglichtopeningen</t>
  </si>
  <si>
    <t>NL/SfB - Tabel 1 - (31.11)</t>
  </si>
  <si>
    <t>(31.12)</t>
  </si>
  <si>
    <t>31.12</t>
  </si>
  <si>
    <t>buitenwandopeningen; niet gevuld, buitenluchtopeningen</t>
  </si>
  <si>
    <t>(31.12) buitenwandopeningen; niet gevuld, buitenluchtopeningen</t>
  </si>
  <si>
    <t>NL/SfB - Tabel 1 - (31.12)</t>
  </si>
  <si>
    <t>(31.2)</t>
  </si>
  <si>
    <t>31.2</t>
  </si>
  <si>
    <t>buitenwandopeningen; gevuld met ramen</t>
  </si>
  <si>
    <t>(31.2) buitenwandopeningen; gevuld met ramen</t>
  </si>
  <si>
    <t>NL/SfB - Tabel 1 - (31.2)</t>
  </si>
  <si>
    <t>(31.20)</t>
  </si>
  <si>
    <t>31.20</t>
  </si>
  <si>
    <t>buitenwandopeningen; gevuld met ramen, algemeen (verzamelniveau)</t>
  </si>
  <si>
    <t>(31.20) buitenwandopeningen; gevuld met ramen, algemeen (verzamelniveau)</t>
  </si>
  <si>
    <t>NL/SfB - Tabel 1 - (31.20)</t>
  </si>
  <si>
    <t>(31.21)</t>
  </si>
  <si>
    <t>31.21</t>
  </si>
  <si>
    <t>buitenwandopeningen; gevuld met ramen, gesloten ramen</t>
  </si>
  <si>
    <t>(31.21) buitenwandopeningen; gevuld met ramen, gesloten ramen</t>
  </si>
  <si>
    <t>NL/SfB - Tabel 1 - (31.21)</t>
  </si>
  <si>
    <t>(31.22)</t>
  </si>
  <si>
    <t>31.22</t>
  </si>
  <si>
    <t>buitenwandopeningen; gevuld met ramen, ramen draaiend aan één kant</t>
  </si>
  <si>
    <t>(31.22) buitenwandopeningen; gevuld met ramen, ramen draaiend aan één kant</t>
  </si>
  <si>
    <t>NL/SfB - Tabel 1 - (31.22)</t>
  </si>
  <si>
    <t>(31.23)</t>
  </si>
  <si>
    <t>31.23</t>
  </si>
  <si>
    <t>buitenwandopeningen; gevuld met ramen, schuiframen</t>
  </si>
  <si>
    <t>(31.23) buitenwandopeningen; gevuld met ramen, schuiframen</t>
  </si>
  <si>
    <t>NL/SfB - Tabel 1 - (31.23)</t>
  </si>
  <si>
    <t>(31.24)</t>
  </si>
  <si>
    <t>31.24</t>
  </si>
  <si>
    <t>buitenwandopeningen; gevuld met ramen, ramen draaiend op verticale of horizontale as</t>
  </si>
  <si>
    <t>(31.24) buitenwandopeningen; gevuld met ramen, ramen draaiend op verticale of horizontale as</t>
  </si>
  <si>
    <t>NL/SfB - Tabel 1 - (31.24)</t>
  </si>
  <si>
    <t>(31.25)</t>
  </si>
  <si>
    <t>31.25</t>
  </si>
  <si>
    <t>buitenwandopeningen; gevuld met ramen, combinatieramen</t>
  </si>
  <si>
    <t>(31.25) buitenwandopeningen; gevuld met ramen, combinatieramen</t>
  </si>
  <si>
    <t>NL/SfB - Tabel 1 - (31.25)</t>
  </si>
  <si>
    <t>(31.3)</t>
  </si>
  <si>
    <t>31.3</t>
  </si>
  <si>
    <t>buitenwandopeningen; gevuld met deuren</t>
  </si>
  <si>
    <t>(31.3) buitenwandopeningen; gevuld met deuren</t>
  </si>
  <si>
    <t>NL/SfB - Tabel 1 - (31.3)</t>
  </si>
  <si>
    <t>(31.30)</t>
  </si>
  <si>
    <t>31.30</t>
  </si>
  <si>
    <t>buitenwandopeningen; gevuld met deuren, algemeen (verzamelniveau)</t>
  </si>
  <si>
    <t>(31.30) buitenwandopeningen; gevuld met deuren, algemeen (verzamelniveau)</t>
  </si>
  <si>
    <t>NL/SfB - Tabel 1 - (31.30)</t>
  </si>
  <si>
    <t>(31.31)</t>
  </si>
  <si>
    <t>31.31</t>
  </si>
  <si>
    <t>buitenwandopeningen; gevuld met deuren, draaideuren</t>
  </si>
  <si>
    <t>(31.31) buitenwandopeningen; gevuld met deuren, draaideuren</t>
  </si>
  <si>
    <t>NL/SfB - Tabel 1 - (31.31)</t>
  </si>
  <si>
    <t>(31.32)</t>
  </si>
  <si>
    <t>31.32</t>
  </si>
  <si>
    <t>buitenwandopeningen; gevuld met deuren, schuifdeuren</t>
  </si>
  <si>
    <t>(31.32) buitenwandopeningen; gevuld met deuren, schuifdeuren</t>
  </si>
  <si>
    <t>NL/SfB - Tabel 1 - (31.32)</t>
  </si>
  <si>
    <t>(31.33)</t>
  </si>
  <si>
    <t>31.33</t>
  </si>
  <si>
    <t>buitenwandopeningen; gevuld met deuren, tuimeldeuren</t>
  </si>
  <si>
    <t>(31.33) buitenwandopeningen; gevuld met deuren, tuimeldeuren</t>
  </si>
  <si>
    <t>NL/SfB - Tabel 1 - (31.33)</t>
  </si>
  <si>
    <t>(31.34)</t>
  </si>
  <si>
    <t>31.34</t>
  </si>
  <si>
    <t>buitenwandopeningen; gevuld met deuren, tourniquets</t>
  </si>
  <si>
    <t>(31.34) buitenwandopeningen; gevuld met deuren, tourniquets</t>
  </si>
  <si>
    <t>NL/SfB - Tabel 1 - (31.34)</t>
  </si>
  <si>
    <t>(31.4)</t>
  </si>
  <si>
    <t>31.4</t>
  </si>
  <si>
    <t>buitenwandopeningen; gevuld met puien</t>
  </si>
  <si>
    <t>(31.4) buitenwandopeningen; gevuld met puien</t>
  </si>
  <si>
    <t>NL/SfB - Tabel 1 - (31.4)</t>
  </si>
  <si>
    <t>(31.40)</t>
  </si>
  <si>
    <t>31.40</t>
  </si>
  <si>
    <t>buitenwandopeningen; gevuld met puien, algemeen (verzamelniveau)</t>
  </si>
  <si>
    <t>(31.40) buitenwandopeningen; gevuld met puien, algemeen (verzamelniveau)</t>
  </si>
  <si>
    <t>NL/SfB - Tabel 1 - (31.40)</t>
  </si>
  <si>
    <t>(31.41)</t>
  </si>
  <si>
    <t>31.41</t>
  </si>
  <si>
    <t>buitenwandopeningen; gevuld met puien, gesloten puien</t>
  </si>
  <si>
    <t>(31.41) buitenwandopeningen; gevuld met puien, gesloten puien</t>
  </si>
  <si>
    <t>NL/SfB - Tabel 1 - (31.41)</t>
  </si>
  <si>
    <t>(32)</t>
  </si>
  <si>
    <t>32</t>
  </si>
  <si>
    <t>(32) Binnenwandopeningen</t>
  </si>
  <si>
    <t>NL/SfB - Tabel 1 - (32)</t>
  </si>
  <si>
    <t>(32.0)</t>
  </si>
  <si>
    <t>32.0</t>
  </si>
  <si>
    <t>binnenwandopeningen; algemeen</t>
  </si>
  <si>
    <t>(32.0) binnenwandopeningen; algemeen</t>
  </si>
  <si>
    <t>NL/SfB - Tabel 1 - (32.0)</t>
  </si>
  <si>
    <t>(32.1)</t>
  </si>
  <si>
    <t>32.1</t>
  </si>
  <si>
    <t>binnenwandopeningen; niet gevuld</t>
  </si>
  <si>
    <t>(32.1) binnenwandopeningen; niet gevuld</t>
  </si>
  <si>
    <t>NL/SfB - Tabel 1 - (32.1)</t>
  </si>
  <si>
    <t>(32.10)</t>
  </si>
  <si>
    <t>32.10</t>
  </si>
  <si>
    <t>binnenwandopeningen; niet gevuld, algemeen (verzamelniveau)</t>
  </si>
  <si>
    <t>(32.10) binnenwandopeningen; niet gevuld, algemeen (verzamelniveau)</t>
  </si>
  <si>
    <t>NL/SfB - Tabel 1 - (32.10)</t>
  </si>
  <si>
    <t>(32.11)</t>
  </si>
  <si>
    <t>32.11</t>
  </si>
  <si>
    <t>binnenwandopeningen; niet gevuld, openingen als doorgang</t>
  </si>
  <si>
    <t>(32.11) binnenwandopeningen; niet gevuld, openingen als doorgang</t>
  </si>
  <si>
    <t>NL/SfB - Tabel 1 - (32.11)</t>
  </si>
  <si>
    <t>(32.12)</t>
  </si>
  <si>
    <t>32.12</t>
  </si>
  <si>
    <t>binnenwandopeningen; niet gevuld, openingen als doorzicht</t>
  </si>
  <si>
    <t>(32.12) binnenwandopeningen; niet gevuld, openingen als doorzicht</t>
  </si>
  <si>
    <t>NL/SfB - Tabel 1 - (32.12)</t>
  </si>
  <si>
    <t>(32.2)</t>
  </si>
  <si>
    <t>32.2</t>
  </si>
  <si>
    <t>binnenwandopeningen; gevuld met ramen</t>
  </si>
  <si>
    <t>(32.2) binnenwandopeningen; gevuld met ramen</t>
  </si>
  <si>
    <t>NL/SfB - Tabel 1 - (32.2)</t>
  </si>
  <si>
    <t>(32.20)</t>
  </si>
  <si>
    <t>32.20</t>
  </si>
  <si>
    <t>binnenwandopeningen; gevuld met ramen, algemeen (verzamelniveau)</t>
  </si>
  <si>
    <t>(32.20) binnenwandopeningen; gevuld met ramen, algemeen (verzamelniveau)</t>
  </si>
  <si>
    <t>NL/SfB - Tabel 1 - (32.20)</t>
  </si>
  <si>
    <t>(32.21)</t>
  </si>
  <si>
    <t>32.21</t>
  </si>
  <si>
    <t>binnenwandopeningen; gevuld met ramen, gesloten ramen</t>
  </si>
  <si>
    <t>(32.21) binnenwandopeningen; gevuld met ramen, gesloten ramen</t>
  </si>
  <si>
    <t>NL/SfB - Tabel 1 - (32.21)</t>
  </si>
  <si>
    <t>(32.22)</t>
  </si>
  <si>
    <t>32.22</t>
  </si>
  <si>
    <t>binnenwandopeningen; gevuld met ramen, ramen draaiend aan één kant</t>
  </si>
  <si>
    <t>(32.22) binnenwandopeningen; gevuld met ramen, ramen draaiend aan één kant</t>
  </si>
  <si>
    <t>NL/SfB - Tabel 1 - (32.22)</t>
  </si>
  <si>
    <t>(32.23)</t>
  </si>
  <si>
    <t>32.23</t>
  </si>
  <si>
    <t>binnenwandopeningen; gevuld met ramen, schuiframen</t>
  </si>
  <si>
    <t>(32.23) binnenwandopeningen; gevuld met ramen, schuiframen</t>
  </si>
  <si>
    <t>NL/SfB - Tabel 1 - (32.23)</t>
  </si>
  <si>
    <t>(32.24)</t>
  </si>
  <si>
    <t>32.24</t>
  </si>
  <si>
    <t>binnenwandopeningen; gevuld met ramen, ramen draaiend op verticale of horizontale as</t>
  </si>
  <si>
    <t>(32.24) binnenwandopeningen; gevuld met ramen, ramen draaiend op verticale of horizontale as</t>
  </si>
  <si>
    <t>NL/SfB - Tabel 1 - (32.24)</t>
  </si>
  <si>
    <t>(32.25)</t>
  </si>
  <si>
    <t>32.25</t>
  </si>
  <si>
    <t>binnenwandopeningen; gevuld met ramen, combinatieramen</t>
  </si>
  <si>
    <t>(32.25) binnenwandopeningen; gevuld met ramen, combinatieramen</t>
  </si>
  <si>
    <t>NL/SfB - Tabel 1 - (32.25)</t>
  </si>
  <si>
    <t>(32.3)</t>
  </si>
  <si>
    <t>32.3</t>
  </si>
  <si>
    <t>binnenwandopeningen; gevuld met deuren</t>
  </si>
  <si>
    <t>(32.3) binnenwandopeningen; gevuld met deuren</t>
  </si>
  <si>
    <t>NL/SfB - Tabel 1 - (32.3)</t>
  </si>
  <si>
    <t>(32.30)</t>
  </si>
  <si>
    <t>32.30</t>
  </si>
  <si>
    <t>binnenwandopeningen; gevuld met deuren, algemeen (verzamelniveau)</t>
  </si>
  <si>
    <t>(32.30) binnenwandopeningen; gevuld met deuren, algemeen (verzamelniveau)</t>
  </si>
  <si>
    <t>NL/SfB - Tabel 1 - (32.30)</t>
  </si>
  <si>
    <t>(32.31)</t>
  </si>
  <si>
    <t>32.31</t>
  </si>
  <si>
    <t>binnenwandopeningen; gevuld met deuren, draaideuren</t>
  </si>
  <si>
    <t>(32.31) binnenwandopeningen; gevuld met deuren, draaideuren</t>
  </si>
  <si>
    <t>NL/SfB - Tabel 1 - (32.31)</t>
  </si>
  <si>
    <t>(32.32)</t>
  </si>
  <si>
    <t>32.32</t>
  </si>
  <si>
    <t>binnenwandopeningen; gevuld met deuren, schuifdeuren</t>
  </si>
  <si>
    <t>(32.32) binnenwandopeningen; gevuld met deuren, schuifdeuren</t>
  </si>
  <si>
    <t>NL/SfB - Tabel 1 - (32.32)</t>
  </si>
  <si>
    <t>(32.33)</t>
  </si>
  <si>
    <t>32.33</t>
  </si>
  <si>
    <t>binnenwandopeningen; gevuld met deuren, tuimeldeuren</t>
  </si>
  <si>
    <t>(32.33) binnenwandopeningen; gevuld met deuren, tuimeldeuren</t>
  </si>
  <si>
    <t>NL/SfB - Tabel 1 - (32.33)</t>
  </si>
  <si>
    <t>(32.34)</t>
  </si>
  <si>
    <t>32.34</t>
  </si>
  <si>
    <t>binnenwandopeningen; gevuld met deuren, tourniquets</t>
  </si>
  <si>
    <t>(32.34) binnenwandopeningen; gevuld met deuren, tourniquets</t>
  </si>
  <si>
    <t>NL/SfB - Tabel 1 - (32.34)</t>
  </si>
  <si>
    <t>(32.4)</t>
  </si>
  <si>
    <t>32.4</t>
  </si>
  <si>
    <t>binnenwandopeningen; gevuld met puien</t>
  </si>
  <si>
    <t>(32.4) binnenwandopeningen; gevuld met puien</t>
  </si>
  <si>
    <t>NL/SfB - Tabel 1 - (32.4)</t>
  </si>
  <si>
    <t>(32.40)</t>
  </si>
  <si>
    <t>32.40</t>
  </si>
  <si>
    <t>binnenwandopeningen; gevuld met puien, algemeen (verzamelniveau)</t>
  </si>
  <si>
    <t>(32.40) binnenwandopeningen; gevuld met puien, algemeen (verzamelniveau)</t>
  </si>
  <si>
    <t>NL/SfB - Tabel 1 - (32.40)</t>
  </si>
  <si>
    <t>(32.41)</t>
  </si>
  <si>
    <t>32.41</t>
  </si>
  <si>
    <t>binnenwandopeningen; gevuld met puien, gesloten puien</t>
  </si>
  <si>
    <t>(32.41) binnenwandopeningen; gevuld met puien, gesloten puien</t>
  </si>
  <si>
    <t>NL/SfB - Tabel 1 - (32.41)</t>
  </si>
  <si>
    <t>(33)</t>
  </si>
  <si>
    <t>33</t>
  </si>
  <si>
    <t>Vloeropeningen</t>
  </si>
  <si>
    <t>(33) Vloeropeningen</t>
  </si>
  <si>
    <t>NL/SfB - Tabel 1 - (33)</t>
  </si>
  <si>
    <t>(33.0)</t>
  </si>
  <si>
    <t>33.0</t>
  </si>
  <si>
    <t>vloeropeningen; algemeen</t>
  </si>
  <si>
    <t>(33.0) vloeropeningen; algemeen</t>
  </si>
  <si>
    <t>NL/SfB - Tabel 1 - (33.0)</t>
  </si>
  <si>
    <t>(33.1)</t>
  </si>
  <si>
    <t>33.1</t>
  </si>
  <si>
    <t>vloeropeningen; niet gevuld</t>
  </si>
  <si>
    <t>(33.1) vloeropeningen; niet gevuld</t>
  </si>
  <si>
    <t>NL/SfB - Tabel 1 - (33.1)</t>
  </si>
  <si>
    <t>(33.10)</t>
  </si>
  <si>
    <t>33.10</t>
  </si>
  <si>
    <t>vloeropeningen; niet gevuld, algemeen (verzamelniveau)</t>
  </si>
  <si>
    <t>(33.10) vloeropeningen; niet gevuld, algemeen (verzamelniveau)</t>
  </si>
  <si>
    <t>NL/SfB - Tabel 1 - (33.10)</t>
  </si>
  <si>
    <t>(33.11)</t>
  </si>
  <si>
    <t>33.11</t>
  </si>
  <si>
    <t>vloeropeningen; niet gevuld, openingen als doorgang</t>
  </si>
  <si>
    <t>(33.11) vloeropeningen; niet gevuld, openingen als doorgang</t>
  </si>
  <si>
    <t>NL/SfB - Tabel 1 - (33.11)</t>
  </si>
  <si>
    <t>(33.12)</t>
  </si>
  <si>
    <t>33.12</t>
  </si>
  <si>
    <t>vloeropeningen; niet gevuld, openingen als doorzicht</t>
  </si>
  <si>
    <t>(33.12) vloeropeningen; niet gevuld, openingen als doorzicht</t>
  </si>
  <si>
    <t>NL/SfB - Tabel 1 - (33.12)</t>
  </si>
  <si>
    <t>(33.2)</t>
  </si>
  <si>
    <t>33.2</t>
  </si>
  <si>
    <t>vloeropeningen; gevuld</t>
  </si>
  <si>
    <t>(33.2) vloeropeningen; gevuld</t>
  </si>
  <si>
    <t>NL/SfB - Tabel 1 - (33.2)</t>
  </si>
  <si>
    <t>(33.20)</t>
  </si>
  <si>
    <t>33.20</t>
  </si>
  <si>
    <t>vloeropeningen; gevuld, algemeen (verzamelniveau)</t>
  </si>
  <si>
    <t>(33.20) vloeropeningen; gevuld, algemeen (verzamelniveau)</t>
  </si>
  <si>
    <t>NL/SfB - Tabel 1 - (33.20)</t>
  </si>
  <si>
    <t>(33.21)</t>
  </si>
  <si>
    <t>33.21</t>
  </si>
  <si>
    <t>vloeropeningen; gevuld, beloopbare vullingen</t>
  </si>
  <si>
    <t>(33.21) vloeropeningen; gevuld, beloopbare vullingen</t>
  </si>
  <si>
    <t>NL/SfB - Tabel 1 - (33.21)</t>
  </si>
  <si>
    <t>(33.22)</t>
  </si>
  <si>
    <t>33.22</t>
  </si>
  <si>
    <t>vloeropeningen; gevuld, niet-beloopbare vullingen</t>
  </si>
  <si>
    <t>(33.22) vloeropeningen; gevuld, niet-beloopbare vullingen</t>
  </si>
  <si>
    <t>NL/SfB - Tabel 1 - (33.22)</t>
  </si>
  <si>
    <t>(34)</t>
  </si>
  <si>
    <t>34</t>
  </si>
  <si>
    <t>Balustrades en leuningen</t>
  </si>
  <si>
    <t>(34) Balustrades en leuningen</t>
  </si>
  <si>
    <t>NL/SfB - Tabel 1 - (34)</t>
  </si>
  <si>
    <t>(34.0)</t>
  </si>
  <si>
    <t>34.0</t>
  </si>
  <si>
    <t>balustrades en leuningen; algemeen</t>
  </si>
  <si>
    <t>(34.0) balustrades en leuningen; algemeen</t>
  </si>
  <si>
    <t>NL/SfB - Tabel 1 - (34.0)</t>
  </si>
  <si>
    <t>(34.1)</t>
  </si>
  <si>
    <t>34.1</t>
  </si>
  <si>
    <t>balustrades en leuningen; balustrades</t>
  </si>
  <si>
    <t>(34.1) balustrades en leuningen; balustrades</t>
  </si>
  <si>
    <t>NL/SfB - Tabel 1 - (34.1)</t>
  </si>
  <si>
    <t>(34.10)</t>
  </si>
  <si>
    <t>34.10</t>
  </si>
  <si>
    <t>balustrades en leuningen; balustrades, algemeen (verzamelniveau)</t>
  </si>
  <si>
    <t>(34.10) balustrades en leuningen; balustrades, algemeen (verzamelniveau)</t>
  </si>
  <si>
    <t>NL/SfB - Tabel 1 - (34.10)</t>
  </si>
  <si>
    <t>(34.11)</t>
  </si>
  <si>
    <t>34.11</t>
  </si>
  <si>
    <t>balustrades en leuningen; balustrades, binnenbalustrades</t>
  </si>
  <si>
    <t>(34.11) balustrades en leuningen; balustrades, binnenbalustrades</t>
  </si>
  <si>
    <t>NL/SfB - Tabel 1 - (34.11)</t>
  </si>
  <si>
    <t>(34.12)</t>
  </si>
  <si>
    <t>34.12</t>
  </si>
  <si>
    <t>balustrades en leuningen; balustrades, buitenbalustrades</t>
  </si>
  <si>
    <t>(34.12) balustrades en leuningen; balustrades, buitenbalustrades</t>
  </si>
  <si>
    <t>NL/SfB - Tabel 1 - (34.12)</t>
  </si>
  <si>
    <t>(34.2)</t>
  </si>
  <si>
    <t>34.2</t>
  </si>
  <si>
    <t>balustrades en leuningen; leuningen</t>
  </si>
  <si>
    <t>(34.2) balustrades en leuningen; leuningen</t>
  </si>
  <si>
    <t>NL/SfB - Tabel 1 - (34.2)</t>
  </si>
  <si>
    <t>(34.20)</t>
  </si>
  <si>
    <t>34.20</t>
  </si>
  <si>
    <t>balustrades en leuningen; leuningen, algemeen (verzamelniveau)</t>
  </si>
  <si>
    <t>(34.20) balustrades en leuningen; leuningen, algemeen (verzamelniveau)</t>
  </si>
  <si>
    <t>NL/SfB - Tabel 1 - (34.20)</t>
  </si>
  <si>
    <t>(34.21)</t>
  </si>
  <si>
    <t>34.21</t>
  </si>
  <si>
    <t>balustrades en leuningen; leuningen, binnenleuningen</t>
  </si>
  <si>
    <t>(34.21) balustrades en leuningen; leuningen, binnenleuningen</t>
  </si>
  <si>
    <t>NL/SfB - Tabel 1 - (34.21)</t>
  </si>
  <si>
    <t>(34.22)</t>
  </si>
  <si>
    <t>34.22</t>
  </si>
  <si>
    <t>balustrades en leuningen; leuningen, buitenleuningen</t>
  </si>
  <si>
    <t>(34.22) balustrades en leuningen; leuningen, buitenleuningen</t>
  </si>
  <si>
    <t>NL/SfB - Tabel 1 - (34.22)</t>
  </si>
  <si>
    <t>(35)</t>
  </si>
  <si>
    <t>35</t>
  </si>
  <si>
    <t>(35) -gereserveerd-</t>
  </si>
  <si>
    <t>NL/SfB - Tabel 1 - (35)</t>
  </si>
  <si>
    <t>(36)</t>
  </si>
  <si>
    <t>36</t>
  </si>
  <si>
    <t>(36) -gereserveerd-</t>
  </si>
  <si>
    <t>NL/SfB - Tabel 1 - (36)</t>
  </si>
  <si>
    <t>(37)</t>
  </si>
  <si>
    <t>37</t>
  </si>
  <si>
    <t>(37) Dakopeningen</t>
  </si>
  <si>
    <t>NL/SfB - Tabel 1 - (37)</t>
  </si>
  <si>
    <t>(37.0)</t>
  </si>
  <si>
    <t>37.0</t>
  </si>
  <si>
    <t>dakopeningen; algemeen</t>
  </si>
  <si>
    <t>(37.0) dakopeningen; algemeen</t>
  </si>
  <si>
    <t>NL/SfB - Tabel 1 - (37.0)</t>
  </si>
  <si>
    <t>(37.1)</t>
  </si>
  <si>
    <t>37.1</t>
  </si>
  <si>
    <t>dakopeningen; niet gevuld</t>
  </si>
  <si>
    <t>(37.1) dakopeningen; niet gevuld</t>
  </si>
  <si>
    <t>NL/SfB - Tabel 1 - (37.1)</t>
  </si>
  <si>
    <t>(37.10)</t>
  </si>
  <si>
    <t>37.10</t>
  </si>
  <si>
    <t>dakopeningen; niet gevuld, algemeen (verzamelniveau)</t>
  </si>
  <si>
    <t>(37.10) dakopeningen; niet gevuld, algemeen (verzamelniveau)</t>
  </si>
  <si>
    <t>NL/SfB - Tabel 1 - (37.10)</t>
  </si>
  <si>
    <t>(37.11)</t>
  </si>
  <si>
    <t>37.11</t>
  </si>
  <si>
    <t>dakopeningen; niet gevuld, daglichtopeningen</t>
  </si>
  <si>
    <t>(37.11) dakopeningen; niet gevuld, daglichtopeningen</t>
  </si>
  <si>
    <t>NL/SfB - Tabel 1 - (37.11)</t>
  </si>
  <si>
    <t>(37.12)</t>
  </si>
  <si>
    <t>37.12</t>
  </si>
  <si>
    <t>dakopeningen; niet gevuld, buitenluchtopeningen</t>
  </si>
  <si>
    <t>(37.12) dakopeningen; niet gevuld, buitenluchtopeningen</t>
  </si>
  <si>
    <t>NL/SfB - Tabel 1 - (37.12)</t>
  </si>
  <si>
    <t>(37.2)</t>
  </si>
  <si>
    <t>37.2</t>
  </si>
  <si>
    <t>dakopeningen; gevuld</t>
  </si>
  <si>
    <t>(37.2) dakopeningen; gevuld</t>
  </si>
  <si>
    <t>NL/SfB - Tabel 1 - (37.2)</t>
  </si>
  <si>
    <t>(37.20)</t>
  </si>
  <si>
    <t>37.20</t>
  </si>
  <si>
    <t>dakopeningen; gevuld, algemeen (verzamelniveau)</t>
  </si>
  <si>
    <t>(37.20) dakopeningen; gevuld, algemeen (verzamelniveau)</t>
  </si>
  <si>
    <t>NL/SfB - Tabel 1 - (37.20)</t>
  </si>
  <si>
    <t>(37.21)</t>
  </si>
  <si>
    <t>37.21</t>
  </si>
  <si>
    <t>dakopeningen; gevuld, gesloten ramen</t>
  </si>
  <si>
    <t>(37.21) dakopeningen; gevuld, gesloten ramen</t>
  </si>
  <si>
    <t>NL/SfB - Tabel 1 - (37.21)</t>
  </si>
  <si>
    <t>(37.22)</t>
  </si>
  <si>
    <t>37.22</t>
  </si>
  <si>
    <t>dakopeningen; gevuld, ramen draaiend aan één kant</t>
  </si>
  <si>
    <t>(37.22) dakopeningen; gevuld, ramen draaiend aan één kant</t>
  </si>
  <si>
    <t>NL/SfB - Tabel 1 - (37.22)</t>
  </si>
  <si>
    <t>(37.23)</t>
  </si>
  <si>
    <t>37.23</t>
  </si>
  <si>
    <t>dakopeningen; gevuld, schuiframen</t>
  </si>
  <si>
    <t>(37.23) dakopeningen; gevuld, schuiframen</t>
  </si>
  <si>
    <t>NL/SfB - Tabel 1 - (37.23)</t>
  </si>
  <si>
    <t>(37.24)</t>
  </si>
  <si>
    <t>37.24</t>
  </si>
  <si>
    <t>dakopeningen; gevuld, ramen draaiend op een as</t>
  </si>
  <si>
    <t>(37.24) dakopeningen; gevuld, ramen draaiend op een as</t>
  </si>
  <si>
    <t>NL/SfB - Tabel 1 - (37.24)</t>
  </si>
  <si>
    <t>(37.25)</t>
  </si>
  <si>
    <t>37.25</t>
  </si>
  <si>
    <t>dakopeningen; gevuld, combinatieramen</t>
  </si>
  <si>
    <t>(37.25) dakopeningen; gevuld, combinatieramen</t>
  </si>
  <si>
    <t>NL/SfB - Tabel 1 - (37.25)</t>
  </si>
  <si>
    <t>(38)</t>
  </si>
  <si>
    <t>38</t>
  </si>
  <si>
    <t>Inbouwpakketten</t>
  </si>
  <si>
    <t>(38) Inbouwpakketten</t>
  </si>
  <si>
    <t>NL/SfB - Tabel 1 - (38)</t>
  </si>
  <si>
    <t>(38.0)</t>
  </si>
  <si>
    <t>38.0</t>
  </si>
  <si>
    <t>inbouwpakketten; algemeen</t>
  </si>
  <si>
    <t>(38.0) inbouwpakketten; algemeen</t>
  </si>
  <si>
    <t>NL/SfB - Tabel 1 - (38.0)</t>
  </si>
  <si>
    <t>(38.1)</t>
  </si>
  <si>
    <t>38.1</t>
  </si>
  <si>
    <t>inbouwpakketten</t>
  </si>
  <si>
    <t>(38.1) inbouwpakketten</t>
  </si>
  <si>
    <t>NL/SfB - Tabel 1 - (38.1)</t>
  </si>
  <si>
    <t>(38.10)</t>
  </si>
  <si>
    <t>38.10</t>
  </si>
  <si>
    <t>inbouwpakketten; algemeen (verzamelniveau)</t>
  </si>
  <si>
    <t>(38.10) inbouwpakketten; algemeen (verzamelniveau)</t>
  </si>
  <si>
    <t>NL/SfB - Tabel 1 - (38.10)</t>
  </si>
  <si>
    <t>(38.11)</t>
  </si>
  <si>
    <t>38.11</t>
  </si>
  <si>
    <t>inbouwpakketten; inbouwpakketten met te openen delen</t>
  </si>
  <si>
    <t>(38.11) inbouwpakketten; inbouwpakketten met te openen delen</t>
  </si>
  <si>
    <t>NL/SfB - Tabel 1 - (38.11)</t>
  </si>
  <si>
    <t>(38.12)</t>
  </si>
  <si>
    <t>38.12</t>
  </si>
  <si>
    <t>inbouwpakketten; inbouwpakketten met gesloten delen</t>
  </si>
  <si>
    <t>(38.12) inbouwpakketten; inbouwpakketten met gesloten delen</t>
  </si>
  <si>
    <t>NL/SfB - Tabel 1 - (38.12)</t>
  </si>
  <si>
    <t>(39)</t>
  </si>
  <si>
    <t>39</t>
  </si>
  <si>
    <t>(39) -gereserveerd-</t>
  </si>
  <si>
    <t>NL/SfB - Tabel 1 - (39)</t>
  </si>
  <si>
    <t>(4-)</t>
  </si>
  <si>
    <t>4-</t>
  </si>
  <si>
    <t>AFWERKINGEN</t>
  </si>
  <si>
    <t>(4-) AFWERKINGEN</t>
  </si>
  <si>
    <t>NL/SfB - Tabel 1 - (4-)</t>
  </si>
  <si>
    <t>(40)</t>
  </si>
  <si>
    <t>40</t>
  </si>
  <si>
    <t>(40) -gereserveerd-</t>
  </si>
  <si>
    <t>NL/SfB - Tabel 1 - (40)</t>
  </si>
  <si>
    <t>(41)</t>
  </si>
  <si>
    <t>41</t>
  </si>
  <si>
    <t>Buitenwandafwerkingen</t>
  </si>
  <si>
    <t>(41) Buitenwandafwerkingen</t>
  </si>
  <si>
    <t>NL/SfB - Tabel 1 - (41)</t>
  </si>
  <si>
    <t>(41.0)</t>
  </si>
  <si>
    <t>41.0</t>
  </si>
  <si>
    <t>buitenwandafwerkingen; algemeen</t>
  </si>
  <si>
    <t>(41.0) buitenwandafwerkingen; algemeen</t>
  </si>
  <si>
    <t>NL/SfB - Tabel 1 - (41.0)</t>
  </si>
  <si>
    <t>(41.1)</t>
  </si>
  <si>
    <t>41.1</t>
  </si>
  <si>
    <t>buitenwandafwerkingen</t>
  </si>
  <si>
    <t>(41.1) buitenwandafwerkingen</t>
  </si>
  <si>
    <t>NL/SfB - Tabel 1 - (41.1)</t>
  </si>
  <si>
    <t>(41.10)</t>
  </si>
  <si>
    <t>41.10</t>
  </si>
  <si>
    <t>buitenwandafwerkingen; algemeen (verzamelniveau)</t>
  </si>
  <si>
    <t>(41.10) buitenwandafwerkingen; algemeen (verzamelniveau)</t>
  </si>
  <si>
    <t>NL/SfB - Tabel 1 - (41.10)</t>
  </si>
  <si>
    <t>(41.11)</t>
  </si>
  <si>
    <t>41.11</t>
  </si>
  <si>
    <t>buitenwandafwerkingen; afwerklagen</t>
  </si>
  <si>
    <t>(41.11) buitenwandafwerkingen; afwerklagen</t>
  </si>
  <si>
    <t>NL/SfB - Tabel 1 - (41.11)</t>
  </si>
  <si>
    <t>(41.12)</t>
  </si>
  <si>
    <t>41.12</t>
  </si>
  <si>
    <t>buitenwandafwerkingen; bekledingen</t>
  </si>
  <si>
    <t>(41.12) buitenwandafwerkingen; bekledingen</t>
  </si>
  <si>
    <t>NL/SfB - Tabel 1 - (41.12)</t>
  </si>
  <si>
    <t>(41.13)</t>
  </si>
  <si>
    <t>41.13</t>
  </si>
  <si>
    <t>buitenwandafwerkingen; voorzetwanden</t>
  </si>
  <si>
    <t>(41.13) buitenwandafwerkingen; voorzetwanden</t>
  </si>
  <si>
    <t>NL/SfB - Tabel 1 - (41.13)</t>
  </si>
  <si>
    <t>(42)</t>
  </si>
  <si>
    <t>42</t>
  </si>
  <si>
    <t>Binnenwandafwerkingen</t>
  </si>
  <si>
    <t>(42) Binnenwandafwerkingen</t>
  </si>
  <si>
    <t>NL/SfB - Tabel 1 - (42)</t>
  </si>
  <si>
    <t>(42.0)</t>
  </si>
  <si>
    <t>42.0</t>
  </si>
  <si>
    <t>binnenwandafwerkingen; algemeen</t>
  </si>
  <si>
    <t>(42.0) binnenwandafwerkingen; algemeen</t>
  </si>
  <si>
    <t>NL/SfB - Tabel 1 - (42.0)</t>
  </si>
  <si>
    <t>(42.1)</t>
  </si>
  <si>
    <t>42.1</t>
  </si>
  <si>
    <t>binnenwandafwerkingen</t>
  </si>
  <si>
    <t>(42.1) binnenwandafwerkingen</t>
  </si>
  <si>
    <t>NL/SfB - Tabel 1 - (42.1)</t>
  </si>
  <si>
    <t>(42.10)</t>
  </si>
  <si>
    <t>42.10</t>
  </si>
  <si>
    <t>binnenwandafwerkingen; algemeen (verzamelniveau)</t>
  </si>
  <si>
    <t>(42.10) binnenwandafwerkingen; algemeen (verzamelniveau)</t>
  </si>
  <si>
    <t>NL/SfB - Tabel 1 - (42.10)</t>
  </si>
  <si>
    <t>(42.11)</t>
  </si>
  <si>
    <t>42.11</t>
  </si>
  <si>
    <t>binnenwandafwerkingen; afwerklagen</t>
  </si>
  <si>
    <t>(42.11) binnenwandafwerkingen; afwerklagen</t>
  </si>
  <si>
    <t>NL/SfB - Tabel 1 - (42.11)</t>
  </si>
  <si>
    <t>(42.12)</t>
  </si>
  <si>
    <t>42.12</t>
  </si>
  <si>
    <t>binnenwandafwerkingen; bekledingen</t>
  </si>
  <si>
    <t>(42.12) binnenwandafwerkingen; bekledingen</t>
  </si>
  <si>
    <t>NL/SfB - Tabel 1 - (42.12)</t>
  </si>
  <si>
    <t>(43)</t>
  </si>
  <si>
    <t>43</t>
  </si>
  <si>
    <t>Vloerafwerkingen</t>
  </si>
  <si>
    <t>(43) Vloerafwerkingen</t>
  </si>
  <si>
    <t>NL/SfB - Tabel 1 - (43)</t>
  </si>
  <si>
    <t>(43.0)</t>
  </si>
  <si>
    <t>43.0</t>
  </si>
  <si>
    <t>vloerafwerkingen; algemeen</t>
  </si>
  <si>
    <t>(43.0) vloerafwerkingen; algemeen</t>
  </si>
  <si>
    <t>NL/SfB - Tabel 1 - (43.0)</t>
  </si>
  <si>
    <t>(43.1)</t>
  </si>
  <si>
    <t>43.1</t>
  </si>
  <si>
    <t>vloerafwerkingen; verhoogd</t>
  </si>
  <si>
    <t>(43.1) vloerafwerkingen; verhoogd</t>
  </si>
  <si>
    <t>NL/SfB - Tabel 1 - (43.1)</t>
  </si>
  <si>
    <t>(43.10)</t>
  </si>
  <si>
    <t>43.10</t>
  </si>
  <si>
    <t>vloerafwerkingen; verhoogd, algemeen (verzamelniveau)</t>
  </si>
  <si>
    <t>(43.10) vloerafwerkingen; verhoogd, algemeen (verzamelniveau)</t>
  </si>
  <si>
    <t>NL/SfB - Tabel 1 - (43.10)</t>
  </si>
  <si>
    <t>(43.11)</t>
  </si>
  <si>
    <t>43.11</t>
  </si>
  <si>
    <t>vloerafwerkingen; verhoogd, podiums</t>
  </si>
  <si>
    <t>(43.11) vloerafwerkingen; verhoogd, podiums</t>
  </si>
  <si>
    <t>NL/SfB - Tabel 1 - (43.11)</t>
  </si>
  <si>
    <t>(43.12)</t>
  </si>
  <si>
    <t>43.12</t>
  </si>
  <si>
    <t>vloerafwerkingen; verhoogd, installatievloeren</t>
  </si>
  <si>
    <t>(43.12) vloerafwerkingen; verhoogd, installatievloeren</t>
  </si>
  <si>
    <t>NL/SfB - Tabel 1 - (43.12)</t>
  </si>
  <si>
    <t>(43.2)</t>
  </si>
  <si>
    <t>43.2</t>
  </si>
  <si>
    <t>vloerafwerkingen; niet verhoogd</t>
  </si>
  <si>
    <t>(43.2) vloerafwerkingen; niet verhoogd</t>
  </si>
  <si>
    <t>NL/SfB - Tabel 1 - (43.2)</t>
  </si>
  <si>
    <t>(43.20)</t>
  </si>
  <si>
    <t>43.20</t>
  </si>
  <si>
    <t>vloerafwerkingen; niet verhoogd, algemeen (verzamelniveau)</t>
  </si>
  <si>
    <t>(43.20) vloerafwerkingen; niet verhoogd, algemeen (verzamelniveau)</t>
  </si>
  <si>
    <t>NL/SfB - Tabel 1 - (43.20)</t>
  </si>
  <si>
    <t>(43.21)</t>
  </si>
  <si>
    <t>43.21</t>
  </si>
  <si>
    <t>vloerafwerkingen; niet verhoogd, afwerklagen</t>
  </si>
  <si>
    <t>(43.21) vloerafwerkingen; niet verhoogd, afwerklagen</t>
  </si>
  <si>
    <t>NL/SfB - Tabel 1 - (43.21)</t>
  </si>
  <si>
    <t>(43.22)</t>
  </si>
  <si>
    <t>43.22</t>
  </si>
  <si>
    <t>vloerafwerkingen; niet verhoogd, bekledingen</t>
  </si>
  <si>
    <t>(43.22) vloerafwerkingen; niet verhoogd, bekledingen</t>
  </si>
  <si>
    <t>NL/SfB - Tabel 1 - (43.22)</t>
  </si>
  <si>
    <t>(43.23)</t>
  </si>
  <si>
    <t>43.23</t>
  </si>
  <si>
    <t>vloerafwerkingen; niet verhoogd, systeemvloerafwerkingen</t>
  </si>
  <si>
    <t>(43.23) vloerafwerkingen; niet verhoogd, systeemvloerafwerkingen</t>
  </si>
  <si>
    <t>NL/SfB - Tabel 1 - (43.23)</t>
  </si>
  <si>
    <t>(44)</t>
  </si>
  <si>
    <t>44</t>
  </si>
  <si>
    <t>Trap- en hellingafwerkingen</t>
  </si>
  <si>
    <t>(44) Trap- en hellingafwerkingen</t>
  </si>
  <si>
    <t>NL/SfB - Tabel 1 - (44)</t>
  </si>
  <si>
    <t>(44.0)</t>
  </si>
  <si>
    <t>44.0</t>
  </si>
  <si>
    <t>trap- en hellingafwerkingen; algemeen</t>
  </si>
  <si>
    <t>(44.0) trap- en hellingafwerkingen; algemeen</t>
  </si>
  <si>
    <t>NL/SfB - Tabel 1 - (44.0)</t>
  </si>
  <si>
    <t>(44.1)</t>
  </si>
  <si>
    <t>44.1</t>
  </si>
  <si>
    <t>trap- en hellingafwerkingen; trapafwerkingen</t>
  </si>
  <si>
    <t>(44.1) trap- en hellingafwerkingen; trapafwerkingen</t>
  </si>
  <si>
    <t>NL/SfB - Tabel 1 - (44.1)</t>
  </si>
  <si>
    <t>(44.10)</t>
  </si>
  <si>
    <t>44.10</t>
  </si>
  <si>
    <t>trap- en hellingafwerkingen; trapafwerkingen, algemeen (verzamelniveau)</t>
  </si>
  <si>
    <t>(44.10) trap- en hellingafwerkingen; trapafwerkingen, algemeen (verzamelniveau)</t>
  </si>
  <si>
    <t>NL/SfB - Tabel 1 - (44.10)</t>
  </si>
  <si>
    <t>(44.11)</t>
  </si>
  <si>
    <t>44.11</t>
  </si>
  <si>
    <t>trap- en hellingafwerkingen; trapafwerkingen, afwerklagen</t>
  </si>
  <si>
    <t>(44.11) trap- en hellingafwerkingen; trapafwerkingen, afwerklagen</t>
  </si>
  <si>
    <t>NL/SfB - Tabel 1 - (44.11)</t>
  </si>
  <si>
    <t>(44.12)</t>
  </si>
  <si>
    <t>44.12</t>
  </si>
  <si>
    <t>trap- en hellingafwerkingen; trapafwerkingen, bekledingen</t>
  </si>
  <si>
    <t>(44.12) trap- en hellingafwerkingen; trapafwerkingen, bekledingen</t>
  </si>
  <si>
    <t>NL/SfB - Tabel 1 - (44.12)</t>
  </si>
  <si>
    <t>(44.13)</t>
  </si>
  <si>
    <t>44.13</t>
  </si>
  <si>
    <t>trap- en hellingafwerkingen; trapafwerkingen, systeemafwerkingen</t>
  </si>
  <si>
    <t>(44.13) trap- en hellingafwerkingen; trapafwerkingen, systeemafwerkingen</t>
  </si>
  <si>
    <t>NL/SfB - Tabel 1 - (44.13)</t>
  </si>
  <si>
    <t>(44.2)</t>
  </si>
  <si>
    <t>44.2</t>
  </si>
  <si>
    <t>trap- en hellingafwerkingen; hellingafwerkingen</t>
  </si>
  <si>
    <t>(44.2) trap- en hellingafwerkingen; hellingafwerkingen</t>
  </si>
  <si>
    <t>NL/SfB - Tabel 1 - (44.2)</t>
  </si>
  <si>
    <t>(44.20)</t>
  </si>
  <si>
    <t>44.20</t>
  </si>
  <si>
    <t>trap- en hellingafwerkingen; hellingafwerkingen, algemeen (verzamelniveau)</t>
  </si>
  <si>
    <t>(44.20) trap- en hellingafwerkingen; hellingafwerkingen, algemeen (verzamelniveau)</t>
  </si>
  <si>
    <t>NL/SfB - Tabel 1 - (44.20)</t>
  </si>
  <si>
    <t>(44.21)</t>
  </si>
  <si>
    <t>44.21</t>
  </si>
  <si>
    <t>trap- en hellingafwerkingen; hellingafwerkingen, afwerklagen</t>
  </si>
  <si>
    <t>(44.21) trap- en hellingafwerkingen; hellingafwerkingen, afwerklagen</t>
  </si>
  <si>
    <t>NL/SfB - Tabel 1 - (44.21)</t>
  </si>
  <si>
    <t>(44.22)</t>
  </si>
  <si>
    <t>44.22</t>
  </si>
  <si>
    <t>trap- en hellingafwerkingen; hellingafwerkingen, bekledingen</t>
  </si>
  <si>
    <t>(44.22) trap- en hellingafwerkingen; hellingafwerkingen, bekledingen</t>
  </si>
  <si>
    <t>NL/SfB - Tabel 1 - (44.22)</t>
  </si>
  <si>
    <t>(44.23)</t>
  </si>
  <si>
    <t>44.23</t>
  </si>
  <si>
    <t>trap- en hellingafwerkingen; hellingafwerkingen, systeemafwerkingen</t>
  </si>
  <si>
    <t>(44.23) trap- en hellingafwerkingen; hellingafwerkingen, systeemafwerkingen</t>
  </si>
  <si>
    <t>NL/SfB - Tabel 1 - (44.23)</t>
  </si>
  <si>
    <t>(45)</t>
  </si>
  <si>
    <t>45</t>
  </si>
  <si>
    <t>Plafondafwerkingen</t>
  </si>
  <si>
    <t>(45) Plafondafwerkingen</t>
  </si>
  <si>
    <t>NL/SfB - Tabel 1 - (45)</t>
  </si>
  <si>
    <t>(45.0)</t>
  </si>
  <si>
    <t>45.0</t>
  </si>
  <si>
    <t>plafondafwerkingen; algemeen</t>
  </si>
  <si>
    <t>(45.0) plafondafwerkingen; algemeen</t>
  </si>
  <si>
    <t>NL/SfB - Tabel 1 - (45.0)</t>
  </si>
  <si>
    <t>(45.1)</t>
  </si>
  <si>
    <t>45.1</t>
  </si>
  <si>
    <t>plafondafwerkingen; verlaagd</t>
  </si>
  <si>
    <t>(45.1) plafondafwerkingen; verlaagd</t>
  </si>
  <si>
    <t>NL/SfB - Tabel 1 - (45.1)</t>
  </si>
  <si>
    <t>(45.10)</t>
  </si>
  <si>
    <t>45.10</t>
  </si>
  <si>
    <t>plafondafwerkingen; verlaagd, algemeen (verzamelniveau)</t>
  </si>
  <si>
    <t>(45.10) plafondafwerkingen; verlaagd, algemeen (verzamelniveau)</t>
  </si>
  <si>
    <t>NL/SfB - Tabel 1 - (45.10)</t>
  </si>
  <si>
    <t>(45.11)</t>
  </si>
  <si>
    <t>45.11</t>
  </si>
  <si>
    <t>plafondafwerkingen; verlaagd, verlaagde plafonds</t>
  </si>
  <si>
    <t>(45.11) plafondafwerkingen; verlaagd, verlaagde plafonds</t>
  </si>
  <si>
    <t>NL/SfB - Tabel 1 - (45.11)</t>
  </si>
  <si>
    <t>(45.12)</t>
  </si>
  <si>
    <t>45.12</t>
  </si>
  <si>
    <t>plafondafwerkingen; verlaagd, systeemplafonds</t>
  </si>
  <si>
    <t>(45.12) plafondafwerkingen; verlaagd, systeemplafonds</t>
  </si>
  <si>
    <t>NL/SfB - Tabel 1 - (45.12)</t>
  </si>
  <si>
    <t>(45.14)</t>
  </si>
  <si>
    <t>45.14</t>
  </si>
  <si>
    <t>plafondafwerkingen; verlaagd, koofconstructies</t>
  </si>
  <si>
    <t>(45.14) plafondafwerkingen; verlaagd, koofconstructies</t>
  </si>
  <si>
    <t>NL/SfB - Tabel 1 - (45.14)</t>
  </si>
  <si>
    <t>(45.15)</t>
  </si>
  <si>
    <t>45.15</t>
  </si>
  <si>
    <t>plafondafwerkingen; verlaagd, gordijnplanken</t>
  </si>
  <si>
    <t>(45.15) plafondafwerkingen; verlaagd, gordijnplanken</t>
  </si>
  <si>
    <t>NL/SfB - Tabel 1 - (45.15)</t>
  </si>
  <si>
    <t>(45.2)</t>
  </si>
  <si>
    <t>45.2</t>
  </si>
  <si>
    <t>plafondafwerkingen; niet verlaagd</t>
  </si>
  <si>
    <t>(45.2) plafondafwerkingen; niet verlaagd</t>
  </si>
  <si>
    <t>NL/SfB - Tabel 1 - (45.2)</t>
  </si>
  <si>
    <t>(45.20)</t>
  </si>
  <si>
    <t>45.20</t>
  </si>
  <si>
    <t>plafondafwerkingen; niet verlaagd, algemeen (verzamelniveau)</t>
  </si>
  <si>
    <t>(45.20) plafondafwerkingen; niet verlaagd, algemeen (verzamelniveau)</t>
  </si>
  <si>
    <t>NL/SfB - Tabel 1 - (45.20)</t>
  </si>
  <si>
    <t>(45.21)</t>
  </si>
  <si>
    <t>45.21</t>
  </si>
  <si>
    <t>plafondafwerkingen; niet verlaagd, afwerkingen</t>
  </si>
  <si>
    <t>(45.21) plafondafwerkingen; niet verlaagd, afwerkingen</t>
  </si>
  <si>
    <t>NL/SfB - Tabel 1 - (45.21)</t>
  </si>
  <si>
    <t>(45.22)</t>
  </si>
  <si>
    <t>45.22</t>
  </si>
  <si>
    <t>plafondafwerkingen; niet verlaagd, bekledingen</t>
  </si>
  <si>
    <t>(45.22) plafondafwerkingen; niet verlaagd, bekledingen</t>
  </si>
  <si>
    <t>NL/SfB - Tabel 1 - (45.22)</t>
  </si>
  <si>
    <t>(45.23)</t>
  </si>
  <si>
    <t>45.23</t>
  </si>
  <si>
    <t>plafondafwerkingen; niet verlaagd, systeemafwerkingen</t>
  </si>
  <si>
    <t>(45.23) plafondafwerkingen; niet verlaagd, systeemafwerkingen</t>
  </si>
  <si>
    <t>NL/SfB - Tabel 1 - (45.23)</t>
  </si>
  <si>
    <t>(45.24)</t>
  </si>
  <si>
    <t>45.24</t>
  </si>
  <si>
    <t>plafondafwerkingen; niet verlaagd, koofconstructies</t>
  </si>
  <si>
    <t>(45.24) plafondafwerkingen; niet verlaagd, koofconstructies</t>
  </si>
  <si>
    <t>NL/SfB - Tabel 1 - (45.24)</t>
  </si>
  <si>
    <t>(45.25)</t>
  </si>
  <si>
    <t>45.25</t>
  </si>
  <si>
    <t>plafondafwerkingen; niet verlaagd, gordijnplanken</t>
  </si>
  <si>
    <t>(45.25) plafondafwerkingen; niet verlaagd, gordijnplanken</t>
  </si>
  <si>
    <t>NL/SfB - Tabel 1 - (45.25)</t>
  </si>
  <si>
    <t>(46)</t>
  </si>
  <si>
    <t>46</t>
  </si>
  <si>
    <t>(46) -gereserveerd-</t>
  </si>
  <si>
    <t>NL/SfB - Tabel 1 - (46)</t>
  </si>
  <si>
    <t>(47)</t>
  </si>
  <si>
    <t>47</t>
  </si>
  <si>
    <t>Dakafwerkingen</t>
  </si>
  <si>
    <t>(47) Dakafwerkingen</t>
  </si>
  <si>
    <t>NL/SfB - Tabel 1 - (47)</t>
  </si>
  <si>
    <t>(47.0)</t>
  </si>
  <si>
    <t>47.0</t>
  </si>
  <si>
    <t>dakafwerkingen; algemeen</t>
  </si>
  <si>
    <t>(47.0) dakafwerkingen; algemeen</t>
  </si>
  <si>
    <t>NL/SfB - Tabel 1 - (47.0)</t>
  </si>
  <si>
    <t>(47.1)</t>
  </si>
  <si>
    <t>47.1</t>
  </si>
  <si>
    <t>dakafwerkingen; afwerkingen</t>
  </si>
  <si>
    <t>(47.1) dakafwerkingen; afwerkingen</t>
  </si>
  <si>
    <t>NL/SfB - Tabel 1 - (47.1)</t>
  </si>
  <si>
    <t>(47.10)</t>
  </si>
  <si>
    <t>47.10</t>
  </si>
  <si>
    <t>dakafwerkingen; afwerkingen, algemeen (verzamelniveau)</t>
  </si>
  <si>
    <t>(47.10) dakafwerkingen; afwerkingen, algemeen (verzamelniveau)</t>
  </si>
  <si>
    <t>NL/SfB - Tabel 1 - (47.10)</t>
  </si>
  <si>
    <t>(47.11)</t>
  </si>
  <si>
    <t>47.11</t>
  </si>
  <si>
    <t>dakafwerkingen; afwerkingen, vlakke dakafwerkingen</t>
  </si>
  <si>
    <t>(47.11) dakafwerkingen; afwerkingen, vlakke dakafwerkingen</t>
  </si>
  <si>
    <t>NL/SfB - Tabel 1 - (47.11)</t>
  </si>
  <si>
    <t>(47.12)</t>
  </si>
  <si>
    <t>47.12</t>
  </si>
  <si>
    <t>dakafwerkingen; afwerkingen, hellende dakafwerkingen</t>
  </si>
  <si>
    <t>(47.12) dakafwerkingen; afwerkingen, hellende dakafwerkingen</t>
  </si>
  <si>
    <t>NL/SfB - Tabel 1 - (47.12)</t>
  </si>
  <si>
    <t>(47.13)</t>
  </si>
  <si>
    <t>47.13</t>
  </si>
  <si>
    <t>dakafwerkingen; afwerkingen, luifelafwerkingen</t>
  </si>
  <si>
    <t>(47.13) dakafwerkingen; afwerkingen, luifelafwerkingen</t>
  </si>
  <si>
    <t>NL/SfB - Tabel 1 - (47.13)</t>
  </si>
  <si>
    <t>(47.14)</t>
  </si>
  <si>
    <t>47.14</t>
  </si>
  <si>
    <t>dakafwerkingen; afwerkingen, overkappingsafwerkingen</t>
  </si>
  <si>
    <t>(47.14) dakafwerkingen; afwerkingen, overkappingsafwerkingen</t>
  </si>
  <si>
    <t>NL/SfB - Tabel 1 - (47.14)</t>
  </si>
  <si>
    <t>(47.15)</t>
  </si>
  <si>
    <t>47.15</t>
  </si>
  <si>
    <t>dakafwerkingen; afwerkingen, beloopbare dakafwerkingen</t>
  </si>
  <si>
    <t>(47.15) dakafwerkingen; afwerkingen, beloopbare dakafwerkingen</t>
  </si>
  <si>
    <t>NL/SfB - Tabel 1 - (47.15)</t>
  </si>
  <si>
    <t>(47.16)</t>
  </si>
  <si>
    <t>47.16</t>
  </si>
  <si>
    <t>dakafwerkingen; afwerkingen, berijdbare dakafwerkingen</t>
  </si>
  <si>
    <t>(47.16) dakafwerkingen; afwerkingen, berijdbare dakafwerkingen</t>
  </si>
  <si>
    <t>NL/SfB - Tabel 1 - (47.16)</t>
  </si>
  <si>
    <t>(47.2)</t>
  </si>
  <si>
    <t>47.2</t>
  </si>
  <si>
    <t>dakafwerkingen; bekledingen</t>
  </si>
  <si>
    <t>(47.2) dakafwerkingen; bekledingen</t>
  </si>
  <si>
    <t>NL/SfB - Tabel 1 - (47.2)</t>
  </si>
  <si>
    <t>(47.20)</t>
  </si>
  <si>
    <t>47.20</t>
  </si>
  <si>
    <t>dakafwerkingen; bekledingen, algemeen (verzamelniveau)</t>
  </si>
  <si>
    <t>(47.20) dakafwerkingen; bekledingen, algemeen (verzamelniveau)</t>
  </si>
  <si>
    <t>NL/SfB - Tabel 1 - (47.20)</t>
  </si>
  <si>
    <t>(47.21)</t>
  </si>
  <si>
    <t>47.21</t>
  </si>
  <si>
    <t>dakafwerkingen; bekledingen, vlakke dak bekledingen</t>
  </si>
  <si>
    <t>(47.21) dakafwerkingen; bekledingen, vlakke dak bekledingen</t>
  </si>
  <si>
    <t>NL/SfB - Tabel 1 - (47.21)</t>
  </si>
  <si>
    <t>(47.22)</t>
  </si>
  <si>
    <t>47.22</t>
  </si>
  <si>
    <t>dakafwerkingen; bekledingen, hellende dak bekledingen</t>
  </si>
  <si>
    <t>(47.22) dakafwerkingen; bekledingen, hellende dak bekledingen</t>
  </si>
  <si>
    <t>NL/SfB - Tabel 1 - (47.22)</t>
  </si>
  <si>
    <t>(47.23)</t>
  </si>
  <si>
    <t>47.23</t>
  </si>
  <si>
    <t>dakafwerkingen; bekledingen, luifel bekledingen</t>
  </si>
  <si>
    <t>(47.23) dakafwerkingen; bekledingen, luifel bekledingen</t>
  </si>
  <si>
    <t>NL/SfB - Tabel 1 - (47.23)</t>
  </si>
  <si>
    <t>(47.24)</t>
  </si>
  <si>
    <t>47.24</t>
  </si>
  <si>
    <t>dakafwerkingen; bekledingen, overkapping bekledingen</t>
  </si>
  <si>
    <t>(47.24) dakafwerkingen; bekledingen, overkapping bekledingen</t>
  </si>
  <si>
    <t>NL/SfB - Tabel 1 - (47.24)</t>
  </si>
  <si>
    <t>(47.25)</t>
  </si>
  <si>
    <t>47.25</t>
  </si>
  <si>
    <t>dakafwerkingen; bekledingen, beloopbare dak bekledingen</t>
  </si>
  <si>
    <t>(47.25) dakafwerkingen; bekledingen, beloopbare dak bekledingen</t>
  </si>
  <si>
    <t>NL/SfB - Tabel 1 - (47.25)</t>
  </si>
  <si>
    <t>(47.26)</t>
  </si>
  <si>
    <t>47.26</t>
  </si>
  <si>
    <t>dakafwerkingen; bekledingen, berijdbare dak  bekledingen</t>
  </si>
  <si>
    <t>(47.26) dakafwerkingen; bekledingen, berijdbare dak  bekledingen</t>
  </si>
  <si>
    <t>NL/SfB - Tabel 1 - (47.26)</t>
  </si>
  <si>
    <t>(48)</t>
  </si>
  <si>
    <t>48</t>
  </si>
  <si>
    <t>Afwerkingpakketten</t>
  </si>
  <si>
    <t>(48) Afwerkingpakketten</t>
  </si>
  <si>
    <t>NL/SfB - Tabel 1 - (48)</t>
  </si>
  <si>
    <t>(48.0)</t>
  </si>
  <si>
    <t>48.0</t>
  </si>
  <si>
    <t>afwerkingspakketten; algemeen</t>
  </si>
  <si>
    <t>(48.0) afwerkingspakketten; algemeen</t>
  </si>
  <si>
    <t>NL/SfB - Tabel 1 - (48.0)</t>
  </si>
  <si>
    <t>(48.1)</t>
  </si>
  <si>
    <t>48.1</t>
  </si>
  <si>
    <t>afwerkingspakketten</t>
  </si>
  <si>
    <t>(48.1) afwerkingspakketten</t>
  </si>
  <si>
    <t>NL/SfB - Tabel 1 - (48.1)</t>
  </si>
  <si>
    <t>(48.10)</t>
  </si>
  <si>
    <t>48.10</t>
  </si>
  <si>
    <t>afwerkingspakketten; algemeen (verzamelniveau)</t>
  </si>
  <si>
    <t>(48.10) afwerkingspakketten; algemeen (verzamelniveau)</t>
  </si>
  <si>
    <t>NL/SfB - Tabel 1 - (48.10)</t>
  </si>
  <si>
    <t>(48.11)</t>
  </si>
  <si>
    <t>48.11</t>
  </si>
  <si>
    <t>afwerkingspakketten; naadloze afwerkingen</t>
  </si>
  <si>
    <t>(48.11) afwerkingspakketten; naadloze afwerkingen</t>
  </si>
  <si>
    <t>NL/SfB - Tabel 1 - (48.11)</t>
  </si>
  <si>
    <t>(48.12)</t>
  </si>
  <si>
    <t>48.12</t>
  </si>
  <si>
    <t>afwerkingspakketten; overige afwerkingen</t>
  </si>
  <si>
    <t>(48.12) afwerkingspakketten; overige afwerkingen</t>
  </si>
  <si>
    <t>NL/SfB - Tabel 1 - (48.12)</t>
  </si>
  <si>
    <t>(49)</t>
  </si>
  <si>
    <t>49</t>
  </si>
  <si>
    <t>(49) -gereserveerd-</t>
  </si>
  <si>
    <t>NL/SfB - Tabel 1 - (49)</t>
  </si>
  <si>
    <t>(5-)</t>
  </si>
  <si>
    <t>5-</t>
  </si>
  <si>
    <t>INSTALLATIES WERKTUIGBOUWKUNDIG</t>
  </si>
  <si>
    <t>(5-) INSTALLATIES WERKTUIGBOUWKUNDIG</t>
  </si>
  <si>
    <t>NL/SfB - Tabel 1 - (5-)</t>
  </si>
  <si>
    <t>(50)</t>
  </si>
  <si>
    <t>50</t>
  </si>
  <si>
    <t>(50) -gereserveerd-</t>
  </si>
  <si>
    <t>NL/SfB - Tabel 1 - (50)</t>
  </si>
  <si>
    <t>(51)</t>
  </si>
  <si>
    <t>(51) -gereserveerd-</t>
  </si>
  <si>
    <t>NL/SfB - Tabel 1 - (51)</t>
  </si>
  <si>
    <t>(52)</t>
  </si>
  <si>
    <t>52</t>
  </si>
  <si>
    <t>(52) Afvoeren</t>
  </si>
  <si>
    <t>NL/SfB - Tabel 1 - (52)</t>
  </si>
  <si>
    <t>(52.0)</t>
  </si>
  <si>
    <t>52.0</t>
  </si>
  <si>
    <t>afvoeren; algemeen</t>
  </si>
  <si>
    <t>(52.0) afvoeren; algemeen</t>
  </si>
  <si>
    <t>NL/SfB - Tabel 1 - (52.0)</t>
  </si>
  <si>
    <t>(52.1)</t>
  </si>
  <si>
    <t>52.1</t>
  </si>
  <si>
    <t>afvoeren; regenwater</t>
  </si>
  <si>
    <t>(52.1) afvoeren; regenwater</t>
  </si>
  <si>
    <t>NL/SfB - Tabel 1 - (52.1)</t>
  </si>
  <si>
    <t>(52.10)</t>
  </si>
  <si>
    <t>52.10</t>
  </si>
  <si>
    <t>afvoeren; regenwater, algemeen (verzamelniveau)</t>
  </si>
  <si>
    <t>(52.10) afvoeren; regenwater, algemeen (verzamelniveau)</t>
  </si>
  <si>
    <t>NL/SfB - Tabel 1 - (52.10)</t>
  </si>
  <si>
    <t>(52.11)</t>
  </si>
  <si>
    <t>52.11</t>
  </si>
  <si>
    <t>afvoeren; regenwater, afvoerinstallatie; in het gebouw</t>
  </si>
  <si>
    <t>(52.11) afvoeren; regenwater, afvoerinstallatie; in het gebouw</t>
  </si>
  <si>
    <t>NL/SfB - Tabel 1 - (52.11)</t>
  </si>
  <si>
    <t>(52.12)</t>
  </si>
  <si>
    <t>52.12</t>
  </si>
  <si>
    <t>afvoeren; regenwater, afvoerinstallatie; buiten het gebouw</t>
  </si>
  <si>
    <t>(52.12) afvoeren; regenwater, afvoerinstallatie; buiten het gebouw</t>
  </si>
  <si>
    <t>NL/SfB - Tabel 1 - (52.12)</t>
  </si>
  <si>
    <t>(52.16)</t>
  </si>
  <si>
    <t>52.16</t>
  </si>
  <si>
    <t>afvoeren; regenwater, pompsysteem, afscheiders, bezinkputten</t>
  </si>
  <si>
    <t>(52.16) afvoeren; regenwater, pompsysteem, afscheiders, bezinkputten</t>
  </si>
  <si>
    <t>NL/SfB - Tabel 1 - (52.16)</t>
  </si>
  <si>
    <t>(52.19)</t>
  </si>
  <si>
    <t>52.19</t>
  </si>
  <si>
    <t xml:space="preserve">afvoeren; regenwater, berging, infiltratie </t>
  </si>
  <si>
    <t xml:space="preserve">(52.19) afvoeren; regenwater, berging, infiltratie </t>
  </si>
  <si>
    <t>NL/SfB - Tabel 1 - (52.19)</t>
  </si>
  <si>
    <t>(52.2)</t>
  </si>
  <si>
    <t>52.2</t>
  </si>
  <si>
    <t>afvoeren; fecaliën</t>
  </si>
  <si>
    <t>(52.2) afvoeren; fecaliën</t>
  </si>
  <si>
    <t>NL/SfB - Tabel 1 - (52.2)</t>
  </si>
  <si>
    <t>(52.20)</t>
  </si>
  <si>
    <t>52.20</t>
  </si>
  <si>
    <t>afvoeren; fecaliën, algemeen (verzamelniveau)</t>
  </si>
  <si>
    <t>(52.20) afvoeren; fecaliën, algemeen (verzamelniveau)</t>
  </si>
  <si>
    <t>NL/SfB - Tabel 1 - (52.20)</t>
  </si>
  <si>
    <t>(52.21)</t>
  </si>
  <si>
    <t>52.21</t>
  </si>
  <si>
    <t>afvoeren; fecaliën, standaardsysteem</t>
  </si>
  <si>
    <t>(52.21) afvoeren; fecaliën, standaardsysteem</t>
  </si>
  <si>
    <t>NL/SfB - Tabel 1 - (52.21)</t>
  </si>
  <si>
    <t>(52.22)</t>
  </si>
  <si>
    <t>52.22</t>
  </si>
  <si>
    <t>afvoeren; fecaliën, vacuümsysteem</t>
  </si>
  <si>
    <t>(52.22) afvoeren; fecaliën, vacuümsysteem</t>
  </si>
  <si>
    <t>NL/SfB - Tabel 1 - (52.22)</t>
  </si>
  <si>
    <t>(52.23)</t>
  </si>
  <si>
    <t>52.23</t>
  </si>
  <si>
    <t>afvoeren; fecaliën, overdruksysteem</t>
  </si>
  <si>
    <t>(52.23) afvoeren; fecaliën, overdruksysteem</t>
  </si>
  <si>
    <t>NL/SfB - Tabel 1 - (52.23)</t>
  </si>
  <si>
    <t>(52.24)</t>
  </si>
  <si>
    <t>52.24</t>
  </si>
  <si>
    <t>afvoeren; fecaliën, gescheiden (urine)</t>
  </si>
  <si>
    <t>(52.24) afvoeren; fecaliën, gescheiden (urine)</t>
  </si>
  <si>
    <t>NL/SfB - Tabel 1 - (52.24)</t>
  </si>
  <si>
    <t>(52.26)</t>
  </si>
  <si>
    <t>52.26</t>
  </si>
  <si>
    <t>afvoeren; fecaliën, pompsysteem, afscheiders, bezinkputten</t>
  </si>
  <si>
    <t>(52.26) afvoeren; fecaliën, pompsysteem, afscheiders, bezinkputten</t>
  </si>
  <si>
    <t>NL/SfB - Tabel 1 - (52.26)</t>
  </si>
  <si>
    <t>(52.3)</t>
  </si>
  <si>
    <t>52.3</t>
  </si>
  <si>
    <t>afvoeren; afvalwater</t>
  </si>
  <si>
    <t>(52.3) afvoeren; afvalwater</t>
  </si>
  <si>
    <t>NL/SfB - Tabel 1 - (52.3)</t>
  </si>
  <si>
    <t>(52.30)</t>
  </si>
  <si>
    <t>52.30</t>
  </si>
  <si>
    <t>afvoeren; afvalwater, algemeen (verzamelniveau)</t>
  </si>
  <si>
    <t>(52.30) afvoeren; afvalwater, algemeen (verzamelniveau)</t>
  </si>
  <si>
    <t>NL/SfB - Tabel 1 - (52.30)</t>
  </si>
  <si>
    <t>(52.31)</t>
  </si>
  <si>
    <t>52.31</t>
  </si>
  <si>
    <t>afvoeren; afvalwater, huishoudelijk afval</t>
  </si>
  <si>
    <t>(52.31) afvoeren; afvalwater, huishoudelijk afval</t>
  </si>
  <si>
    <t>NL/SfB - Tabel 1 - (52.31)</t>
  </si>
  <si>
    <t>(52.32)</t>
  </si>
  <si>
    <t>52.32</t>
  </si>
  <si>
    <t>afvoeren; afvalwater, bedrijfsafval</t>
  </si>
  <si>
    <t>(52.32) afvoeren; afvalwater, bedrijfsafval</t>
  </si>
  <si>
    <t>NL/SfB - Tabel 1 - (52.32)</t>
  </si>
  <si>
    <t>(52.36)</t>
  </si>
  <si>
    <t>52.36</t>
  </si>
  <si>
    <t>afvoeren; afvalwater, pompsysteem, afscheiders, bezinkputten</t>
  </si>
  <si>
    <t>(52.36) afvoeren; afvalwater, pompsysteem, afscheiders, bezinkputten</t>
  </si>
  <si>
    <t>NL/SfB - Tabel 1 - (52.36)</t>
  </si>
  <si>
    <t>(52.4)</t>
  </si>
  <si>
    <t>52.4</t>
  </si>
  <si>
    <t>afvoeren; gecombineerd</t>
  </si>
  <si>
    <t>(52.4) afvoeren; gecombineerd</t>
  </si>
  <si>
    <t>NL/SfB - Tabel 1 - (52.4)</t>
  </si>
  <si>
    <t>(52.40)</t>
  </si>
  <si>
    <t>52.40</t>
  </si>
  <si>
    <t>afvoeren; gecombineerd, algemeen (verzamelniveau)</t>
  </si>
  <si>
    <t>(52.40) afvoeren; gecombineerd, algemeen (verzamelniveau)</t>
  </si>
  <si>
    <t>NL/SfB - Tabel 1 - (52.40)</t>
  </si>
  <si>
    <t>(52.41)</t>
  </si>
  <si>
    <t>52.41</t>
  </si>
  <si>
    <t>afvoeren; gecombineerd, geïntegreerd systeem</t>
  </si>
  <si>
    <t>(52.41) afvoeren; gecombineerd, geïntegreerd systeem</t>
  </si>
  <si>
    <t>NL/SfB - Tabel 1 - (52.41)</t>
  </si>
  <si>
    <t>(52.46)</t>
  </si>
  <si>
    <t>52.46</t>
  </si>
  <si>
    <t>afvoeren; gecombineerd, pompsysteem, afscheiders, bezinkputten</t>
  </si>
  <si>
    <t>(52.46) afvoeren; gecombineerd, pompsysteem, afscheiders, bezinkputten</t>
  </si>
  <si>
    <t>NL/SfB - Tabel 1 - (52.46)</t>
  </si>
  <si>
    <t>(52.5)</t>
  </si>
  <si>
    <t>52.5</t>
  </si>
  <si>
    <t>afvoeren; vuilwaterafvoer speciaal</t>
  </si>
  <si>
    <t>(52.5) afvoeren; vuilwaterafvoer speciaal</t>
  </si>
  <si>
    <t>NL/SfB - Tabel 1 - (52.5)</t>
  </si>
  <si>
    <t>(52.50)</t>
  </si>
  <si>
    <t>52.50</t>
  </si>
  <si>
    <t>afvoeren; vuilwaterafvoer speciaal, algemeen (verzamelniveau)</t>
  </si>
  <si>
    <t>(52.50) afvoeren; vuilwaterafvoer speciaal, algemeen (verzamelniveau)</t>
  </si>
  <si>
    <t>NL/SfB - Tabel 1 - (52.50)</t>
  </si>
  <si>
    <t>(52.51)</t>
  </si>
  <si>
    <t>52.51</t>
  </si>
  <si>
    <t>afvoeren; vuilwaterafvoer speciaal, chemisch verontreinigd afvalwater</t>
  </si>
  <si>
    <t>(52.51) afvoeren; vuilwaterafvoer speciaal, chemisch verontreinigd afvalwater</t>
  </si>
  <si>
    <t>NL/SfB - Tabel 1 - (52.51)</t>
  </si>
  <si>
    <t>(52.52)</t>
  </si>
  <si>
    <t>52.52</t>
  </si>
  <si>
    <t>afvoeren; vuilwaterafvoer speciaal, biologisch besmet afvalwater</t>
  </si>
  <si>
    <t>(52.52) afvoeren; vuilwaterafvoer speciaal, biologisch besmet afvalwater</t>
  </si>
  <si>
    <t>NL/SfB - Tabel 1 - (52.52)</t>
  </si>
  <si>
    <t>(52.53)</t>
  </si>
  <si>
    <t>52.53</t>
  </si>
  <si>
    <t>afvoeren; vuilwaterafvoer speciaal, radioactief besmet afvalwater</t>
  </si>
  <si>
    <t>(52.53) afvoeren; vuilwaterafvoer speciaal, radioactief besmet afvalwater</t>
  </si>
  <si>
    <t>NL/SfB - Tabel 1 - (52.53)</t>
  </si>
  <si>
    <t>(52.56)</t>
  </si>
  <si>
    <t>52.56</t>
  </si>
  <si>
    <t>afvoeren; vuilwaterafvoer speciaal, pompsysteem</t>
  </si>
  <si>
    <t>(52.56) afvoeren; vuilwaterafvoer speciaal, pompsysteem</t>
  </si>
  <si>
    <t>NL/SfB - Tabel 1 - (52.56)</t>
  </si>
  <si>
    <t>(52.6)</t>
  </si>
  <si>
    <t>52.6</t>
  </si>
  <si>
    <t>afvoeren; vaste stoffen</t>
  </si>
  <si>
    <t>(52.6) afvoeren; vaste stoffen</t>
  </si>
  <si>
    <t>NL/SfB - Tabel 1 - (52.6)</t>
  </si>
  <si>
    <t>(52.60)</t>
  </si>
  <si>
    <t>52.60</t>
  </si>
  <si>
    <t>afvoeren; vaste stoffen, algemeen (verzamelniveau)</t>
  </si>
  <si>
    <t>(52.60) afvoeren; vaste stoffen, algemeen (verzamelniveau)</t>
  </si>
  <si>
    <t>NL/SfB - Tabel 1 - (52.60)</t>
  </si>
  <si>
    <t>(52.61)</t>
  </si>
  <si>
    <t>52.61</t>
  </si>
  <si>
    <t>afvoeren; vaste stoffen, stortkokers</t>
  </si>
  <si>
    <t>(52.61) afvoeren; vaste stoffen, stortkokers</t>
  </si>
  <si>
    <t>NL/SfB - Tabel 1 - (52.61)</t>
  </si>
  <si>
    <t>(52.62)</t>
  </si>
  <si>
    <t>52.62</t>
  </si>
  <si>
    <t>afvoeren; vaste stoffen, vacuümsysteem</t>
  </si>
  <si>
    <t>(52.62) afvoeren; vaste stoffen, vacuümsysteem</t>
  </si>
  <si>
    <t>NL/SfB - Tabel 1 - (52.62)</t>
  </si>
  <si>
    <t>(52.63)</t>
  </si>
  <si>
    <t>52.63</t>
  </si>
  <si>
    <t>afvoeren; vaste stoffen, persluchtsysteem</t>
  </si>
  <si>
    <t>(52.63) afvoeren; vaste stoffen, persluchtsysteem</t>
  </si>
  <si>
    <t>NL/SfB - Tabel 1 - (52.63)</t>
  </si>
  <si>
    <t>(52.64)</t>
  </si>
  <si>
    <t>52.64</t>
  </si>
  <si>
    <t>afvoeren; vaste stoffen, verdichtingsysteem</t>
  </si>
  <si>
    <t>(52.64) afvoeren; vaste stoffen, verdichtingsysteem</t>
  </si>
  <si>
    <t>NL/SfB - Tabel 1 - (52.64)</t>
  </si>
  <si>
    <t>(52.65)</t>
  </si>
  <si>
    <t>52.65</t>
  </si>
  <si>
    <t>afvoeren; vaste stoffen, verbrandingsysteem</t>
  </si>
  <si>
    <t>(52.65) afvoeren; vaste stoffen, verbrandingsysteem</t>
  </si>
  <si>
    <t>NL/SfB - Tabel 1 - (52.65)</t>
  </si>
  <si>
    <t>(52.9)</t>
  </si>
  <si>
    <t>52.9</t>
  </si>
  <si>
    <t>vaste gebouwgebonden voorzieningen behorend bij afvoeren</t>
  </si>
  <si>
    <t>(52.9) vaste gebouwgebonden voorzieningen behorend bij afvoeren</t>
  </si>
  <si>
    <t>NL/SfB - Tabel 1 - (52.9)</t>
  </si>
  <si>
    <t>(52.90)</t>
  </si>
  <si>
    <t>52.90</t>
  </si>
  <si>
    <t>vaste gebouwgebonden voorzieningen behorend bij afvoeren, algemeen (verzamelniveau)</t>
  </si>
  <si>
    <t>(52.90) vaste gebouwgebonden voorzieningen behorend bij afvoeren, algemeen (verzamelniveau)</t>
  </si>
  <si>
    <t>NL/SfB - Tabel 1 - (52.90)</t>
  </si>
  <si>
    <t>(53)</t>
  </si>
  <si>
    <t>53</t>
  </si>
  <si>
    <t>(53) Water</t>
  </si>
  <si>
    <t>NL/SfB - Tabel 1 - (53)</t>
  </si>
  <si>
    <t>(53.0)</t>
  </si>
  <si>
    <t>53.0</t>
  </si>
  <si>
    <t>water; algemeen</t>
  </si>
  <si>
    <t>(53.0) water; algemeen</t>
  </si>
  <si>
    <t>NL/SfB - Tabel 1 - (53.0)</t>
  </si>
  <si>
    <t>(53.1)</t>
  </si>
  <si>
    <t>53.1</t>
  </si>
  <si>
    <t>water; drinkwater</t>
  </si>
  <si>
    <t>(53.1) water; drinkwater</t>
  </si>
  <si>
    <t>NL/SfB - Tabel 1 - (53.1)</t>
  </si>
  <si>
    <t>(53.10)</t>
  </si>
  <si>
    <t>53.10</t>
  </si>
  <si>
    <t>water; drinkwater, algemeen (verzamelniveau)</t>
  </si>
  <si>
    <t>(53.10) water; drinkwater, algemeen (verzamelniveau)</t>
  </si>
  <si>
    <t>NL/SfB - Tabel 1 - (53.10)</t>
  </si>
  <si>
    <t>(53.11)</t>
  </si>
  <si>
    <t>53.11</t>
  </si>
  <si>
    <t>water; drinkwater, netaansluiting</t>
  </si>
  <si>
    <t>(53.11) water; drinkwater, netaansluiting</t>
  </si>
  <si>
    <t>NL/SfB - Tabel 1 - (53.11)</t>
  </si>
  <si>
    <t>(53.12)</t>
  </si>
  <si>
    <t>53.12</t>
  </si>
  <si>
    <t>water; drinkwater, bronaansluiting</t>
  </si>
  <si>
    <t>(53.12) water; drinkwater, bronaansluiting</t>
  </si>
  <si>
    <t>NL/SfB - Tabel 1 - (53.12)</t>
  </si>
  <si>
    <t>(53.13)</t>
  </si>
  <si>
    <t>53.13</t>
  </si>
  <si>
    <t>water; drinkwater, reinwaterkelderaansluiting / ringleiding</t>
  </si>
  <si>
    <t>(53.13) water; drinkwater, reinwaterkelderaansluiting / ringleiding</t>
  </si>
  <si>
    <t>NL/SfB - Tabel 1 - (53.13)</t>
  </si>
  <si>
    <t>(53.16)</t>
  </si>
  <si>
    <t>53.16</t>
  </si>
  <si>
    <t>water; drinkwater, drukverhogingsinstallatie</t>
  </si>
  <si>
    <t>(53.16) water; drinkwater, drukverhogingsinstallatie</t>
  </si>
  <si>
    <t>NL/SfB - Tabel 1 - (53.16)</t>
  </si>
  <si>
    <t>(53.19)</t>
  </si>
  <si>
    <t>53.19</t>
  </si>
  <si>
    <t>water; drinkwater, voorraadvaten</t>
  </si>
  <si>
    <t>(53.19) water; drinkwater, voorraadvaten</t>
  </si>
  <si>
    <t>NL/SfB - Tabel 1 - (53.19)</t>
  </si>
  <si>
    <t>(53.2)</t>
  </si>
  <si>
    <t>53.2</t>
  </si>
  <si>
    <t>water; verwarmd tapwater</t>
  </si>
  <si>
    <t>(53.2) water; verwarmd tapwater</t>
  </si>
  <si>
    <t>NL/SfB - Tabel 1 - (53.2)</t>
  </si>
  <si>
    <t>(53.20)</t>
  </si>
  <si>
    <t>53.20</t>
  </si>
  <si>
    <t>water; verwarmd tapwater, algemeen (verzamelniveau)</t>
  </si>
  <si>
    <t>(53.20) water; verwarmd tapwater, algemeen (verzamelniveau)</t>
  </si>
  <si>
    <t>NL/SfB - Tabel 1 - (53.20)</t>
  </si>
  <si>
    <t>(53.21)</t>
  </si>
  <si>
    <t>53.21</t>
  </si>
  <si>
    <t>water; verwarmd tapwater, met voorraad</t>
  </si>
  <si>
    <t>(53.21) water; verwarmd tapwater, met voorraad</t>
  </si>
  <si>
    <t>NL/SfB - Tabel 1 - (53.21)</t>
  </si>
  <si>
    <t>(53.23)</t>
  </si>
  <si>
    <t>53.23</t>
  </si>
  <si>
    <t>water; verwarmd tapwater, doorstroom</t>
  </si>
  <si>
    <t>(53.23) water; verwarmd tapwater, doorstroom</t>
  </si>
  <si>
    <t>NL/SfB - Tabel 1 - (53.23)</t>
  </si>
  <si>
    <t>(53.3)</t>
  </si>
  <si>
    <t>53.3</t>
  </si>
  <si>
    <t>water; bedrijfswater</t>
  </si>
  <si>
    <t>(53.3) water; bedrijfswater</t>
  </si>
  <si>
    <t>NL/SfB - Tabel 1 - (53.3)</t>
  </si>
  <si>
    <t>(53.30)</t>
  </si>
  <si>
    <t>53.30</t>
  </si>
  <si>
    <t>water; bedrijfswater, algemeen (verzamelniveau)</t>
  </si>
  <si>
    <t>(53.30) water; bedrijfswater, algemeen (verzamelniveau)</t>
  </si>
  <si>
    <t>NL/SfB - Tabel 1 - (53.30)</t>
  </si>
  <si>
    <t>(53.31)</t>
  </si>
  <si>
    <t>53.31</t>
  </si>
  <si>
    <t>water; bedrijfswater, onthard-watersysteem</t>
  </si>
  <si>
    <t>(53.31) water; bedrijfswater, onthard-watersysteem</t>
  </si>
  <si>
    <t>NL/SfB - Tabel 1 - (53.31)</t>
  </si>
  <si>
    <t>(53.32)</t>
  </si>
  <si>
    <t>53.32</t>
  </si>
  <si>
    <t>water; bedrijfswater, demi-watersysteem</t>
  </si>
  <si>
    <t>(53.32) water; bedrijfswater, demi-watersysteem</t>
  </si>
  <si>
    <t>NL/SfB - Tabel 1 - (53.32)</t>
  </si>
  <si>
    <t>(53.33)</t>
  </si>
  <si>
    <t>53.33</t>
  </si>
  <si>
    <t>water; bedrijfswater, gedistilleerd-watersysteem</t>
  </si>
  <si>
    <t>(53.33) water; bedrijfswater, gedistilleerd-watersysteem</t>
  </si>
  <si>
    <t>NL/SfB - Tabel 1 - (53.33)</t>
  </si>
  <si>
    <t>(53.34)</t>
  </si>
  <si>
    <t>53.34</t>
  </si>
  <si>
    <t>water; bedrijfswater, zwembad-watersysteem</t>
  </si>
  <si>
    <t>(53.34) water; bedrijfswater, zwembad-watersysteem</t>
  </si>
  <si>
    <t>NL/SfB - Tabel 1 - (53.34)</t>
  </si>
  <si>
    <t>(53.36)</t>
  </si>
  <si>
    <t>53.36</t>
  </si>
  <si>
    <t xml:space="preserve">water; bedrijfswater; drukverhogingsinstallatie </t>
  </si>
  <si>
    <t xml:space="preserve">(53.36) water; bedrijfswater; drukverhogingsinstallatie </t>
  </si>
  <si>
    <t>NL/SfB - Tabel 1 - (53.36)</t>
  </si>
  <si>
    <t>(53.37)</t>
  </si>
  <si>
    <t>53.37</t>
  </si>
  <si>
    <t>water; bedrijfswater, onderbrekingsinstallatie (breektank)</t>
  </si>
  <si>
    <t>(53.37) water; bedrijfswater, onderbrekingsinstallatie (breektank)</t>
  </si>
  <si>
    <t>NL/SfB - Tabel 1 - (53.37)</t>
  </si>
  <si>
    <t>(53.39)</t>
  </si>
  <si>
    <t>53.39</t>
  </si>
  <si>
    <t>water; bedrijfswater, voorraadvaten</t>
  </si>
  <si>
    <t>(53.39) water; bedrijfswater, voorraadvaten</t>
  </si>
  <si>
    <t>NL/SfB - Tabel 1 - (53.39)</t>
  </si>
  <si>
    <t>(53.4)</t>
  </si>
  <si>
    <t>53.4</t>
  </si>
  <si>
    <t>water; gebruiksstoom en condens</t>
  </si>
  <si>
    <t>(53.4) water; gebruiksstoom en condens</t>
  </si>
  <si>
    <t>NL/SfB - Tabel 1 - (53.4)</t>
  </si>
  <si>
    <t>(53.40)</t>
  </si>
  <si>
    <t>53.40</t>
  </si>
  <si>
    <t>water; gebruiksstoom en condens, algemeen (verzamelniveau)</t>
  </si>
  <si>
    <t>(53.40) water; gebruiksstoom en condens, algemeen (verzamelniveau)</t>
  </si>
  <si>
    <t>NL/SfB - Tabel 1 - (53.40)</t>
  </si>
  <si>
    <t>(53.41)</t>
  </si>
  <si>
    <t>53.41</t>
  </si>
  <si>
    <t>water; gebruiksstoom en condens, lage-druk stoomsysteem</t>
  </si>
  <si>
    <t>(53.41) water; gebruiksstoom en condens, lage-druk stoomsysteem</t>
  </si>
  <si>
    <t>NL/SfB - Tabel 1 - (53.41)</t>
  </si>
  <si>
    <t>(53.42)</t>
  </si>
  <si>
    <t>53.42</t>
  </si>
  <si>
    <t>water; gebruiksstoom en condens, hoge-druk stoomsysteem</t>
  </si>
  <si>
    <t>(53.42) water; gebruiksstoom en condens, hoge-druk stoomsysteem</t>
  </si>
  <si>
    <t>NL/SfB - Tabel 1 - (53.42)</t>
  </si>
  <si>
    <t>(53.5)</t>
  </si>
  <si>
    <t>53.5</t>
  </si>
  <si>
    <t>water; waterbehandeling</t>
  </si>
  <si>
    <t>(53.5) water; waterbehandeling</t>
  </si>
  <si>
    <t>NL/SfB - Tabel 1 - (53.5)</t>
  </si>
  <si>
    <t>(53.50)</t>
  </si>
  <si>
    <t>53.50</t>
  </si>
  <si>
    <t>water; waterbehandeling, algemeen (verzamelniveau)</t>
  </si>
  <si>
    <t>(53.50) water; waterbehandeling, algemeen (verzamelniveau)</t>
  </si>
  <si>
    <t>NL/SfB - Tabel 1 - (53.50)</t>
  </si>
  <si>
    <t>(53.51)</t>
  </si>
  <si>
    <t>53.51</t>
  </si>
  <si>
    <t>water; waterbehandeling, filtratiesysteem</t>
  </si>
  <si>
    <t>(53.51) water; waterbehandeling, filtratiesysteem</t>
  </si>
  <si>
    <t>NL/SfB - Tabel 1 - (53.51)</t>
  </si>
  <si>
    <t>(53.52)</t>
  </si>
  <si>
    <t>53.52</t>
  </si>
  <si>
    <t>water; waterbehandeling, absorptiesysteem</t>
  </si>
  <si>
    <t>(53.52) water; waterbehandeling, absorptiesysteem</t>
  </si>
  <si>
    <t>NL/SfB - Tabel 1 - (53.52)</t>
  </si>
  <si>
    <t>(53.53)</t>
  </si>
  <si>
    <t>53.53</t>
  </si>
  <si>
    <t>water; waterbehandeling, ontgassingsysteem</t>
  </si>
  <si>
    <t>(53.53) water; waterbehandeling, ontgassingsysteem</t>
  </si>
  <si>
    <t>NL/SfB - Tabel 1 - (53.53)</t>
  </si>
  <si>
    <t>(53.54)</t>
  </si>
  <si>
    <t>53.54</t>
  </si>
  <si>
    <t>water; waterbehandeling, destillatiesysteem</t>
  </si>
  <si>
    <t>(53.54) water; waterbehandeling, destillatiesysteem</t>
  </si>
  <si>
    <t>NL/SfB - Tabel 1 - (53.54)</t>
  </si>
  <si>
    <t>(53.9)</t>
  </si>
  <si>
    <t>53.9</t>
  </si>
  <si>
    <t>vaste gebouwgebonden voorzieningen behorend bij water</t>
  </si>
  <si>
    <t>(53.9) vaste gebouwgebonden voorzieningen behorend bij water</t>
  </si>
  <si>
    <t>NL/SfB - Tabel 1 - (53.9)</t>
  </si>
  <si>
    <t>(53.90)</t>
  </si>
  <si>
    <t>53.90</t>
  </si>
  <si>
    <t>vaste gebouwgebonden voorzieningen behorend bij water, algemeen (verzamelniveau)</t>
  </si>
  <si>
    <t>(53.90) vaste gebouwgebonden voorzieningen behorend bij water, algemeen (verzamelniveau)</t>
  </si>
  <si>
    <t>NL/SfB - Tabel 1 - (53.90)</t>
  </si>
  <si>
    <t>(54)</t>
  </si>
  <si>
    <t>Gassen</t>
  </si>
  <si>
    <t>(54) Gassen</t>
  </si>
  <si>
    <t>NL/SfB - Tabel 1 - (54)</t>
  </si>
  <si>
    <t>(54.0)</t>
  </si>
  <si>
    <t>54.0</t>
  </si>
  <si>
    <t>gassen; algemeen</t>
  </si>
  <si>
    <t>(54.0) gassen; algemeen</t>
  </si>
  <si>
    <t>NL/SfB - Tabel 1 - (54.0)</t>
  </si>
  <si>
    <t>(54.1)</t>
  </si>
  <si>
    <t>54.1</t>
  </si>
  <si>
    <t>gassen, brandstof</t>
  </si>
  <si>
    <t>(54.1) gassen, brandstof</t>
  </si>
  <si>
    <t>NL/SfB - Tabel 1 - (54.1)</t>
  </si>
  <si>
    <t>(54.10)</t>
  </si>
  <si>
    <t>54.10</t>
  </si>
  <si>
    <t>gassen; brandstof, algemeen (verzamelniveau)</t>
  </si>
  <si>
    <t>(54.10) gassen; brandstof, algemeen (verzamelniveau)</t>
  </si>
  <si>
    <t>NL/SfB - Tabel 1 - (54.10)</t>
  </si>
  <si>
    <t>(54.11)</t>
  </si>
  <si>
    <t>54.11</t>
  </si>
  <si>
    <t>gassen; brandstof, aardgasvoorziening / menggasvoorziening</t>
  </si>
  <si>
    <t>(54.11) gassen; brandstof, aardgasvoorziening / menggasvoorziening</t>
  </si>
  <si>
    <t>NL/SfB - Tabel 1 - (54.11)</t>
  </si>
  <si>
    <t>(54.12)</t>
  </si>
  <si>
    <t>54.12</t>
  </si>
  <si>
    <t>gassen; brandstof, butaanvoorziening</t>
  </si>
  <si>
    <t>(54.12) gassen; brandstof, butaanvoorziening</t>
  </si>
  <si>
    <t>NL/SfB - Tabel 1 - (54.12)</t>
  </si>
  <si>
    <t>(54.13)</t>
  </si>
  <si>
    <t>54.13</t>
  </si>
  <si>
    <t>gassen; brandstof, propaanvoorziening</t>
  </si>
  <si>
    <t>(54.13) gassen; brandstof, propaanvoorziening</t>
  </si>
  <si>
    <t>NL/SfB - Tabel 1 - (54.13)</t>
  </si>
  <si>
    <t>(54.14)</t>
  </si>
  <si>
    <t>54.14</t>
  </si>
  <si>
    <t>gassen; brandstof, LPG-voorziening</t>
  </si>
  <si>
    <t>(54.14) gassen; brandstof, LPG-voorziening</t>
  </si>
  <si>
    <t>NL/SfB - Tabel 1 - (54.14)</t>
  </si>
  <si>
    <t>(54.15)</t>
  </si>
  <si>
    <t>54.15</t>
  </si>
  <si>
    <t>gassen; brandstof, biogasvoorziening</t>
  </si>
  <si>
    <t>(54.15) gassen; brandstof, biogasvoorziening</t>
  </si>
  <si>
    <t>NL/SfB - Tabel 1 - (54.15)</t>
  </si>
  <si>
    <t>(54.16)</t>
  </si>
  <si>
    <t>54.16</t>
  </si>
  <si>
    <t>gassen; brandstof, waterstofvoorziening</t>
  </si>
  <si>
    <t>(54.16) gassen; brandstof, waterstofvoorziening</t>
  </si>
  <si>
    <t>NL/SfB - Tabel 1 - (54.16)</t>
  </si>
  <si>
    <t>(54.2)</t>
  </si>
  <si>
    <t>54.2</t>
  </si>
  <si>
    <t>gassen; perslucht</t>
  </si>
  <si>
    <t>(54.2) gassen; perslucht</t>
  </si>
  <si>
    <t>NL/SfB - Tabel 1 - (54.2)</t>
  </si>
  <si>
    <t>(54.20)</t>
  </si>
  <si>
    <t>54.20</t>
  </si>
  <si>
    <t>gassen; perslucht, algemeen (verzamelniveau)</t>
  </si>
  <si>
    <t>(54.20) gassen; perslucht, algemeen (verzamelniveau)</t>
  </si>
  <si>
    <t>NL/SfB - Tabel 1 - (54.20)</t>
  </si>
  <si>
    <t>(54.21)</t>
  </si>
  <si>
    <t>54.21</t>
  </si>
  <si>
    <t>gassen; perslucht, persluchtvoorziening</t>
  </si>
  <si>
    <t>(54.21) gassen; perslucht, persluchtvoorziening</t>
  </si>
  <si>
    <t>NL/SfB - Tabel 1 - (54.21)</t>
  </si>
  <si>
    <t>(54.23)</t>
  </si>
  <si>
    <t>54.23</t>
  </si>
  <si>
    <t>gassen; perslucht, compressor</t>
  </si>
  <si>
    <t>(54.23) gassen; perslucht, compressor</t>
  </si>
  <si>
    <t>NL/SfB - Tabel 1 - (54.23)</t>
  </si>
  <si>
    <t>(54.24)</t>
  </si>
  <si>
    <t>54.24</t>
  </si>
  <si>
    <t>gassen; perslucht, buffertank</t>
  </si>
  <si>
    <t>(54.24) gassen; perslucht, buffertank</t>
  </si>
  <si>
    <t>NL/SfB - Tabel 1 - (54.24)</t>
  </si>
  <si>
    <t>(54.3)</t>
  </si>
  <si>
    <t>54.3</t>
  </si>
  <si>
    <t>gassen; medisch</t>
  </si>
  <si>
    <t>(54.3) gassen; medisch</t>
  </si>
  <si>
    <t>NL/SfB - Tabel 1 - (54.3)</t>
  </si>
  <si>
    <t>(54.30)</t>
  </si>
  <si>
    <t>54.30</t>
  </si>
  <si>
    <t>gassen; medisch, algemeen (verzamelniveau)</t>
  </si>
  <si>
    <t>(54.30) gassen; medisch, algemeen (verzamelniveau)</t>
  </si>
  <si>
    <t>NL/SfB - Tabel 1 - (54.30)</t>
  </si>
  <si>
    <t>(54.31)</t>
  </si>
  <si>
    <t>54.31</t>
  </si>
  <si>
    <t>gassen; medisch, zuurstofvoorziening</t>
  </si>
  <si>
    <t>(54.31) gassen; medisch, zuurstofvoorziening</t>
  </si>
  <si>
    <t>NL/SfB - Tabel 1 - (54.31)</t>
  </si>
  <si>
    <t>(54.32)</t>
  </si>
  <si>
    <t>54.32</t>
  </si>
  <si>
    <t>gassen; medisch, carbogeenvoorziening</t>
  </si>
  <si>
    <t>(54.32) gassen; medisch, carbogeenvoorziening</t>
  </si>
  <si>
    <t>NL/SfB - Tabel 1 - (54.32)</t>
  </si>
  <si>
    <t>(54.33)</t>
  </si>
  <si>
    <t>54.33</t>
  </si>
  <si>
    <t>gassen; medisch, lachgasvoorziening</t>
  </si>
  <si>
    <t>(54.33) gassen; medisch, lachgasvoorziening</t>
  </si>
  <si>
    <t>NL/SfB - Tabel 1 - (54.33)</t>
  </si>
  <si>
    <t>(54.34)</t>
  </si>
  <si>
    <t>54.34</t>
  </si>
  <si>
    <t>gassen; medisch, koolzuurvoorziening</t>
  </si>
  <si>
    <t>(54.34) gassen; medisch, koolzuurvoorziening</t>
  </si>
  <si>
    <t>NL/SfB - Tabel 1 - (54.34)</t>
  </si>
  <si>
    <t>(54.35)</t>
  </si>
  <si>
    <t>54.35</t>
  </si>
  <si>
    <t>gassen; medisch, medische luchtvoorziening</t>
  </si>
  <si>
    <t>(54.35) gassen; medisch, medische luchtvoorziening</t>
  </si>
  <si>
    <t>NL/SfB - Tabel 1 - (54.35)</t>
  </si>
  <si>
    <t>(54.4)</t>
  </si>
  <si>
    <t>54.4</t>
  </si>
  <si>
    <t>gassen; technisch</t>
  </si>
  <si>
    <t>(54.4) gassen; technisch</t>
  </si>
  <si>
    <t>NL/SfB - Tabel 1 - (54.4)</t>
  </si>
  <si>
    <t>(54.40)</t>
  </si>
  <si>
    <t>54.40</t>
  </si>
  <si>
    <t>gassen; technisch, algemeen (verzamelniveau)</t>
  </si>
  <si>
    <t>(54.40) gassen; technisch, algemeen (verzamelniveau)</t>
  </si>
  <si>
    <t>NL/SfB - Tabel 1 - (54.40)</t>
  </si>
  <si>
    <t>(54.41)</t>
  </si>
  <si>
    <t>54.41</t>
  </si>
  <si>
    <t>gassen; technisch, stikstofvoorziening</t>
  </si>
  <si>
    <t>(54.41) gassen; technisch, stikstofvoorziening</t>
  </si>
  <si>
    <t>NL/SfB - Tabel 1 - (54.41)</t>
  </si>
  <si>
    <t>(54.42)</t>
  </si>
  <si>
    <t>54.42</t>
  </si>
  <si>
    <t>gassen; technisch, waterstofvoorziening</t>
  </si>
  <si>
    <t>(54.42) gassen; technisch, waterstofvoorziening</t>
  </si>
  <si>
    <t>NL/SfB - Tabel 1 - (54.42)</t>
  </si>
  <si>
    <t>(54.43)</t>
  </si>
  <si>
    <t>54.43</t>
  </si>
  <si>
    <t>gassen; technisch, argonvoorziening</t>
  </si>
  <si>
    <t>(54.43) gassen; technisch, argonvoorziening</t>
  </si>
  <si>
    <t>NL/SfB - Tabel 1 - (54.43)</t>
  </si>
  <si>
    <t>(54.44)</t>
  </si>
  <si>
    <t>54.44</t>
  </si>
  <si>
    <t>gassen; technisch, heliumvoorziening</t>
  </si>
  <si>
    <t>(54.44) gassen; technisch, heliumvoorziening</t>
  </si>
  <si>
    <t>NL/SfB - Tabel 1 - (54.44)</t>
  </si>
  <si>
    <t>(54.45)</t>
  </si>
  <si>
    <t>54.45</t>
  </si>
  <si>
    <t>gassen; technisch, acetyleenvoorziening</t>
  </si>
  <si>
    <t>(54.45) gassen; technisch, acetyleenvoorziening</t>
  </si>
  <si>
    <t>NL/SfB - Tabel 1 - (54.45)</t>
  </si>
  <si>
    <t>(54.46)</t>
  </si>
  <si>
    <t>54.46</t>
  </si>
  <si>
    <t>gassen; technisch, propaanvoorziening</t>
  </si>
  <si>
    <t>(54.46) gassen; technisch, propaanvoorziening</t>
  </si>
  <si>
    <t>NL/SfB - Tabel 1 - (54.46)</t>
  </si>
  <si>
    <t>(54.47)</t>
  </si>
  <si>
    <t>54.47</t>
  </si>
  <si>
    <t>gassen; technisch, koolzuurvoorziening</t>
  </si>
  <si>
    <t>(54.47) gassen; technisch, koolzuurvoorziening</t>
  </si>
  <si>
    <t>NL/SfB - Tabel 1 - (54.47)</t>
  </si>
  <si>
    <t>(54.48)</t>
  </si>
  <si>
    <t>54.48</t>
  </si>
  <si>
    <t>gassen; technisch, zuurstofvoorziening</t>
  </si>
  <si>
    <t>(54.48) gassen; technisch, zuurstofvoorziening</t>
  </si>
  <si>
    <t>NL/SfB - Tabel 1 - (54.48)</t>
  </si>
  <si>
    <t>(54.49)</t>
  </si>
  <si>
    <t>54.49</t>
  </si>
  <si>
    <t>gassen; technisch, methaanvoorziening</t>
  </si>
  <si>
    <t>(54.49) gassen; technisch, methaanvoorziening</t>
  </si>
  <si>
    <t>NL/SfB - Tabel 1 - (54.49)</t>
  </si>
  <si>
    <t>(54.5)</t>
  </si>
  <si>
    <t>54.5</t>
  </si>
  <si>
    <t>gassen, bijzonder</t>
  </si>
  <si>
    <t>(54.5) gassen, bijzonder</t>
  </si>
  <si>
    <t>NL/SfB - Tabel 1 - (54.5)</t>
  </si>
  <si>
    <t>(54.50)</t>
  </si>
  <si>
    <t>54.50</t>
  </si>
  <si>
    <t>gassen; bijzonder, algemeen (verzamelniveau)</t>
  </si>
  <si>
    <t>(54.50) gassen; bijzonder, algemeen (verzamelniveau)</t>
  </si>
  <si>
    <t>NL/SfB - Tabel 1 - (54.50)</t>
  </si>
  <si>
    <t>(54.51)</t>
  </si>
  <si>
    <t>54.51</t>
  </si>
  <si>
    <t>gassen; bijzonder, voorziening; zuivere gassen</t>
  </si>
  <si>
    <t>(54.51) gassen; bijzonder, voorziening; zuivere gassen</t>
  </si>
  <si>
    <t>NL/SfB - Tabel 1 - (54.51)</t>
  </si>
  <si>
    <t>(54.52)</t>
  </si>
  <si>
    <t>54.52</t>
  </si>
  <si>
    <t>gassen; bijzonder, voorziening; menggassen</t>
  </si>
  <si>
    <t>(54.52) gassen; bijzonder, voorziening; menggassen</t>
  </si>
  <si>
    <t>NL/SfB - Tabel 1 - (54.52)</t>
  </si>
  <si>
    <t>(54.6)</t>
  </si>
  <si>
    <t>54.6</t>
  </si>
  <si>
    <t>gassen; vacuüm</t>
  </si>
  <si>
    <t>(54.6) gassen; vacuüm</t>
  </si>
  <si>
    <t>NL/SfB - Tabel 1 - (54.6)</t>
  </si>
  <si>
    <t>gassen; vacuüm, algemeen (verzamelniveau)</t>
  </si>
  <si>
    <t>(54.20) gassen; vacuüm, algemeen (verzamelniveau)</t>
  </si>
  <si>
    <t>gassen; vacuüm, vacuümvoorziening</t>
  </si>
  <si>
    <t>(54.21) gassen; vacuüm, vacuümvoorziening</t>
  </si>
  <si>
    <t>gassen; vacuüm, pompsysteem</t>
  </si>
  <si>
    <t>(54.23) gassen; vacuüm, pompsysteem</t>
  </si>
  <si>
    <t>(54.9)</t>
  </si>
  <si>
    <t>54.9</t>
  </si>
  <si>
    <t>vaste gebouwgebonden voorzieningen behorend bij gassen</t>
  </si>
  <si>
    <t>(54.9) vaste gebouwgebonden voorzieningen behorend bij gassen</t>
  </si>
  <si>
    <t>NL/SfB - Tabel 1 - (54.9)</t>
  </si>
  <si>
    <t>(54.90)</t>
  </si>
  <si>
    <t>54.90</t>
  </si>
  <si>
    <t>vaste gebouwgebonden voorzieningen behorend bij gassen, algemeen (verzamelniveau)</t>
  </si>
  <si>
    <t>(54.90) vaste gebouwgebonden voorzieningen behorend bij gassen, algemeen (verzamelniveau)</t>
  </si>
  <si>
    <t>NL/SfB - Tabel 1 - (54.90)</t>
  </si>
  <si>
    <t>(55)</t>
  </si>
  <si>
    <t>Koeling</t>
  </si>
  <si>
    <t>(55) Koeling</t>
  </si>
  <si>
    <t>NL/SfB - Tabel 1 - (55)</t>
  </si>
  <si>
    <t>(55.0)</t>
  </si>
  <si>
    <t>55.0</t>
  </si>
  <si>
    <t>koeling; algemeen</t>
  </si>
  <si>
    <t>(55.0) koeling; algemeen</t>
  </si>
  <si>
    <t>NL/SfB - Tabel 1 - (55.0)</t>
  </si>
  <si>
    <t>(55.1)</t>
  </si>
  <si>
    <t>55.1</t>
  </si>
  <si>
    <t>koeling; opwekking lokaal</t>
  </si>
  <si>
    <t>(55.1) koeling; opwekking lokaal</t>
  </si>
  <si>
    <t>NL/SfB - Tabel 1 - (55.1)</t>
  </si>
  <si>
    <t>(55.10)</t>
  </si>
  <si>
    <t>55.10</t>
  </si>
  <si>
    <t>koeling; lokaal, algemeen (verzamelniveau)</t>
  </si>
  <si>
    <t>(55.10) koeling; lokaal, algemeen (verzamelniveau)</t>
  </si>
  <si>
    <t>NL/SfB - Tabel 1 - (55.10)</t>
  </si>
  <si>
    <t>(55.11)</t>
  </si>
  <si>
    <t>55.11</t>
  </si>
  <si>
    <t>koeling; lokaal, raamkoelers/splitsystemen</t>
  </si>
  <si>
    <t>(55.11) koeling; lokaal, raamkoelers/splitsystemen</t>
  </si>
  <si>
    <t>NL/SfB - Tabel 1 - (55.11)</t>
  </si>
  <si>
    <t>(55.13)</t>
  </si>
  <si>
    <t>55.13</t>
  </si>
  <si>
    <t>koeling; lokaal, compactsystemen (packaged)</t>
  </si>
  <si>
    <t>(55.13) koeling; lokaal, compactsystemen (packaged)</t>
  </si>
  <si>
    <t>NL/SfB - Tabel 1 - (55.13)</t>
  </si>
  <si>
    <t>(55.2)</t>
  </si>
  <si>
    <t>55.2</t>
  </si>
  <si>
    <t>koeling; opwekking centraal</t>
  </si>
  <si>
    <t>(55.2) koeling; opwekking centraal</t>
  </si>
  <si>
    <t>NL/SfB - Tabel 1 - (55.2)</t>
  </si>
  <si>
    <t>(55.20)</t>
  </si>
  <si>
    <t>55.20</t>
  </si>
  <si>
    <t>koeling; opwekking centraal, algemeen (verzamelniveau)</t>
  </si>
  <si>
    <t>(55.20) koeling; opwekking centraal, algemeen (verzamelniveau)</t>
  </si>
  <si>
    <t>NL/SfB - Tabel 1 - (55.20)</t>
  </si>
  <si>
    <t>(55.21)</t>
  </si>
  <si>
    <t>55.21</t>
  </si>
  <si>
    <t>koeling; opwekking centraal, warmtepompsystemen</t>
  </si>
  <si>
    <t>(55.21) koeling; opwekking centraal, warmtepompsystemen</t>
  </si>
  <si>
    <t>NL/SfB - Tabel 1 - (55.21)</t>
  </si>
  <si>
    <t>(55.22)</t>
  </si>
  <si>
    <t>55.22</t>
  </si>
  <si>
    <t>koeling; opwekking centraal, absorptiesystemen</t>
  </si>
  <si>
    <t>(55.22) koeling; opwekking centraal, absorptiesystemen</t>
  </si>
  <si>
    <t>NL/SfB - Tabel 1 - (55.22)</t>
  </si>
  <si>
    <t>(55.23)</t>
  </si>
  <si>
    <t>55.23</t>
  </si>
  <si>
    <t>koeling; opwekking centraal, grondwatersystemen (incl. tegenstroomapparaat)</t>
  </si>
  <si>
    <t>(55.23) koeling; opwekking centraal, grondwatersystemen (incl. tegenstroomapparaat)</t>
  </si>
  <si>
    <t>NL/SfB - Tabel 1 - (55.23)</t>
  </si>
  <si>
    <t>(55.24)</t>
  </si>
  <si>
    <t>55.24</t>
  </si>
  <si>
    <t>koeling; opwekking centraal, oppervlaktewatersystemen (incl. tegenstroomapparaat)</t>
  </si>
  <si>
    <t>(55.24) koeling; opwekking centraal, oppervlaktewatersystemen (incl. tegenstroomapparaat)</t>
  </si>
  <si>
    <t>NL/SfB - Tabel 1 - (55.24)</t>
  </si>
  <si>
    <t>(55.26)</t>
  </si>
  <si>
    <t>55.26</t>
  </si>
  <si>
    <t>koeling; opwekking centraal, vrije-koeling</t>
  </si>
  <si>
    <t>(55.26) koeling; opwekking centraal, vrije-koeling</t>
  </si>
  <si>
    <t>NL/SfB - Tabel 1 - (55.26)</t>
  </si>
  <si>
    <t>(55.27)</t>
  </si>
  <si>
    <t>55.27</t>
  </si>
  <si>
    <t>koeling; opwekking centraal, warmte koude opslag (WKO compleet incl. tegenstroomapparaat)</t>
  </si>
  <si>
    <t>(55.27) koeling; opwekking centraal, warmte koude opslag (WKO compleet incl. tegenstroomapparaat)</t>
  </si>
  <si>
    <t>NL/SfB - Tabel 1 - (55.27)</t>
  </si>
  <si>
    <t>(55.28)</t>
  </si>
  <si>
    <t>55.28</t>
  </si>
  <si>
    <t>koeling; opwekking centraal, koudenet</t>
  </si>
  <si>
    <t>(55.28) koeling; opwekking centraal, koudenet</t>
  </si>
  <si>
    <t>NL/SfB - Tabel 1 - (55.28)</t>
  </si>
  <si>
    <t>(55.3)</t>
  </si>
  <si>
    <t>55.3</t>
  </si>
  <si>
    <t>koeling; distributie hoofdverdeling (t/m verdeler/verzamelaar)</t>
  </si>
  <si>
    <t>(55.3) koeling; distributie hoofdverdeling (t/m verdeler/verzamelaar)</t>
  </si>
  <si>
    <t>NL/SfB - Tabel 1 - (55.3)</t>
  </si>
  <si>
    <t>(55.30)</t>
  </si>
  <si>
    <t>55.30</t>
  </si>
  <si>
    <t>koeling; distributie hoofdverdeling, algemeen (verzamelniveau)</t>
  </si>
  <si>
    <t>(55.30) koeling; distributie hoofdverdeling, algemeen (verzamelniveau)</t>
  </si>
  <si>
    <t>NL/SfB - Tabel 1 - (55.30)</t>
  </si>
  <si>
    <t>(55.31)</t>
  </si>
  <si>
    <t>55.31</t>
  </si>
  <si>
    <t>koeling; distributie hoofdverdeling, distributiesystemen</t>
  </si>
  <si>
    <t>(55.31) koeling; distributie hoofdverdeling, distributiesystemen</t>
  </si>
  <si>
    <t>NL/SfB - Tabel 1 - (55.31)</t>
  </si>
  <si>
    <t>(55.4)</t>
  </si>
  <si>
    <t>55.4</t>
  </si>
  <si>
    <t>koeling; distributie (vanaf verdeler/verzamelaar)</t>
  </si>
  <si>
    <t>(55.4) koeling; distributie (vanaf verdeler/verzamelaar)</t>
  </si>
  <si>
    <t>NL/SfB - Tabel 1 - (55.4)</t>
  </si>
  <si>
    <t>(55.40)</t>
  </si>
  <si>
    <t>55.40</t>
  </si>
  <si>
    <t>koeling; distributie, algemeen (verzamelniveau)</t>
  </si>
  <si>
    <t>(55.40) koeling; distributie, algemeen (verzamelniveau)</t>
  </si>
  <si>
    <t>NL/SfB - Tabel 1 - (55.40)</t>
  </si>
  <si>
    <t>(55.41)</t>
  </si>
  <si>
    <t>55.41</t>
  </si>
  <si>
    <t>koeling; distributie, distributiesystemen</t>
  </si>
  <si>
    <t>(55.41) koeling; distributie, distributiesystemen</t>
  </si>
  <si>
    <t>NL/SfB - Tabel 1 - (55.41)</t>
  </si>
  <si>
    <t>(55.5)</t>
  </si>
  <si>
    <t>55.5</t>
  </si>
  <si>
    <t>koeling, opslag</t>
  </si>
  <si>
    <t>(55.5) koeling, opslag</t>
  </si>
  <si>
    <t>NL/SfB - Tabel 1 - (55.5)</t>
  </si>
  <si>
    <t>(55.50)</t>
  </si>
  <si>
    <t>55.50</t>
  </si>
  <si>
    <t>koeling; opslag, algemeen (verzamelniveau)</t>
  </si>
  <si>
    <t>(55.50) koeling; opslag, algemeen (verzamelniveau)</t>
  </si>
  <si>
    <t>NL/SfB - Tabel 1 - (55.50)</t>
  </si>
  <si>
    <t>(55.8)</t>
  </si>
  <si>
    <t>55.8</t>
  </si>
  <si>
    <t>koeling; afgifte</t>
  </si>
  <si>
    <t>(55.8) koeling; afgifte</t>
  </si>
  <si>
    <t>NL/SfB - Tabel 1 - (55.8)</t>
  </si>
  <si>
    <t>(55.80)</t>
  </si>
  <si>
    <t>55.80</t>
  </si>
  <si>
    <t>koeling; afgifte, algemeen (verzamelniveau)</t>
  </si>
  <si>
    <t>(55.80) koeling; afgifte, algemeen (verzamelniveau)</t>
  </si>
  <si>
    <t>NL/SfB - Tabel 1 - (55.80)</t>
  </si>
  <si>
    <t>(55.81)</t>
  </si>
  <si>
    <t>55.81</t>
  </si>
  <si>
    <t>koeling; afgifte, fancoil /inductie units, nakoelers</t>
  </si>
  <si>
    <t>(55.81) koeling; afgifte, fancoil /inductie units, nakoelers</t>
  </si>
  <si>
    <t>NL/SfB - Tabel 1 - (55.81)</t>
  </si>
  <si>
    <t>(55.83)</t>
  </si>
  <si>
    <t>55.83</t>
  </si>
  <si>
    <t>koeling; afgifte, koel(klimaat)plafonds</t>
  </si>
  <si>
    <t>(55.83) koeling; afgifte, koel(klimaat)plafonds</t>
  </si>
  <si>
    <t>NL/SfB - Tabel 1 - (55.83)</t>
  </si>
  <si>
    <t>(55.84)</t>
  </si>
  <si>
    <t>55.84</t>
  </si>
  <si>
    <t>koeling; afgifte, vloerkoeling/wandkoeling</t>
  </si>
  <si>
    <t>(55.84) koeling; afgifte, vloerkoeling/wandkoeling</t>
  </si>
  <si>
    <t>NL/SfB - Tabel 1 - (55.84)</t>
  </si>
  <si>
    <t>(55.9)</t>
  </si>
  <si>
    <t>55.9</t>
  </si>
  <si>
    <t>vaste gebouwgebonden voorzieningen behorend bij koeling</t>
  </si>
  <si>
    <t>(55.9) vaste gebouwgebonden voorzieningen behorend bij koeling</t>
  </si>
  <si>
    <t>NL/SfB - Tabel 1 - (55.9)</t>
  </si>
  <si>
    <t>(55.90)</t>
  </si>
  <si>
    <t>55.90</t>
  </si>
  <si>
    <t>vaste gebouwgebonden voorzieningen behorend bij koeling, algemeen (verzamelniveau)</t>
  </si>
  <si>
    <t>(55.90) vaste gebouwgebonden voorzieningen behorend bij koeling, algemeen (verzamelniveau)</t>
  </si>
  <si>
    <t>NL/SfB - Tabel 1 - (55.90)</t>
  </si>
  <si>
    <t>(56)</t>
  </si>
  <si>
    <t>Verwarming</t>
  </si>
  <si>
    <t>(56) Verwarming</t>
  </si>
  <si>
    <t>NL/SfB - Tabel 1 - (56)</t>
  </si>
  <si>
    <t>(56.0)</t>
  </si>
  <si>
    <t>56.0</t>
  </si>
  <si>
    <t>verwarming; algemeen</t>
  </si>
  <si>
    <t>(56.0) verwarming; algemeen</t>
  </si>
  <si>
    <t>NL/SfB - Tabel 1 - (56.0)</t>
  </si>
  <si>
    <t>(56.1)</t>
  </si>
  <si>
    <t>56.1</t>
  </si>
  <si>
    <t>verwarming; opwekking lokaal</t>
  </si>
  <si>
    <t>(56.1) verwarming; opwekking lokaal</t>
  </si>
  <si>
    <t>NL/SfB - Tabel 1 - (56.1)</t>
  </si>
  <si>
    <t>(56.10)</t>
  </si>
  <si>
    <t>56.10</t>
  </si>
  <si>
    <t>verwarming; opwekking lokaal, algemeen (verzamelniveau)</t>
  </si>
  <si>
    <t>(56.10) verwarming; opwekking lokaal, algemeen (verzamelniveau)</t>
  </si>
  <si>
    <t>NL/SfB - Tabel 1 - (56.10)</t>
  </si>
  <si>
    <t>(56.11)</t>
  </si>
  <si>
    <t>56.11</t>
  </si>
  <si>
    <t>verwarming; opwekking lokaal, direct gestookte toestellen</t>
  </si>
  <si>
    <t>(56.11) verwarming; opwekking lokaal, direct gestookte toestellen</t>
  </si>
  <si>
    <t>NL/SfB - Tabel 1 - (56.11)</t>
  </si>
  <si>
    <t>(56.12)</t>
  </si>
  <si>
    <t>56.12</t>
  </si>
  <si>
    <t>verwarming; opwekking lokaal, stoombevochtigers</t>
  </si>
  <si>
    <t>(56.12) verwarming; opwekking lokaal, stoombevochtigers</t>
  </si>
  <si>
    <t>NL/SfB - Tabel 1 - (56.12)</t>
  </si>
  <si>
    <t>(56.2)</t>
  </si>
  <si>
    <t>56.2</t>
  </si>
  <si>
    <t>verwarming; opwekking centraal</t>
  </si>
  <si>
    <t>(56.2) verwarming; opwekking centraal</t>
  </si>
  <si>
    <t>NL/SfB - Tabel 1 - (56.2)</t>
  </si>
  <si>
    <t>(56.20)</t>
  </si>
  <si>
    <t>56.20</t>
  </si>
  <si>
    <t>verwarming; opwekking centraal, algemeen (verzamelniveau)</t>
  </si>
  <si>
    <t>(56.20) verwarming; opwekking centraal, algemeen (verzamelniveau)</t>
  </si>
  <si>
    <t>NL/SfB - Tabel 1 - (56.20)</t>
  </si>
  <si>
    <t>(56.21)</t>
  </si>
  <si>
    <t>56.21</t>
  </si>
  <si>
    <t>verwarming; opwekking centraal, verwarmingstoestellen (ketels, HR, VR, biomassa)</t>
  </si>
  <si>
    <t>(56.21) verwarming; opwekking centraal, verwarmingstoestellen (ketels, HR, VR, biomassa)</t>
  </si>
  <si>
    <t>NL/SfB - Tabel 1 - (56.21)</t>
  </si>
  <si>
    <t>(56.22)</t>
  </si>
  <si>
    <t>56.22</t>
  </si>
  <si>
    <t>verwarming; opwekking centraal, stoomketels en toebehoren (ontgassers, etc.)</t>
  </si>
  <si>
    <t>(56.22) verwarming; opwekking centraal, stoomketels en toebehoren (ontgassers, etc.)</t>
  </si>
  <si>
    <t>NL/SfB - Tabel 1 - (56.22)</t>
  </si>
  <si>
    <t>(56.23)</t>
  </si>
  <si>
    <t>56.23</t>
  </si>
  <si>
    <t xml:space="preserve">verwarming; opwekking centraal, warmtekrachtkoppeling (WKK) en toebehoren </t>
  </si>
  <si>
    <t xml:space="preserve">(56.23) verwarming; opwekking centraal, warmtekrachtkoppeling (WKK) en toebehoren </t>
  </si>
  <si>
    <t>NL/SfB - Tabel 1 - (56.23)</t>
  </si>
  <si>
    <t>(56.25)</t>
  </si>
  <si>
    <t>56.25</t>
  </si>
  <si>
    <t>verwarming; opwekking centraal, zonnecollectoren</t>
  </si>
  <si>
    <t>(56.25) verwarming; opwekking centraal, zonnecollectoren</t>
  </si>
  <si>
    <t>NL/SfB - Tabel 1 - (56.25)</t>
  </si>
  <si>
    <t>(56.26)</t>
  </si>
  <si>
    <t>56.26</t>
  </si>
  <si>
    <t>verwarming; opwekking centraal, electrolyser, brandstofcel</t>
  </si>
  <si>
    <t>(56.26) verwarming; opwekking centraal, electrolyser, brandstofcel</t>
  </si>
  <si>
    <t>NL/SfB - Tabel 1 - (56.26)</t>
  </si>
  <si>
    <t>(56.27)</t>
  </si>
  <si>
    <t>56.27</t>
  </si>
  <si>
    <t>verwarming; opwekking centraal, aardwarmte (geothermie)</t>
  </si>
  <si>
    <t>(56.27) verwarming; opwekking centraal, aardwarmte (geothermie)</t>
  </si>
  <si>
    <t>NL/SfB - Tabel 1 - (56.27)</t>
  </si>
  <si>
    <t>(56.28)</t>
  </si>
  <si>
    <t>56.28</t>
  </si>
  <si>
    <t>verwarming; opwekking centraal, warmtenet</t>
  </si>
  <si>
    <t>(56.28) verwarming; opwekking centraal, warmtenet</t>
  </si>
  <si>
    <t>NL/SfB - Tabel 1 - (56.28)</t>
  </si>
  <si>
    <t>(56.3)</t>
  </si>
  <si>
    <t>56.3</t>
  </si>
  <si>
    <t>verwarming; distributie hoofdverdeling (t/m verdeler/verzamelaar)</t>
  </si>
  <si>
    <t>(56.3) verwarming; distributie hoofdverdeling (t/m verdeler/verzamelaar)</t>
  </si>
  <si>
    <t>NL/SfB - Tabel 1 - (56.3)</t>
  </si>
  <si>
    <t>(56.30)</t>
  </si>
  <si>
    <t>56.30</t>
  </si>
  <si>
    <t>verwarming; distributie hoofdverdeling , algemeen (verzamelniveau)</t>
  </si>
  <si>
    <t>(56.30) verwarming; distributie hoofdverdeling , algemeen (verzamelniveau)</t>
  </si>
  <si>
    <t>NL/SfB - Tabel 1 - (56.30)</t>
  </si>
  <si>
    <t>(56.31)</t>
  </si>
  <si>
    <t>56.31</t>
  </si>
  <si>
    <t>verwarming; distributie hoofdverdeling, distributiesystemen</t>
  </si>
  <si>
    <t>(56.31) verwarming; distributie hoofdverdeling, distributiesystemen</t>
  </si>
  <si>
    <t>NL/SfB - Tabel 1 - (56.31)</t>
  </si>
  <si>
    <t>(56.4)</t>
  </si>
  <si>
    <t>56.4</t>
  </si>
  <si>
    <t>verwarming; distributie (vanaf verdeler/verzamelaar)</t>
  </si>
  <si>
    <t>(56.4) verwarming; distributie (vanaf verdeler/verzamelaar)</t>
  </si>
  <si>
    <t>NL/SfB - Tabel 1 - (56.4)</t>
  </si>
  <si>
    <t>(56.40)</t>
  </si>
  <si>
    <t>56.40</t>
  </si>
  <si>
    <t>verwarming; distributie, algemeen (verzamelniveau)</t>
  </si>
  <si>
    <t>(56.40) verwarming; distributie, algemeen (verzamelniveau)</t>
  </si>
  <si>
    <t>NL/SfB - Tabel 1 - (56.40)</t>
  </si>
  <si>
    <t>(56.41)</t>
  </si>
  <si>
    <t>56.41</t>
  </si>
  <si>
    <t>verwarming; distributie, distributiesystemen</t>
  </si>
  <si>
    <t>(56.41) verwarming; distributie, distributiesystemen</t>
  </si>
  <si>
    <t>NL/SfB - Tabel 1 - (56.41)</t>
  </si>
  <si>
    <t>(56.5)</t>
  </si>
  <si>
    <t>56.5</t>
  </si>
  <si>
    <t>verwarming; opslag</t>
  </si>
  <si>
    <t>(56.5) verwarming; opslag</t>
  </si>
  <si>
    <t>NL/SfB - Tabel 1 - (56.5)</t>
  </si>
  <si>
    <t>(56.50)</t>
  </si>
  <si>
    <t>56.50</t>
  </si>
  <si>
    <t>verwarming; opslag, algemeen (verzamelniveau)</t>
  </si>
  <si>
    <t>(56.50) verwarming; opslag, algemeen (verzamelniveau)</t>
  </si>
  <si>
    <t>NL/SfB - Tabel 1 - (56.50)</t>
  </si>
  <si>
    <t>(56.8)</t>
  </si>
  <si>
    <t>56.8</t>
  </si>
  <si>
    <t>verwarming; afgifte</t>
  </si>
  <si>
    <t>(56.8) verwarming; afgifte</t>
  </si>
  <si>
    <t>NL/SfB - Tabel 1 - (56.8)</t>
  </si>
  <si>
    <t>(56.80)</t>
  </si>
  <si>
    <t>56.80</t>
  </si>
  <si>
    <t>verwarming; afgifte, algemeen (verzamelniveau)</t>
  </si>
  <si>
    <t>(56.80) verwarming; afgifte, algemeen (verzamelniveau)</t>
  </si>
  <si>
    <t>NL/SfB - Tabel 1 - (56.80)</t>
  </si>
  <si>
    <t>(56.81)</t>
  </si>
  <si>
    <t>56.81</t>
  </si>
  <si>
    <t>verwarming; afgifte, radiator/convectorsystemen</t>
  </si>
  <si>
    <t>(56.81) verwarming; afgifte, radiator/convectorsystemen</t>
  </si>
  <si>
    <t>NL/SfB - Tabel 1 - (56.81)</t>
  </si>
  <si>
    <t>(56.83)</t>
  </si>
  <si>
    <t>56.83</t>
  </si>
  <si>
    <t>verwarming; afgifte, warmte(klimaat)plafonds</t>
  </si>
  <si>
    <t>(56.83) verwarming; afgifte, warmte(klimaat)plafonds</t>
  </si>
  <si>
    <t>NL/SfB - Tabel 1 - (56.83)</t>
  </si>
  <si>
    <t>(56.84)</t>
  </si>
  <si>
    <t>56.84</t>
  </si>
  <si>
    <t>verwarming; afgifte, vloerverwarming/wandverwarming</t>
  </si>
  <si>
    <t>(56.84) verwarming; afgifte, vloerverwarming/wandverwarming</t>
  </si>
  <si>
    <t>NL/SfB - Tabel 1 - (56.84)</t>
  </si>
  <si>
    <t>(56.86)</t>
  </si>
  <si>
    <t>56.86</t>
  </si>
  <si>
    <t>verwarming; afgifte, stralingspanelen</t>
  </si>
  <si>
    <t>(56.86) verwarming; afgifte, stralingspanelen</t>
  </si>
  <si>
    <t>NL/SfB - Tabel 1 - (56.86)</t>
  </si>
  <si>
    <t>(56.9)</t>
  </si>
  <si>
    <t>56.9</t>
  </si>
  <si>
    <t>vaste gebouwgebonden voorzieningen behorend bij verwarming</t>
  </si>
  <si>
    <t>(56.9) vaste gebouwgebonden voorzieningen behorend bij verwarming</t>
  </si>
  <si>
    <t>NL/SfB - Tabel 1 - (56.9)</t>
  </si>
  <si>
    <t>(56.90)</t>
  </si>
  <si>
    <t>56.90</t>
  </si>
  <si>
    <t>vaste gebouwgebonden voorzieningen behorend bij verwarming, algemeen (verzamelniveau)</t>
  </si>
  <si>
    <t>(56.90) vaste gebouwgebonden voorzieningen behorend bij verwarming, algemeen (verzamelniveau)</t>
  </si>
  <si>
    <t>NL/SfB - Tabel 1 - (56.90)</t>
  </si>
  <si>
    <t>(57)</t>
  </si>
  <si>
    <t>57</t>
  </si>
  <si>
    <t>(57) Luchtbehandeling</t>
  </si>
  <si>
    <t>NL/SfB - Tabel 1 - (57)</t>
  </si>
  <si>
    <t>(57.0)</t>
  </si>
  <si>
    <t>57.0</t>
  </si>
  <si>
    <t>luchtbehandeling; algemeen</t>
  </si>
  <si>
    <t>(57.0) luchtbehandeling; algemeen</t>
  </si>
  <si>
    <t>NL/SfB - Tabel 1 - (57.0)</t>
  </si>
  <si>
    <t>(57.1)</t>
  </si>
  <si>
    <t>57.1</t>
  </si>
  <si>
    <t>luchtbehandeling; natuurlijk</t>
  </si>
  <si>
    <t>(57.1) luchtbehandeling; natuurlijk</t>
  </si>
  <si>
    <t>NL/SfB - Tabel 1 - (57.1)</t>
  </si>
  <si>
    <t>(57.10)</t>
  </si>
  <si>
    <t>57.10</t>
  </si>
  <si>
    <t>luchtbehandeling; natuurlijk, algemeen (verzamelniveau)</t>
  </si>
  <si>
    <t>(57.10) luchtbehandeling; natuurlijk, algemeen (verzamelniveau)</t>
  </si>
  <si>
    <t>NL/SfB - Tabel 1 - (57.10)</t>
  </si>
  <si>
    <t>(57.11)</t>
  </si>
  <si>
    <t>57.11</t>
  </si>
  <si>
    <t>luchtbehandeling; natuurlijk, voorzieningen; regelbaar</t>
  </si>
  <si>
    <t>(57.11) luchtbehandeling; natuurlijk, voorzieningen; regelbaar</t>
  </si>
  <si>
    <t>NL/SfB - Tabel 1 - (57.11)</t>
  </si>
  <si>
    <t>(57.12)</t>
  </si>
  <si>
    <t>57.12</t>
  </si>
  <si>
    <t>luchtbehandeling; natuurlijk, voorzieningen; niet regelbaar</t>
  </si>
  <si>
    <t>(57.12) luchtbehandeling; natuurlijk, voorzieningen; niet regelbaar</t>
  </si>
  <si>
    <t>NL/SfB - Tabel 1 - (57.12)</t>
  </si>
  <si>
    <t>(57.2)</t>
  </si>
  <si>
    <t>57.2</t>
  </si>
  <si>
    <t>luchtbehandeling; mechanisch lokaal</t>
  </si>
  <si>
    <t>(57.2) luchtbehandeling; mechanisch lokaal</t>
  </si>
  <si>
    <t>NL/SfB - Tabel 1 - (57.2)</t>
  </si>
  <si>
    <t>(57.20)</t>
  </si>
  <si>
    <t>57.20</t>
  </si>
  <si>
    <t>luchtbehandeling; mechanisch lokaal, algemeen (verzamelniveau)</t>
  </si>
  <si>
    <t>(57.20) luchtbehandeling; mechanisch lokaal, algemeen (verzamelniveau)</t>
  </si>
  <si>
    <t>NL/SfB - Tabel 1 - (57.20)</t>
  </si>
  <si>
    <t>(57.21)</t>
  </si>
  <si>
    <t>57.21</t>
  </si>
  <si>
    <t>luchtbehandeling; mechanisch lokaal, ventilatie-installatie</t>
  </si>
  <si>
    <t>(57.21) luchtbehandeling; mechanisch lokaal, ventilatie-installatie</t>
  </si>
  <si>
    <t>NL/SfB - Tabel 1 - (57.21)</t>
  </si>
  <si>
    <t>(57.22)</t>
  </si>
  <si>
    <t>57.22</t>
  </si>
  <si>
    <t>luchtbehandeling; mechanisch lokaal, afzuiginstallatie</t>
  </si>
  <si>
    <t>(57.22) luchtbehandeling; mechanisch lokaal, afzuiginstallatie</t>
  </si>
  <si>
    <t>NL/SfB - Tabel 1 - (57.22)</t>
  </si>
  <si>
    <t>(57.3)</t>
  </si>
  <si>
    <t>57.3</t>
  </si>
  <si>
    <t>luchtbehandeling; mechanisch centraal</t>
  </si>
  <si>
    <t>(57.3) luchtbehandeling; mechanisch centraal</t>
  </si>
  <si>
    <t>NL/SfB - Tabel 1 - (57.3)</t>
  </si>
  <si>
    <t>(57.30)</t>
  </si>
  <si>
    <t>57.30</t>
  </si>
  <si>
    <t>luchtbehandeling; mechanisch centraal, algemeen (verzamelniveau)</t>
  </si>
  <si>
    <t>(57.30) luchtbehandeling; mechanisch centraal, algemeen (verzamelniveau)</t>
  </si>
  <si>
    <t>NL/SfB - Tabel 1 - (57.30)</t>
  </si>
  <si>
    <t>(57.31)</t>
  </si>
  <si>
    <t>57.31</t>
  </si>
  <si>
    <t>luchtbehandeling; mechanisch centraal, ventilatie-installatie</t>
  </si>
  <si>
    <t>(57.31) luchtbehandeling; mechanisch centraal, ventilatie-installatie</t>
  </si>
  <si>
    <t>NL/SfB - Tabel 1 - (57.31)</t>
  </si>
  <si>
    <t>(57.32)</t>
  </si>
  <si>
    <t>57.32</t>
  </si>
  <si>
    <t>luchtbehandeling; mechanisch centraal, afzuiginstallatie</t>
  </si>
  <si>
    <t>(57.32) luchtbehandeling; mechanisch centraal, afzuiginstallatie</t>
  </si>
  <si>
    <t>NL/SfB - Tabel 1 - (57.32)</t>
  </si>
  <si>
    <t>(57.4)</t>
  </si>
  <si>
    <t>57.4</t>
  </si>
  <si>
    <t>luchtbehandeling; distributie</t>
  </si>
  <si>
    <t>(57.4) luchtbehandeling; distributie</t>
  </si>
  <si>
    <t>NL/SfB - Tabel 1 - (57.4)</t>
  </si>
  <si>
    <t>(57.40)</t>
  </si>
  <si>
    <t>57.40</t>
  </si>
  <si>
    <t>luchtbehandeling; distributie, algemeen (verzamelniveau)</t>
  </si>
  <si>
    <t>(57.40) luchtbehandeling; distributie, algemeen (verzamelniveau)</t>
  </si>
  <si>
    <t>NL/SfB - Tabel 1 - (57.40)</t>
  </si>
  <si>
    <t>(57.41)</t>
  </si>
  <si>
    <t>57.41</t>
  </si>
  <si>
    <t>luchtbehandeling; distributie, kanalen</t>
  </si>
  <si>
    <t>(57.41) luchtbehandeling; distributie, kanalen</t>
  </si>
  <si>
    <t>NL/SfB - Tabel 1 - (57.41)</t>
  </si>
  <si>
    <t>(57.42)</t>
  </si>
  <si>
    <t>57.42</t>
  </si>
  <si>
    <t>luchtbehandeling; distributie, kanalen separate afzuigsystemen</t>
  </si>
  <si>
    <t>(57.42) luchtbehandeling; distributie, kanalen separate afzuigsystemen</t>
  </si>
  <si>
    <t>NL/SfB - Tabel 1 - (57.42)</t>
  </si>
  <si>
    <t>(57.8)</t>
  </si>
  <si>
    <t>57.8</t>
  </si>
  <si>
    <t>luchtbehandeling; afgifte</t>
  </si>
  <si>
    <t>(57.8) luchtbehandeling; afgifte</t>
  </si>
  <si>
    <t>NL/SfB - Tabel 1 - (57.8)</t>
  </si>
  <si>
    <t>(57.80)</t>
  </si>
  <si>
    <t>57.80</t>
  </si>
  <si>
    <t>luchtbehandeling; afgifte, algemeen (verzamelniveau)</t>
  </si>
  <si>
    <t>(57.80) luchtbehandeling; afgifte, algemeen (verzamelniveau)</t>
  </si>
  <si>
    <t>NL/SfB - Tabel 1 - (57.80)</t>
  </si>
  <si>
    <t>(57.81)</t>
  </si>
  <si>
    <t>57.81</t>
  </si>
  <si>
    <t>luchtbehandeling; afgifte, appendages</t>
  </si>
  <si>
    <t>(57.81) luchtbehandeling; afgifte, appendages</t>
  </si>
  <si>
    <t>NL/SfB - Tabel 1 - (57.81)</t>
  </si>
  <si>
    <t>(57.82)</t>
  </si>
  <si>
    <t>57.82</t>
  </si>
  <si>
    <t>luchtbehandeling; afgifte, roosters</t>
  </si>
  <si>
    <t>(57.82) luchtbehandeling; afgifte, roosters</t>
  </si>
  <si>
    <t>NL/SfB - Tabel 1 - (57.82)</t>
  </si>
  <si>
    <t>(57.9)</t>
  </si>
  <si>
    <t>57.9</t>
  </si>
  <si>
    <t>vaste gebouwgebonden voorzieningen behorend bij luchtbehandeling</t>
  </si>
  <si>
    <t>(57.9) vaste gebouwgebonden voorzieningen behorend bij luchtbehandeling</t>
  </si>
  <si>
    <t>NL/SfB - Tabel 1 - (57.9)</t>
  </si>
  <si>
    <t>(57.90)</t>
  </si>
  <si>
    <t>57.90</t>
  </si>
  <si>
    <t>vaste gebouwgebonden voorzieningen behorend bij luchtbehandeling, algemeen (verzamelniveau)</t>
  </si>
  <si>
    <t>(57.90) vaste gebouwgebonden voorzieningen behorend bij luchtbehandeling, algemeen (verzamelniveau)</t>
  </si>
  <si>
    <t>NL/SfB - Tabel 1 - (57.90)</t>
  </si>
  <si>
    <t>(58)</t>
  </si>
  <si>
    <t>Meet- en regelinstallaties</t>
  </si>
  <si>
    <t>(58) Meet- en regelinstallaties</t>
  </si>
  <si>
    <t>NL/SfB - Tabel 1 - (58)</t>
  </si>
  <si>
    <t>(58.0)</t>
  </si>
  <si>
    <t>58.0</t>
  </si>
  <si>
    <t>meet- en regelinstallaties; algemeen</t>
  </si>
  <si>
    <t>(58.0) meet- en regelinstallaties; algemeen</t>
  </si>
  <si>
    <t>NL/SfB - Tabel 1 - (58.0)</t>
  </si>
  <si>
    <t>(58.1)</t>
  </si>
  <si>
    <t>58.1</t>
  </si>
  <si>
    <t>meet- en regelinstallaties; verdeling lokaal inclusief regelapparatuur</t>
  </si>
  <si>
    <t>(58.1) meet- en regelinstallaties; verdeling lokaal inclusief regelapparatuur</t>
  </si>
  <si>
    <t>NL/SfB - Tabel 1 - (58.1)</t>
  </si>
  <si>
    <t>(58.10)</t>
  </si>
  <si>
    <t>58.10</t>
  </si>
  <si>
    <t>meet- en regelinstallaties; verdeling lokaal inclusief regelapparatuur, algemeen (verzamelniveau)</t>
  </si>
  <si>
    <t>(58.10) meet- en regelinstallaties; verdeling lokaal inclusief regelapparatuur, algemeen (verzamelniveau)</t>
  </si>
  <si>
    <t>NL/SfB - Tabel 1 - (58.10)</t>
  </si>
  <si>
    <t>(58.11)</t>
  </si>
  <si>
    <t>58.11</t>
  </si>
  <si>
    <t>meet- en regelinstallaties; verdeling lokaal inclusief regelapparatuur, specifieke regeling</t>
  </si>
  <si>
    <t>(58.11) meet- en regelinstallaties; verdeling lokaal inclusief regelapparatuur, specifieke regeling</t>
  </si>
  <si>
    <t>NL/SfB - Tabel 1 - (58.11)</t>
  </si>
  <si>
    <t>(58.2)</t>
  </si>
  <si>
    <t>58.2</t>
  </si>
  <si>
    <t>meet- en regelinstallaties; verdeling centraal Gebouw Beheer Systeem (GBS)</t>
  </si>
  <si>
    <t>(58.2) meet- en regelinstallaties; verdeling centraal Gebouw Beheer Systeem (GBS)</t>
  </si>
  <si>
    <t>NL/SfB - Tabel 1 - (58.2)</t>
  </si>
  <si>
    <t>(58.20)</t>
  </si>
  <si>
    <t>58.20</t>
  </si>
  <si>
    <t>meet- en regelinstallaties; verdeling centraal Gebouw Beheer Systeem (GBS), algemeen (verzamelniveau)</t>
  </si>
  <si>
    <t>(58.20) meet- en regelinstallaties; verdeling centraal Gebouw Beheer Systeem (GBS), algemeen (verzamelniveau)</t>
  </si>
  <si>
    <t>NL/SfB - Tabel 1 - (58.20)</t>
  </si>
  <si>
    <t>(58.21)</t>
  </si>
  <si>
    <t>58.21</t>
  </si>
  <si>
    <t>meet- en regelinstallaties; verdeling centraal Gebouw Beheer Systeem (GBS), hardware</t>
  </si>
  <si>
    <t>(58.21) meet- en regelinstallaties; verdeling centraal Gebouw Beheer Systeem (GBS), hardware</t>
  </si>
  <si>
    <t>NL/SfB - Tabel 1 - (58.21)</t>
  </si>
  <si>
    <t>(58.22)</t>
  </si>
  <si>
    <t>58.22</t>
  </si>
  <si>
    <t>meet- en regelinstallaties; verdeling centraal Gebouw Beheer Systeem (GBS), software</t>
  </si>
  <si>
    <t>(58.22) meet- en regelinstallaties; verdeling centraal Gebouw Beheer Systeem (GBS), software</t>
  </si>
  <si>
    <t>NL/SfB - Tabel 1 - (58.22)</t>
  </si>
  <si>
    <t>(58.6)</t>
  </si>
  <si>
    <t>58.6</t>
  </si>
  <si>
    <t>meet- en regelinstallaties; distributie centraal</t>
  </si>
  <si>
    <t>(58.6) meet- en regelinstallaties; distributie centraal</t>
  </si>
  <si>
    <t>NL/SfB - Tabel 1 - (58.6)</t>
  </si>
  <si>
    <t>(58.60)</t>
  </si>
  <si>
    <t>58.60</t>
  </si>
  <si>
    <t>meet- en regelinstallaties; distributie centraal, algemeen (verzamelniveau)</t>
  </si>
  <si>
    <t>(58.60) meet- en regelinstallaties; distributie centraal, algemeen (verzamelniveau)</t>
  </si>
  <si>
    <t>NL/SfB - Tabel 1 - (58.60)</t>
  </si>
  <si>
    <t>(58.61)</t>
  </si>
  <si>
    <t>58.61</t>
  </si>
  <si>
    <t>meet- en regelinstallaties; distributie centraal, regelkasten voedingen / krachtstroom</t>
  </si>
  <si>
    <t>(58.61) meet- en regelinstallaties; distributie centraal, regelkasten voedingen / krachtstroom</t>
  </si>
  <si>
    <t>NL/SfB - Tabel 1 - (58.61)</t>
  </si>
  <si>
    <t>(58.62)</t>
  </si>
  <si>
    <t>58.62</t>
  </si>
  <si>
    <t>meet- en regelinstallaties; distributie centraal, regelkasten zwakstroom (DDC)</t>
  </si>
  <si>
    <t>(58.62) meet- en regelinstallaties; distributie centraal, regelkasten zwakstroom (DDC)</t>
  </si>
  <si>
    <t>NL/SfB - Tabel 1 - (58.62)</t>
  </si>
  <si>
    <t>(58.66)</t>
  </si>
  <si>
    <t>58.66</t>
  </si>
  <si>
    <t>meet- en regelinstallaties; distributie centraal, bekabeling, voedingsleidingen</t>
  </si>
  <si>
    <t>(58.66) meet- en regelinstallaties; distributie centraal, bekabeling, voedingsleidingen</t>
  </si>
  <si>
    <t>NL/SfB - Tabel 1 - (58.66)</t>
  </si>
  <si>
    <t>(58.67)</t>
  </si>
  <si>
    <t>58.67</t>
  </si>
  <si>
    <t>meet- en regelinstallaties; distributie centraal, bekabeling, signaalleidingen</t>
  </si>
  <si>
    <t>(58.67) meet- en regelinstallaties; distributie centraal, bekabeling, signaalleidingen</t>
  </si>
  <si>
    <t>NL/SfB - Tabel 1 - (58.67)</t>
  </si>
  <si>
    <t>(58.8)</t>
  </si>
  <si>
    <t>58.8</t>
  </si>
  <si>
    <t>meet- en regelinstallaties; meting en sturing</t>
  </si>
  <si>
    <t>(58.8) meet- en regelinstallaties; meting en sturing</t>
  </si>
  <si>
    <t>NL/SfB - Tabel 1 - (58.8)</t>
  </si>
  <si>
    <t>(58.80)</t>
  </si>
  <si>
    <t>58.80</t>
  </si>
  <si>
    <t>meet- en regelinstallaties; meting en sturing, veldapparatuur, algemeen (verzamelniveau)</t>
  </si>
  <si>
    <t>(58.80) meet- en regelinstallaties; meting en sturing, veldapparatuur, algemeen (verzamelniveau)</t>
  </si>
  <si>
    <t>NL/SfB - Tabel 1 - (58.80)</t>
  </si>
  <si>
    <t>(58.81)</t>
  </si>
  <si>
    <t>58.81</t>
  </si>
  <si>
    <t>meet- en regelinstallaties; meting en sturing, veldapparatuur, centrale gebouwinstallaties</t>
  </si>
  <si>
    <t>(58.81) meet- en regelinstallaties; meting en sturing, veldapparatuur, centrale gebouwinstallaties</t>
  </si>
  <si>
    <t>NL/SfB - Tabel 1 - (58.81)</t>
  </si>
  <si>
    <t>(58.82)</t>
  </si>
  <si>
    <t>58.82</t>
  </si>
  <si>
    <t>meet- en regelinstallaties; meting en sturing, veldapparatuur, naregelingen</t>
  </si>
  <si>
    <t>(58.82) meet- en regelinstallaties; meting en sturing, veldapparatuur, naregelingen</t>
  </si>
  <si>
    <t>NL/SfB - Tabel 1 - (58.82)</t>
  </si>
  <si>
    <t>(58.9)</t>
  </si>
  <si>
    <t>58.9</t>
  </si>
  <si>
    <t>vaste gebouwgebonden voorzieningen behorend bij regeling werktuigkundige installaties</t>
  </si>
  <si>
    <t>(58.9) vaste gebouwgebonden voorzieningen behorend bij regeling werktuigkundige installaties</t>
  </si>
  <si>
    <t>NL/SfB - Tabel 1 - (58.9)</t>
  </si>
  <si>
    <t>(58.90)</t>
  </si>
  <si>
    <t>58.90</t>
  </si>
  <si>
    <t>vaste gebouwgebonden voorzieningen behorend bij regeling werktuigkundige installaties, algemeen (verzamelniveau)</t>
  </si>
  <si>
    <t>(58.90) vaste gebouwgebonden voorzieningen behorend bij regeling werktuigkundige installaties, algemeen (verzamelniveau)</t>
  </si>
  <si>
    <t>NL/SfB - Tabel 1 - (58.90)</t>
  </si>
  <si>
    <t>(59)</t>
  </si>
  <si>
    <t>Werktuigkundige brandveiligheid</t>
  </si>
  <si>
    <t>(59) Werktuigkundige brandveiligheid</t>
  </si>
  <si>
    <t>NL/SfB - Tabel 1 - (59)</t>
  </si>
  <si>
    <t>(59.0)</t>
  </si>
  <si>
    <t>59.0</t>
  </si>
  <si>
    <t>brandveiligheid; algemeen</t>
  </si>
  <si>
    <t>(59.0) brandveiligheid; algemeen</t>
  </si>
  <si>
    <t>NL/SfB - Tabel 1 - (59.0)</t>
  </si>
  <si>
    <t>(59.1)</t>
  </si>
  <si>
    <t>59.1</t>
  </si>
  <si>
    <t>brandveiligheid; gasblusinstallatie</t>
  </si>
  <si>
    <t>(59.1) brandveiligheid; gasblusinstallatie</t>
  </si>
  <si>
    <t>NL/SfB - Tabel 1 - (59.1)</t>
  </si>
  <si>
    <t>(59.10)</t>
  </si>
  <si>
    <t>59.10</t>
  </si>
  <si>
    <t>brandveiligheid; gasblusinstallatie; algemeen (verzamelniveau)</t>
  </si>
  <si>
    <t>(59.10) brandveiligheid; gasblusinstallatie; algemeen (verzamelniveau)</t>
  </si>
  <si>
    <t>NL/SfB - Tabel 1 - (59.10)</t>
  </si>
  <si>
    <t>(59.11)</t>
  </si>
  <si>
    <t>59.11</t>
  </si>
  <si>
    <t>brandveiligheid; gasblusinstallatie; inergen</t>
  </si>
  <si>
    <t>(59.11) brandveiligheid; gasblusinstallatie; inergen</t>
  </si>
  <si>
    <t>NL/SfB - Tabel 1 - (59.11)</t>
  </si>
  <si>
    <t>(59.12)</t>
  </si>
  <si>
    <t>59.12</t>
  </si>
  <si>
    <t>brandveiligheid; gasblusinstallatie; chemisch</t>
  </si>
  <si>
    <t>(59.12) brandveiligheid; gasblusinstallatie; chemisch</t>
  </si>
  <si>
    <t>NL/SfB - Tabel 1 - (59.12)</t>
  </si>
  <si>
    <t>(59.13)</t>
  </si>
  <si>
    <t>59.13</t>
  </si>
  <si>
    <t>brandveiligheid; gasblusinstallatie; zuurstofreductie</t>
  </si>
  <si>
    <t>(59.13) brandveiligheid; gasblusinstallatie; zuurstofreductie</t>
  </si>
  <si>
    <t>NL/SfB - Tabel 1 - (59.13)</t>
  </si>
  <si>
    <t>(59.2)</t>
  </si>
  <si>
    <t>59.2</t>
  </si>
  <si>
    <t>brandveiligheid; waterblusinstallatie</t>
  </si>
  <si>
    <t>(59.2) brandveiligheid; waterblusinstallatie</t>
  </si>
  <si>
    <t>NL/SfB - Tabel 1 - (59.2)</t>
  </si>
  <si>
    <t>(59.20)</t>
  </si>
  <si>
    <t>59.20</t>
  </si>
  <si>
    <t>brandveiligheid; waterblusinstallatie, algemeen (verzamelniveau)</t>
  </si>
  <si>
    <t>(59.20) brandveiligheid; waterblusinstallatie, algemeen (verzamelniveau)</t>
  </si>
  <si>
    <t>NL/SfB - Tabel 1 - (59.20)</t>
  </si>
  <si>
    <t>(59.21)</t>
  </si>
  <si>
    <t>59.21</t>
  </si>
  <si>
    <t>brandveiligheid; waterblusinstallatie, sprinkler</t>
  </si>
  <si>
    <t>(59.21) brandveiligheid; waterblusinstallatie, sprinkler</t>
  </si>
  <si>
    <t>NL/SfB - Tabel 1 - (59.21)</t>
  </si>
  <si>
    <t>(59.22)</t>
  </si>
  <si>
    <t>59.22</t>
  </si>
  <si>
    <t>brandveiligheid; waterblusinstallatie, watermistinstallatie</t>
  </si>
  <si>
    <t>(59.22) brandveiligheid; waterblusinstallatie, watermistinstallatie</t>
  </si>
  <si>
    <t>NL/SfB - Tabel 1 - (59.22)</t>
  </si>
  <si>
    <t>(59.23)</t>
  </si>
  <si>
    <t>59.23</t>
  </si>
  <si>
    <t>brandveiligheid; waterblusinstallatie, droge blusleiding</t>
  </si>
  <si>
    <t>(59.23) brandveiligheid; waterblusinstallatie, droge blusleiding</t>
  </si>
  <si>
    <t>NL/SfB - Tabel 1 - (59.23)</t>
  </si>
  <si>
    <t>(59.24)</t>
  </si>
  <si>
    <t>59.24</t>
  </si>
  <si>
    <t>brandveiligheid; waterblusinstallatie, brandslanghaspels</t>
  </si>
  <si>
    <t>(59.24) brandveiligheid; waterblusinstallatie, brandslanghaspels</t>
  </si>
  <si>
    <t>NL/SfB - Tabel 1 - (59.24)</t>
  </si>
  <si>
    <t>(59.3)</t>
  </si>
  <si>
    <t>59.3</t>
  </si>
  <si>
    <t>brandveiligheid; brandventilatieinstallatie</t>
  </si>
  <si>
    <t>(59.3) brandveiligheid; brandventilatieinstallatie</t>
  </si>
  <si>
    <t>NL/SfB - Tabel 1 - (59.3)</t>
  </si>
  <si>
    <t>(59.30)</t>
  </si>
  <si>
    <t>59.30</t>
  </si>
  <si>
    <t>brandveiligheid; brandventilatieinstallatie, algemeen (verzamelniveau)</t>
  </si>
  <si>
    <t>(59.30) brandveiligheid; brandventilatieinstallatie, algemeen (verzamelniveau)</t>
  </si>
  <si>
    <t>NL/SfB - Tabel 1 - (59.30)</t>
  </si>
  <si>
    <t>(59.31)</t>
  </si>
  <si>
    <t>59.31</t>
  </si>
  <si>
    <t>brandveiligheid; brandventilatieinstallatie, rook/warmte afvoer</t>
  </si>
  <si>
    <t>(59.31) brandveiligheid; brandventilatieinstallatie, rook/warmte afvoer</t>
  </si>
  <si>
    <t>NL/SfB - Tabel 1 - (59.31)</t>
  </si>
  <si>
    <t>(59.32)</t>
  </si>
  <si>
    <t>59.32</t>
  </si>
  <si>
    <t>brandveiligheid; brandventilatieinstallatie, overdrukinstallatie</t>
  </si>
  <si>
    <t>(59.32) brandveiligheid; brandventilatieinstallatie, overdrukinstallatie</t>
  </si>
  <si>
    <t>NL/SfB - Tabel 1 - (59.32)</t>
  </si>
  <si>
    <t>(59.9)</t>
  </si>
  <si>
    <t>59.9</t>
  </si>
  <si>
    <t>vaste gebouwgebonden voorzieningen behorend bij brandveiligheid</t>
  </si>
  <si>
    <t>(59.9) vaste gebouwgebonden voorzieningen behorend bij brandveiligheid</t>
  </si>
  <si>
    <t>NL/SfB - Tabel 1 - (59.9)</t>
  </si>
  <si>
    <t>(59.90)</t>
  </si>
  <si>
    <t>59.90</t>
  </si>
  <si>
    <t>vaste gebouwgebonden voorzieningen behorend bij brandveiligheid, algemeen (verzamelniveau)</t>
  </si>
  <si>
    <t>(59.90) vaste gebouwgebonden voorzieningen behorend bij brandveiligheid, algemeen (verzamelniveau)</t>
  </si>
  <si>
    <t>NL/SfB - Tabel 1 - (59.90)</t>
  </si>
  <si>
    <t>(6-)</t>
  </si>
  <si>
    <t>6-</t>
  </si>
  <si>
    <t>INSTALLATIES ELEKTROTECHNISCH</t>
  </si>
  <si>
    <t>(6-) INSTALLATIES ELEKTROTECHNISCH</t>
  </si>
  <si>
    <t>NL/SfB - Tabel 1 - (6-)</t>
  </si>
  <si>
    <t>(60)</t>
  </si>
  <si>
    <t>60</t>
  </si>
  <si>
    <t>(60) -gereserveerd-</t>
  </si>
  <si>
    <t>NL/SfB - Tabel 1 - (60)</t>
  </si>
  <si>
    <t>(61)</t>
  </si>
  <si>
    <t>61</t>
  </si>
  <si>
    <t>Centrale elektrotechnische voorzieningen</t>
  </si>
  <si>
    <t>(61) Centrale elektrotechnische voorzieningen</t>
  </si>
  <si>
    <t>NL/SfB - Tabel 1 - (61)</t>
  </si>
  <si>
    <t>(61.0)</t>
  </si>
  <si>
    <t>61.0</t>
  </si>
  <si>
    <t>centrale elektrotechnische voorzieningen; algemeen</t>
  </si>
  <si>
    <t>(61.0) centrale elektrotechnische voorzieningen; algemeen</t>
  </si>
  <si>
    <t>NL/SfB - Tabel 1 - (61.0)</t>
  </si>
  <si>
    <t>(61.1)</t>
  </si>
  <si>
    <t>61.1</t>
  </si>
  <si>
    <t>centrale elektrotechnische voorzieningen; energie-opwekking</t>
  </si>
  <si>
    <t>(61.1) centrale elektrotechnische voorzieningen; energie-opwekking</t>
  </si>
  <si>
    <t>NL/SfB - Tabel 1 - (61.1)</t>
  </si>
  <si>
    <t>(61.10)</t>
  </si>
  <si>
    <t>61.10</t>
  </si>
  <si>
    <t>centrale elektrotechnische voorzieningen; energie-opwekking, algemeen (verzamelniveau)</t>
  </si>
  <si>
    <t>(61.10) centrale elektrotechnische voorzieningen; energie-opwekking, algemeen (verzamelniveau)</t>
  </si>
  <si>
    <t>NL/SfB - Tabel 1 - (61.10)</t>
  </si>
  <si>
    <t>(61.11)</t>
  </si>
  <si>
    <t>61.11</t>
  </si>
  <si>
    <t>centrale elektrotechnische voorzieningen; energie-opwekking, noodverlichtingsunits, centraal</t>
  </si>
  <si>
    <t>(61.11) centrale elektrotechnische voorzieningen; energie-opwekking, noodverlichtingsunits, centraal</t>
  </si>
  <si>
    <t>NL/SfB - Tabel 1 - (61.11)</t>
  </si>
  <si>
    <t>(61.12)</t>
  </si>
  <si>
    <t>61.12</t>
  </si>
  <si>
    <t>centrale elektrotechnische voorzieningen; energie-opwekking, nobreak units statisch</t>
  </si>
  <si>
    <t>(61.12) centrale elektrotechnische voorzieningen; energie-opwekking, nobreak units statisch</t>
  </si>
  <si>
    <t>NL/SfB - Tabel 1 - (61.12)</t>
  </si>
  <si>
    <t>(61.13)</t>
  </si>
  <si>
    <t>61.13</t>
  </si>
  <si>
    <t>centrale elektrotechnische voorzieningen; energie-opwekking, noodstroomaggregaat</t>
  </si>
  <si>
    <t>(61.13) centrale elektrotechnische voorzieningen; energie-opwekking, noodstroomaggregaat</t>
  </si>
  <si>
    <t>NL/SfB - Tabel 1 - (61.13)</t>
  </si>
  <si>
    <t>(61.14)</t>
  </si>
  <si>
    <t>61.14</t>
  </si>
  <si>
    <t>centrale elektrotechnische voorzieningen; energie-opwekking, nobreak units dynamisch</t>
  </si>
  <si>
    <t>(61.14) centrale elektrotechnische voorzieningen; energie-opwekking, nobreak units dynamisch</t>
  </si>
  <si>
    <t>NL/SfB - Tabel 1 - (61.14)</t>
  </si>
  <si>
    <t>(61.15)</t>
  </si>
  <si>
    <t>61.15</t>
  </si>
  <si>
    <t>centrale elektrotechnische voorzieningen; energie-opwekking, Photo Voltaic (PV) panelen</t>
  </si>
  <si>
    <t>(61.15) centrale elektrotechnische voorzieningen; energie-opwekking, Photo Voltaic (PV) panelen</t>
  </si>
  <si>
    <t>NL/SfB - Tabel 1 - (61.15)</t>
  </si>
  <si>
    <t>(61.16)</t>
  </si>
  <si>
    <t>61.16</t>
  </si>
  <si>
    <t>centrale elektrotechnische voorzieningen; energie-opwekking, wind-energie</t>
  </si>
  <si>
    <t>(61.16) centrale elektrotechnische voorzieningen; energie-opwekking, wind-energie</t>
  </si>
  <si>
    <t>NL/SfB - Tabel 1 - (61.16)</t>
  </si>
  <si>
    <t>(61.17)</t>
  </si>
  <si>
    <t>61.17</t>
  </si>
  <si>
    <t>centrale elektrotechnische voorzieningen; energie-opwekking, brandstofcel</t>
  </si>
  <si>
    <t>(61.17) centrale elektrotechnische voorzieningen; energie-opwekking, brandstofcel</t>
  </si>
  <si>
    <t>NL/SfB - Tabel 1 - (61.17)</t>
  </si>
  <si>
    <t>(61.2)</t>
  </si>
  <si>
    <t>61.2</t>
  </si>
  <si>
    <t>centrale elektrotechnische voorzieningen; aarding en bliksembeveiliging</t>
  </si>
  <si>
    <t>(61.2) centrale elektrotechnische voorzieningen; aarding en bliksembeveiliging</t>
  </si>
  <si>
    <t>NL/SfB - Tabel 1 - (61.2)</t>
  </si>
  <si>
    <t>(61.20)</t>
  </si>
  <si>
    <t>61.20</t>
  </si>
  <si>
    <t>centrale elektrotechnische voorzieningen; aarding, algemeen (verzamelniveau)</t>
  </si>
  <si>
    <t>(61.20) centrale elektrotechnische voorzieningen; aarding, algemeen (verzamelniveau)</t>
  </si>
  <si>
    <t>NL/SfB - Tabel 1 - (61.20)</t>
  </si>
  <si>
    <t>(61.21)</t>
  </si>
  <si>
    <t>61.21</t>
  </si>
  <si>
    <t>centrale elektrotechnische voorzieningen; aarding, veiligheidsaarding/overspanning</t>
  </si>
  <si>
    <t>(61.21) centrale elektrotechnische voorzieningen; aarding, veiligheidsaarding/overspanning</t>
  </si>
  <si>
    <t>NL/SfB - Tabel 1 - (61.21)</t>
  </si>
  <si>
    <t>(61.22)</t>
  </si>
  <si>
    <t>61.22</t>
  </si>
  <si>
    <t>centrale elektrotechnische voorzieningen; aarding, medische aarding</t>
  </si>
  <si>
    <t>(61.22) centrale elektrotechnische voorzieningen; aarding, medische aarding</t>
  </si>
  <si>
    <t>NL/SfB - Tabel 1 - (61.22)</t>
  </si>
  <si>
    <t>(61.23)</t>
  </si>
  <si>
    <t>61.23</t>
  </si>
  <si>
    <t>centrale elektrotechnische voorzieningen; aarding, speciale aarding</t>
  </si>
  <si>
    <t>(61.23) centrale elektrotechnische voorzieningen; aarding, speciale aarding</t>
  </si>
  <si>
    <t>NL/SfB - Tabel 1 - (61.23)</t>
  </si>
  <si>
    <t>(61.24)</t>
  </si>
  <si>
    <t>61.24</t>
  </si>
  <si>
    <t>centrale elektrotechnische voorzieningen; aarding, statische elektriciteit</t>
  </si>
  <si>
    <t>(61.24) centrale elektrotechnische voorzieningen; aarding, statische elektriciteit</t>
  </si>
  <si>
    <t>NL/SfB - Tabel 1 - (61.24)</t>
  </si>
  <si>
    <t>(61.26)</t>
  </si>
  <si>
    <t>61.26</t>
  </si>
  <si>
    <t>centrale elektrotechnische voorzieningen; aarding, potentiaalvereffening</t>
  </si>
  <si>
    <t>(61.26) centrale elektrotechnische voorzieningen; aarding, potentiaalvereffening</t>
  </si>
  <si>
    <t>NL/SfB - Tabel 1 - (61.26)</t>
  </si>
  <si>
    <t>(61.27)</t>
  </si>
  <si>
    <t>61.27</t>
  </si>
  <si>
    <t>centrale elektrotechnische voorzieningen; bliksemafleiding, algemeen</t>
  </si>
  <si>
    <t>(61.27) centrale elektrotechnische voorzieningen; bliksemafleiding, algemeen</t>
  </si>
  <si>
    <t>NL/SfB - Tabel 1 - (61.27)</t>
  </si>
  <si>
    <t>(61.28)</t>
  </si>
  <si>
    <t>61.28</t>
  </si>
  <si>
    <t>centrale elektrotechnische voorzieningen; bliksemafleiding</t>
  </si>
  <si>
    <t>(61.28) centrale elektrotechnische voorzieningen; bliksemafleiding</t>
  </si>
  <si>
    <t>NL/SfB - Tabel 1 - (61.28)</t>
  </si>
  <si>
    <t>(61.3)</t>
  </si>
  <si>
    <t>61.3</t>
  </si>
  <si>
    <t>centrale elektrotechnische voorzieningen; kanalisatie</t>
  </si>
  <si>
    <t>(61.3) centrale elektrotechnische voorzieningen; kanalisatie</t>
  </si>
  <si>
    <t>NL/SfB - Tabel 1 - (61.3)</t>
  </si>
  <si>
    <t>(61.30)</t>
  </si>
  <si>
    <t>61.30</t>
  </si>
  <si>
    <t>centrale elektrotechnische voorzieningen; kanalisatie, algemeen (verzamelniveau)</t>
  </si>
  <si>
    <t>(61.30) centrale elektrotechnische voorzieningen; kanalisatie, algemeen (verzamelniveau)</t>
  </si>
  <si>
    <t>NL/SfB - Tabel 1 - (61.30)</t>
  </si>
  <si>
    <t>(61.31)</t>
  </si>
  <si>
    <t>61.31</t>
  </si>
  <si>
    <t>centrale elektrotechnische voorzieningen; kanalisatie, t.b.v. installaties voor middenspanning</t>
  </si>
  <si>
    <t>(61.31) centrale elektrotechnische voorzieningen; kanalisatie, t.b.v. installaties voor middenspanning</t>
  </si>
  <si>
    <t>NL/SfB - Tabel 1 - (61.31)</t>
  </si>
  <si>
    <t>(61.32)</t>
  </si>
  <si>
    <t>61.32</t>
  </si>
  <si>
    <t>centrale elektrotechnische voorzieningen; kanalisatie, t.b.v. installaties voor lage spanning</t>
  </si>
  <si>
    <t>(61.32) centrale elektrotechnische voorzieningen; kanalisatie, t.b.v. installaties voor lage spanning</t>
  </si>
  <si>
    <t>NL/SfB - Tabel 1 - (61.32)</t>
  </si>
  <si>
    <t>(61.33)</t>
  </si>
  <si>
    <t>61.33</t>
  </si>
  <si>
    <t>centrale elektrotechnische voorzieningen; kanalisatie, t.b.v. installaties voor communicatie of beveiliging</t>
  </si>
  <si>
    <t>(61.33) centrale elektrotechnische voorzieningen; kanalisatie, t.b.v. installaties voor communicatie of beveiliging</t>
  </si>
  <si>
    <t>NL/SfB - Tabel 1 - (61.33)</t>
  </si>
  <si>
    <t>(61.4)</t>
  </si>
  <si>
    <t>61.4</t>
  </si>
  <si>
    <t>centrale elektrotechnische voorzieningen; energiedistributie middenspanning &gt;1kV</t>
  </si>
  <si>
    <t>(61.4) centrale elektrotechnische voorzieningen; energiedistributie middenspanning &gt;1kV</t>
  </si>
  <si>
    <t>NL/SfB - Tabel 1 - (61.4)</t>
  </si>
  <si>
    <t>(61.40)</t>
  </si>
  <si>
    <t>61.40</t>
  </si>
  <si>
    <t>centrale elektrotechnische voorzieningen; energiedistributie middenspanning &gt;1kV, algemeen (verzamelniveau)</t>
  </si>
  <si>
    <t>(61.40) centrale elektrotechnische voorzieningen; energiedistributie middenspanning &gt;1kV, algemeen (verzamelniveau)</t>
  </si>
  <si>
    <t>NL/SfB - Tabel 1 - (61.40)</t>
  </si>
  <si>
    <t>(61.41)</t>
  </si>
  <si>
    <t>61.41</t>
  </si>
  <si>
    <t>centrale elektrotechnische voorzieningen; energiedistributie middenspanning &gt;1kV, voedingsleiding middenspanningverdeler</t>
  </si>
  <si>
    <t>(61.41) centrale elektrotechnische voorzieningen; energiedistributie middenspanning &gt;1kV, voedingsleiding middenspanningverdeler</t>
  </si>
  <si>
    <t>NL/SfB - Tabel 1 - (61.41)</t>
  </si>
  <si>
    <t>(61.42)</t>
  </si>
  <si>
    <t>61.42</t>
  </si>
  <si>
    <t>centrale elektrotechnische voorzieningen; energiedistributie middenspanning &gt;1kV, middenspanningsverdeler</t>
  </si>
  <si>
    <t>(61.42) centrale elektrotechnische voorzieningen; energiedistributie middenspanning &gt;1kV, middenspanningsverdeler</t>
  </si>
  <si>
    <t>NL/SfB - Tabel 1 - (61.42)</t>
  </si>
  <si>
    <t>(61.43)</t>
  </si>
  <si>
    <t>61.43</t>
  </si>
  <si>
    <t>centrale elektrotechnische voorzieningen; energiedistributie middenspanning &gt;1kV, voedingleiding MS</t>
  </si>
  <si>
    <t>(61.43) centrale elektrotechnische voorzieningen; energiedistributie middenspanning &gt;1kV, voedingleiding MS</t>
  </si>
  <si>
    <t>NL/SfB - Tabel 1 - (61.43)</t>
  </si>
  <si>
    <t>(61.44)</t>
  </si>
  <si>
    <t>61.44</t>
  </si>
  <si>
    <t>centrale elektrotechnische voorzieningen; energiedistributie middenspanning &gt;1kV, transformator</t>
  </si>
  <si>
    <t>(61.44) centrale elektrotechnische voorzieningen; energiedistributie middenspanning &gt;1kV, transformator</t>
  </si>
  <si>
    <t>NL/SfB - Tabel 1 - (61.44)</t>
  </si>
  <si>
    <t>(61.5)</t>
  </si>
  <si>
    <t>61.5</t>
  </si>
  <si>
    <t xml:space="preserve">centrale elektrotechnische voorzieningen; energiedistributie laagspanning ≤1kV </t>
  </si>
  <si>
    <t xml:space="preserve">(61.5) centrale elektrotechnische voorzieningen; energiedistributie laagspanning ≤1kV </t>
  </si>
  <si>
    <t>NL/SfB - Tabel 1 - (61.5)</t>
  </si>
  <si>
    <t>(61.50)</t>
  </si>
  <si>
    <t>61.50</t>
  </si>
  <si>
    <t>centrale elektrotechnische voorzieningen; energiedistributie laagspanning ≤1kV ,algemeen (verzamelniveau)</t>
  </si>
  <si>
    <t>(61.50) centrale elektrotechnische voorzieningen; energiedistributie laagspanning ≤1kV ,algemeen (verzamelniveau)</t>
  </si>
  <si>
    <t>NL/SfB - Tabel 1 - (61.50)</t>
  </si>
  <si>
    <t>(61.51)</t>
  </si>
  <si>
    <t>61.51</t>
  </si>
  <si>
    <t>centrale elektrotechnische voorzieningen; energiedistributie laagspanning ≤1kV, voedingsleiding laagspanningshoofdverdeler</t>
  </si>
  <si>
    <t>(61.51) centrale elektrotechnische voorzieningen; energiedistributie laagspanning ≤1kV, voedingsleiding laagspanningshoofdverdeler</t>
  </si>
  <si>
    <t>NL/SfB - Tabel 1 - (61.51)</t>
  </si>
  <si>
    <t>(61.52)</t>
  </si>
  <si>
    <t>61.52</t>
  </si>
  <si>
    <t>centrale elektrotechnische voorzieningen; energiedistributie laagspanning ≤1kV, laagspanningshoofdverdeler</t>
  </si>
  <si>
    <t>(61.52) centrale elektrotechnische voorzieningen; energiedistributie laagspanning ≤1kV, laagspanningshoofdverdeler</t>
  </si>
  <si>
    <t>NL/SfB - Tabel 1 - (61.52)</t>
  </si>
  <si>
    <t>(61.53)</t>
  </si>
  <si>
    <t>61.53</t>
  </si>
  <si>
    <t>centrale elektrotechnische voorzieningen; energiedistributie laagspanning ≤1kV, voedingsleiding LS</t>
  </si>
  <si>
    <t>(61.53) centrale elektrotechnische voorzieningen; energiedistributie laagspanning ≤1kV, voedingsleiding LS</t>
  </si>
  <si>
    <t>NL/SfB - Tabel 1 - (61.53)</t>
  </si>
  <si>
    <t>(61.54)</t>
  </si>
  <si>
    <t>61.54</t>
  </si>
  <si>
    <t>centrale elektrotechnische voorzieningen; energiedistributie laagspanning ≤1kV, sub- en eindverdeler</t>
  </si>
  <si>
    <t>(61.54) centrale elektrotechnische voorzieningen; energiedistributie laagspanning ≤1kV, sub- en eindverdeler</t>
  </si>
  <si>
    <t>NL/SfB - Tabel 1 - (61.54)</t>
  </si>
  <si>
    <t>(61.55)</t>
  </si>
  <si>
    <t>61.55</t>
  </si>
  <si>
    <t>centrale elektrotechnische voorzieningen; energiedistributie laagspanning ≤1kV, medische verdeler (scheidingstransformator)</t>
  </si>
  <si>
    <t>(61.55) centrale elektrotechnische voorzieningen; energiedistributie laagspanning ≤1kV, medische verdeler (scheidingstransformator)</t>
  </si>
  <si>
    <t>NL/SfB - Tabel 1 - (61.55)</t>
  </si>
  <si>
    <t>(61.9)</t>
  </si>
  <si>
    <t>61.9</t>
  </si>
  <si>
    <t>vaste gebouwgebonden voorzieningen behorend bij centrale elektrotechnische voorzieningen</t>
  </si>
  <si>
    <t>(61.9) vaste gebouwgebonden voorzieningen behorend bij centrale elektrotechnische voorzieningen</t>
  </si>
  <si>
    <t>NL/SfB - Tabel 1 - (61.9)</t>
  </si>
  <si>
    <t>(61.90)</t>
  </si>
  <si>
    <t>61.90</t>
  </si>
  <si>
    <t>vaste gebouwgebonden voorzieningen behorend bij centrale elektrotechnische voorzieningen, algemeen (verzamelniveau)</t>
  </si>
  <si>
    <t>(61.90) vaste gebouwgebonden voorzieningen behorend bij centrale elektrotechnische voorzieningen, algemeen (verzamelniveau)</t>
  </si>
  <si>
    <t>NL/SfB - Tabel 1 - (61.90)</t>
  </si>
  <si>
    <t>(62)</t>
  </si>
  <si>
    <t>62</t>
  </si>
  <si>
    <t>Energievoorziening gebruikersaansluitingen</t>
  </si>
  <si>
    <t>(62) Energievoorziening gebruikersaansluitingen</t>
  </si>
  <si>
    <t>NL/SfB - Tabel 1 - (62)</t>
  </si>
  <si>
    <t>(62.0)</t>
  </si>
  <si>
    <t>62.0</t>
  </si>
  <si>
    <t>energievoorziening gebruikersaansluitingen algemeen</t>
  </si>
  <si>
    <t>(62.0) energievoorziening gebruikersaansluitingen algemeen</t>
  </si>
  <si>
    <t>NL/SfB - Tabel 1 - (62.0)</t>
  </si>
  <si>
    <t>(62.1)</t>
  </si>
  <si>
    <t>62.1</t>
  </si>
  <si>
    <t>energievoorziening gebruikersaansluitingen; generiek wissel</t>
  </si>
  <si>
    <t>(62.1) energievoorziening gebruikersaansluitingen; generiek wissel</t>
  </si>
  <si>
    <t>NL/SfB - Tabel 1 - (62.1)</t>
  </si>
  <si>
    <t>(62.10)</t>
  </si>
  <si>
    <t>62.10</t>
  </si>
  <si>
    <t>energievoorziening gebruikersaansluitingen; generiek wissel, algemeen (verzamelniveau)</t>
  </si>
  <si>
    <t>(62.10) energievoorziening gebruikersaansluitingen; generiek wissel, algemeen (verzamelniveau)</t>
  </si>
  <si>
    <t>NL/SfB - Tabel 1 - (62.10)</t>
  </si>
  <si>
    <t>(62.11)</t>
  </si>
  <si>
    <t>62.11</t>
  </si>
  <si>
    <t>energievoorziening gebruikersaansluitingen; generiek wissel, voedingsleiding</t>
  </si>
  <si>
    <t>(62.11) energievoorziening gebruikersaansluitingen; generiek wissel, voedingsleiding</t>
  </si>
  <si>
    <t>NL/SfB - Tabel 1 - (62.11)</t>
  </si>
  <si>
    <t>(62.12)</t>
  </si>
  <si>
    <t>62.12</t>
  </si>
  <si>
    <t>energievoorziening gebruikersaansluitingen; generiek wissel, aansluitpunten</t>
  </si>
  <si>
    <t>(62.12) energievoorziening gebruikersaansluitingen; generiek wissel, aansluitpunten</t>
  </si>
  <si>
    <t>NL/SfB - Tabel 1 - (62.12)</t>
  </si>
  <si>
    <t>(62.2)</t>
  </si>
  <si>
    <t>62.2</t>
  </si>
  <si>
    <t>energievoorziening gebruikersaansluitingen; specifiek wissel</t>
  </si>
  <si>
    <t>(62.2) energievoorziening gebruikersaansluitingen; specifiek wissel</t>
  </si>
  <si>
    <t>NL/SfB - Tabel 1 - (62.2)</t>
  </si>
  <si>
    <t>(62.20)</t>
  </si>
  <si>
    <t>62.20</t>
  </si>
  <si>
    <t>energievoorziening gebruikersaansluitingen; specifiek wissel, algemeen (verzamelniveau)</t>
  </si>
  <si>
    <t>(62.20) energievoorziening gebruikersaansluitingen; specifiek wissel, algemeen (verzamelniveau)</t>
  </si>
  <si>
    <t>NL/SfB - Tabel 1 - (62.20)</t>
  </si>
  <si>
    <t>(62.21)</t>
  </si>
  <si>
    <t>62.21</t>
  </si>
  <si>
    <t>energievoorziening gebruikersaansluitingen; specifiek wissel, voedingsleiding</t>
  </si>
  <si>
    <t>(62.21) energievoorziening gebruikersaansluitingen; specifiek wissel, voedingsleiding</t>
  </si>
  <si>
    <t>NL/SfB - Tabel 1 - (62.21)</t>
  </si>
  <si>
    <t>(62.22)</t>
  </si>
  <si>
    <t>62.22</t>
  </si>
  <si>
    <t>energievoorziening gebruikersaansluitingen; specifiek wissel, aansluitpunten</t>
  </si>
  <si>
    <t>(62.22) energievoorziening gebruikersaansluitingen; specifiek wissel, aansluitpunten</t>
  </si>
  <si>
    <t>NL/SfB - Tabel 1 - (62.22)</t>
  </si>
  <si>
    <t>(62.3)</t>
  </si>
  <si>
    <t>62.3</t>
  </si>
  <si>
    <t>energievoorziening gebruikersaansluitingen; generiek gelijk</t>
  </si>
  <si>
    <t>(62.3) energievoorziening gebruikersaansluitingen; generiek gelijk</t>
  </si>
  <si>
    <t>NL/SfB - Tabel 1 - (62.3)</t>
  </si>
  <si>
    <t>(62.30)</t>
  </si>
  <si>
    <t>62.30</t>
  </si>
  <si>
    <t>energievoorziening gebruikersaansluitingen; generiek gelijk, algemeen (verzamelniveau)</t>
  </si>
  <si>
    <t>(62.30) energievoorziening gebruikersaansluitingen; generiek gelijk, algemeen (verzamelniveau)</t>
  </si>
  <si>
    <t>NL/SfB - Tabel 1 - (62.30)</t>
  </si>
  <si>
    <t>(62.31)</t>
  </si>
  <si>
    <t>62.31</t>
  </si>
  <si>
    <t>energievoorziening gebruikersaansluitingen; generiek gelijk, voedingsleiding</t>
  </si>
  <si>
    <t>(62.31) energievoorziening gebruikersaansluitingen; generiek gelijk, voedingsleiding</t>
  </si>
  <si>
    <t>NL/SfB - Tabel 1 - (62.31)</t>
  </si>
  <si>
    <t>(62.32)</t>
  </si>
  <si>
    <t>62.32</t>
  </si>
  <si>
    <t>energievoorziening gebruikersaansluitingen; generiek gelijk, aansluitpunten</t>
  </si>
  <si>
    <t>(62.32) energievoorziening gebruikersaansluitingen; generiek gelijk, aansluitpunten</t>
  </si>
  <si>
    <t>NL/SfB - Tabel 1 - (62.32)</t>
  </si>
  <si>
    <t>(62.4)</t>
  </si>
  <si>
    <t>62.4</t>
  </si>
  <si>
    <t>energievoorziening gebruikersaansluitingen; specifiek gelijk</t>
  </si>
  <si>
    <t>(62.4) energievoorziening gebruikersaansluitingen; specifiek gelijk</t>
  </si>
  <si>
    <t>NL/SfB - Tabel 1 - (62.4)</t>
  </si>
  <si>
    <t>(62.40)</t>
  </si>
  <si>
    <t>62.40</t>
  </si>
  <si>
    <t>energievoorziening gebruikersaansluitingen; specifiek gelijk, algemeen (verzamelniveau)</t>
  </si>
  <si>
    <t>(62.40) energievoorziening gebruikersaansluitingen; specifiek gelijk, algemeen (verzamelniveau)</t>
  </si>
  <si>
    <t>NL/SfB - Tabel 1 - (62.40)</t>
  </si>
  <si>
    <t>(62.41)</t>
  </si>
  <si>
    <t>62.41</t>
  </si>
  <si>
    <t>energievoorziening gebruikersaansluitingen; specifiek gelijk, voedingsleiding</t>
  </si>
  <si>
    <t>(62.41) energievoorziening gebruikersaansluitingen; specifiek gelijk, voedingsleiding</t>
  </si>
  <si>
    <t>NL/SfB - Tabel 1 - (62.41)</t>
  </si>
  <si>
    <t>(62.42)</t>
  </si>
  <si>
    <t>62.42</t>
  </si>
  <si>
    <t>energievoorziening gebruikersaansluitingen; specifiek gelijk, aansluitpunten</t>
  </si>
  <si>
    <t>(62.42) energievoorziening gebruikersaansluitingen; specifiek gelijk, aansluitpunten</t>
  </si>
  <si>
    <t>NL/SfB - Tabel 1 - (62.42)</t>
  </si>
  <si>
    <t>(62.9)</t>
  </si>
  <si>
    <t>62.9</t>
  </si>
  <si>
    <t>vaste gebouwgebonden voorzieningen behorend bij energievoorziening gebruikersaansluitingen</t>
  </si>
  <si>
    <t>(62.9) vaste gebouwgebonden voorzieningen behorend bij energievoorziening gebruikersaansluitingen</t>
  </si>
  <si>
    <t>NL/SfB - Tabel 1 - (62.9)</t>
  </si>
  <si>
    <t>(62.90)</t>
  </si>
  <si>
    <t>62.90</t>
  </si>
  <si>
    <t>vaste gebouwgebonden voorzieningen behorend bij energievoorziening gebruikersaansluitingen, algemeen (verzamelniveau)</t>
  </si>
  <si>
    <t>(62.90) vaste gebouwgebonden voorzieningen behorend bij energievoorziening gebruikersaansluitingen, algemeen (verzamelniveau)</t>
  </si>
  <si>
    <t>NL/SfB - Tabel 1 - (62.90)</t>
  </si>
  <si>
    <t>(63)</t>
  </si>
  <si>
    <t>Verlichting</t>
  </si>
  <si>
    <t>(63) Verlichting</t>
  </si>
  <si>
    <t>NL/SfB - Tabel 1 - (63)</t>
  </si>
  <si>
    <t>(63.0)</t>
  </si>
  <si>
    <t>63.0</t>
  </si>
  <si>
    <t>verlichting; algemeen</t>
  </si>
  <si>
    <t>(63.0) verlichting; algemeen</t>
  </si>
  <si>
    <t>NL/SfB - Tabel 1 - (63.0)</t>
  </si>
  <si>
    <t>(63.1)</t>
  </si>
  <si>
    <t>63.1</t>
  </si>
  <si>
    <t>verlichting; verlichting, bediening, regeling en signalering</t>
  </si>
  <si>
    <t>(63.1) verlichting; verlichting, bediening, regeling en signalering</t>
  </si>
  <si>
    <t>NL/SfB - Tabel 1 - (63.1)</t>
  </si>
  <si>
    <t>(63.10)</t>
  </si>
  <si>
    <t>63.10</t>
  </si>
  <si>
    <t xml:space="preserve">verlichting; verlichting, bediening, regeling en signalering, algemeen (verzamelniveau) </t>
  </si>
  <si>
    <t xml:space="preserve">(63.10) verlichting; verlichting, bediening, regeling en signalering, algemeen (verzamelniveau) </t>
  </si>
  <si>
    <t>NL/SfB - Tabel 1 - (63.10)</t>
  </si>
  <si>
    <t>(63.11)</t>
  </si>
  <si>
    <t>63.11</t>
  </si>
  <si>
    <t>verlichting; verlichting, bediening, regeling en signalering, voedingsleidingen</t>
  </si>
  <si>
    <t>(63.11) verlichting; verlichting, bediening, regeling en signalering, voedingsleidingen</t>
  </si>
  <si>
    <t>NL/SfB - Tabel 1 - (63.11)</t>
  </si>
  <si>
    <t>(63.2)</t>
  </si>
  <si>
    <t>63.2</t>
  </si>
  <si>
    <t>verlichting; verlichting standaard armaturen</t>
  </si>
  <si>
    <t>(63.2) verlichting; verlichting standaard armaturen</t>
  </si>
  <si>
    <t>NL/SfB - Tabel 1 - (63.2)</t>
  </si>
  <si>
    <t>(63.20)</t>
  </si>
  <si>
    <t>63.20</t>
  </si>
  <si>
    <t>verlichting; verlichting standaard armaturen, algemeen (verzamelniveau)</t>
  </si>
  <si>
    <t>(63.20) verlichting; verlichting standaard armaturen, algemeen (verzamelniveau)</t>
  </si>
  <si>
    <t>NL/SfB - Tabel 1 - (63.20)</t>
  </si>
  <si>
    <t>(63.21)</t>
  </si>
  <si>
    <t>63.21</t>
  </si>
  <si>
    <t>verlichting; verlichting standaard armaturen, armaturen</t>
  </si>
  <si>
    <t>(63.21) verlichting; verlichting standaard armaturen, armaturen</t>
  </si>
  <si>
    <t>NL/SfB - Tabel 1 - (63.21)</t>
  </si>
  <si>
    <t>(63.22)</t>
  </si>
  <si>
    <t>63.22</t>
  </si>
  <si>
    <t>verlichting; verlichting standaard armaturen, noodarmaturen</t>
  </si>
  <si>
    <t>(63.22) verlichting; verlichting standaard armaturen, noodarmaturen</t>
  </si>
  <si>
    <t>NL/SfB - Tabel 1 - (63.22)</t>
  </si>
  <si>
    <t>(63.3)</t>
  </si>
  <si>
    <t>63.3</t>
  </si>
  <si>
    <t>verlichting; verlichting overige armaturen</t>
  </si>
  <si>
    <t>(63.3) verlichting; verlichting overige armaturen</t>
  </si>
  <si>
    <t>NL/SfB - Tabel 1 - (63.3)</t>
  </si>
  <si>
    <t>(63.30)</t>
  </si>
  <si>
    <t>63.30</t>
  </si>
  <si>
    <t>verlichting; verlichting overige armaturen, algemeen (verzamelniveau)</t>
  </si>
  <si>
    <t>(63.30) verlichting; verlichting overige armaturen, algemeen (verzamelniveau)</t>
  </si>
  <si>
    <t>NL/SfB - Tabel 1 - (63.30)</t>
  </si>
  <si>
    <t>(63.31)</t>
  </si>
  <si>
    <t>63.31</t>
  </si>
  <si>
    <t>verlichting; verlichting overige armaturen, reclameverlichting</t>
  </si>
  <si>
    <t>(63.31) verlichting; verlichting overige armaturen, reclameverlichting</t>
  </si>
  <si>
    <t>NL/SfB - Tabel 1 - (63.31)</t>
  </si>
  <si>
    <t>(63.4)</t>
  </si>
  <si>
    <t>63.4</t>
  </si>
  <si>
    <t>verlichting; vluchtwegsignalering</t>
  </si>
  <si>
    <t>(63.4) verlichting; vluchtwegsignalering</t>
  </si>
  <si>
    <t>NL/SfB - Tabel 1 - (63.4)</t>
  </si>
  <si>
    <t>(63.40)</t>
  </si>
  <si>
    <t>63.40</t>
  </si>
  <si>
    <t>verlichting; vluchtwegsignalering, algemeen (verzamelniveau)</t>
  </si>
  <si>
    <t>(63.40) verlichting; vluchtwegsignalering, algemeen (verzamelniveau)</t>
  </si>
  <si>
    <t>NL/SfB - Tabel 1 - (63.40)</t>
  </si>
  <si>
    <t>(63.41)</t>
  </si>
  <si>
    <t>63.41</t>
  </si>
  <si>
    <t>verlichting; vluchtwegsignalering, centrale signalering</t>
  </si>
  <si>
    <t>(63.41) verlichting; vluchtwegsignalering, centrale signalering</t>
  </si>
  <si>
    <t>NL/SfB - Tabel 1 - (63.41)</t>
  </si>
  <si>
    <t>(63.42)</t>
  </si>
  <si>
    <t>63.42</t>
  </si>
  <si>
    <t>verlichting; vluchtwegsignalering, armaturen</t>
  </si>
  <si>
    <t>(63.42) verlichting; vluchtwegsignalering, armaturen</t>
  </si>
  <si>
    <t>NL/SfB - Tabel 1 - (63.42)</t>
  </si>
  <si>
    <t>(63.43)</t>
  </si>
  <si>
    <t>63.43</t>
  </si>
  <si>
    <t>verlichting; vluchtwegsignalering, voedings/signaalleidingen</t>
  </si>
  <si>
    <t>(63.43) verlichting; vluchtwegsignalering, voedings/signaalleidingen</t>
  </si>
  <si>
    <t>NL/SfB - Tabel 1 - (63.43)</t>
  </si>
  <si>
    <t>(63.9)</t>
  </si>
  <si>
    <t>63.9</t>
  </si>
  <si>
    <t>vaste gebouwgebonden voorzieningen behorend bij verlichting</t>
  </si>
  <si>
    <t>(63.9) vaste gebouwgebonden voorzieningen behorend bij verlichting</t>
  </si>
  <si>
    <t>NL/SfB - Tabel 1 - (63.9)</t>
  </si>
  <si>
    <t>(63.90)</t>
  </si>
  <si>
    <t>63.90</t>
  </si>
  <si>
    <t>vaste gebouwgebonden voorzieningen behorend bij verlichting, algemeen (verzamelniveau)</t>
  </si>
  <si>
    <t>(63.90) vaste gebouwgebonden voorzieningen behorend bij verlichting, algemeen (verzamelniveau)</t>
  </si>
  <si>
    <t>NL/SfB - Tabel 1 - (63.90)</t>
  </si>
  <si>
    <t>(64)</t>
  </si>
  <si>
    <t>64</t>
  </si>
  <si>
    <t>Communicatie</t>
  </si>
  <si>
    <t>(64) Communicatie</t>
  </si>
  <si>
    <t>NL/SfB - Tabel 1 - (64)</t>
  </si>
  <si>
    <t>(64.0)</t>
  </si>
  <si>
    <t>64.0</t>
  </si>
  <si>
    <t>communicatie; algemeen</t>
  </si>
  <si>
    <t>(64.0) communicatie; algemeen</t>
  </si>
  <si>
    <t>NL/SfB - Tabel 1 - (64.0)</t>
  </si>
  <si>
    <t>(64.1)</t>
  </si>
  <si>
    <t>64.1</t>
  </si>
  <si>
    <t>communicatie; signalen</t>
  </si>
  <si>
    <t>(64.1) communicatie; signalen</t>
  </si>
  <si>
    <t>NL/SfB - Tabel 1 - (64.1)</t>
  </si>
  <si>
    <t>(64.10)</t>
  </si>
  <si>
    <t>64.10</t>
  </si>
  <si>
    <t>communicatie; signalen, algemeen (verzamelniveau)</t>
  </si>
  <si>
    <t>(64.10) communicatie; signalen, algemeen (verzamelniveau)</t>
  </si>
  <si>
    <t>NL/SfB - Tabel 1 - (64.10)</t>
  </si>
  <si>
    <t>(64.11)</t>
  </si>
  <si>
    <t>64.11</t>
  </si>
  <si>
    <t>communicatie; signalen, algemene signaleringen</t>
  </si>
  <si>
    <t>(64.11) communicatie; signalen, algemene signaleringen</t>
  </si>
  <si>
    <t>NL/SfB - Tabel 1 - (64.11)</t>
  </si>
  <si>
    <t>(64.13)</t>
  </si>
  <si>
    <t>64.13</t>
  </si>
  <si>
    <t>communicatie; signalen, tijdsignalering</t>
  </si>
  <si>
    <t>(64.13) communicatie; signalen, tijdsignalering</t>
  </si>
  <si>
    <t>NL/SfB - Tabel 1 - (64.13)</t>
  </si>
  <si>
    <t>(64.14)</t>
  </si>
  <si>
    <t>64.14</t>
  </si>
  <si>
    <t>communicatie, signalen, aanwezigheids- en beletsignalering</t>
  </si>
  <si>
    <t>(64.14) communicatie, signalen, aanwezigheids- en beletsignalering</t>
  </si>
  <si>
    <t>NL/SfB - Tabel 1 - (64.14)</t>
  </si>
  <si>
    <t>(64.2)</t>
  </si>
  <si>
    <t>64.2</t>
  </si>
  <si>
    <t>communicatie; geluiden</t>
  </si>
  <si>
    <t>(64.2) communicatie; geluiden</t>
  </si>
  <si>
    <t>NL/SfB - Tabel 1 - (64.2)</t>
  </si>
  <si>
    <t>(64.20)</t>
  </si>
  <si>
    <t>64.20</t>
  </si>
  <si>
    <t>communicatie; overdracht van geluid/spraak, algemeen (verzamelniveau)</t>
  </si>
  <si>
    <t>(64.20) communicatie; overdracht van geluid/spraak, algemeen (verzamelniveau)</t>
  </si>
  <si>
    <t>NL/SfB - Tabel 1 - (64.20)</t>
  </si>
  <si>
    <t>(64.21)</t>
  </si>
  <si>
    <t>64.21</t>
  </si>
  <si>
    <t>communicatie; overdracht van geluid/spraak, telefoon</t>
  </si>
  <si>
    <t>(64.21) communicatie; overdracht van geluid/spraak, telefoon</t>
  </si>
  <si>
    <t>NL/SfB - Tabel 1 - (64.21)</t>
  </si>
  <si>
    <t>(64.22)</t>
  </si>
  <si>
    <t>64.22</t>
  </si>
  <si>
    <t>communicatie; overdracht van geluid/spraak, intercom</t>
  </si>
  <si>
    <t>(64.22) communicatie; overdracht van geluid/spraak, intercom</t>
  </si>
  <si>
    <t>NL/SfB - Tabel 1 - (64.22)</t>
  </si>
  <si>
    <t>(64.23)</t>
  </si>
  <si>
    <t>64.23</t>
  </si>
  <si>
    <t>communicatie; overdracht van geluid/spraak, radio/mobilofoon</t>
  </si>
  <si>
    <t>(64.23) communicatie; overdracht van geluid/spraak, radio/mobilofoon</t>
  </si>
  <si>
    <t>NL/SfB - Tabel 1 - (64.23)</t>
  </si>
  <si>
    <t>(64.24)</t>
  </si>
  <si>
    <t>64.24</t>
  </si>
  <si>
    <t>communicatie; overdracht van geluid/spraak, geluidsdistributie</t>
  </si>
  <si>
    <t>(64.24) communicatie; overdracht van geluid/spraak, geluidsdistributie</t>
  </si>
  <si>
    <t>NL/SfB - Tabel 1 - (64.24)</t>
  </si>
  <si>
    <t>(64.25)</t>
  </si>
  <si>
    <t>64.25</t>
  </si>
  <si>
    <t>communicatie; overdracht van geluid/spraak, vertaalsystemen</t>
  </si>
  <si>
    <t>(64.25) communicatie; overdracht van geluid/spraak, vertaalsystemen</t>
  </si>
  <si>
    <t>NL/SfB - Tabel 1 - (64.25)</t>
  </si>
  <si>
    <t>(64.26)</t>
  </si>
  <si>
    <t>64.26</t>
  </si>
  <si>
    <t>communicatie; overdracht van geluid/spraak, conferentiesystemen</t>
  </si>
  <si>
    <t>(64.26) communicatie; overdracht van geluid/spraak, conferentiesystemen</t>
  </si>
  <si>
    <t>NL/SfB - Tabel 1 - (64.26)</t>
  </si>
  <si>
    <t>(64.3)</t>
  </si>
  <si>
    <t>64.3</t>
  </si>
  <si>
    <t>communicatie; beelden</t>
  </si>
  <si>
    <t>(64.3) communicatie; beelden</t>
  </si>
  <si>
    <t>NL/SfB - Tabel 1 - (64.3)</t>
  </si>
  <si>
    <t>(64.30)</t>
  </si>
  <si>
    <t>64.30</t>
  </si>
  <si>
    <t>communicatie; beelden, algemeen (verzamelniveau)</t>
  </si>
  <si>
    <t>(64.30) communicatie; beelden, algemeen (verzamelniveau)</t>
  </si>
  <si>
    <t>NL/SfB - Tabel 1 - (64.30)</t>
  </si>
  <si>
    <t>(64.31)</t>
  </si>
  <si>
    <t>64.31</t>
  </si>
  <si>
    <t>communicatie; beelden, gesloten televisiecircuits</t>
  </si>
  <si>
    <t>(64.31) communicatie; beelden, gesloten televisiecircuits</t>
  </si>
  <si>
    <t>NL/SfB - Tabel 1 - (64.31)</t>
  </si>
  <si>
    <t>(64.32)</t>
  </si>
  <si>
    <t>64.32</t>
  </si>
  <si>
    <t>communicatie; beelden, beeldreproductie</t>
  </si>
  <si>
    <t>(64.32) communicatie; beelden, beeldreproductie</t>
  </si>
  <si>
    <t>NL/SfB - Tabel 1 - (64.32)</t>
  </si>
  <si>
    <t>(64.33)</t>
  </si>
  <si>
    <t>64.33</t>
  </si>
  <si>
    <t>communicatie; beelden, film/dia/overhead</t>
  </si>
  <si>
    <t>(64.33) communicatie; beelden, film/dia/overhead</t>
  </si>
  <si>
    <t>NL/SfB - Tabel 1 - (64.33)</t>
  </si>
  <si>
    <t>(64.34)</t>
  </si>
  <si>
    <t>64.34</t>
  </si>
  <si>
    <t>communicatie; beelden, vergader- en presentatiesystemen</t>
  </si>
  <si>
    <t>(64.34) communicatie; beelden, vergader- en presentatiesystemen</t>
  </si>
  <si>
    <t>NL/SfB - Tabel 1 - (64.34)</t>
  </si>
  <si>
    <t>(64.5)</t>
  </si>
  <si>
    <t>64.5</t>
  </si>
  <si>
    <t>communicatie; geïntegreerde systemen, data</t>
  </si>
  <si>
    <t>(64.5) communicatie; geïntegreerde systemen, data</t>
  </si>
  <si>
    <t>NL/SfB - Tabel 1 - (64.5)</t>
  </si>
  <si>
    <t>(64.50)</t>
  </si>
  <si>
    <t>64.50</t>
  </si>
  <si>
    <t>communicatie; geïntegreerde systemen, data, algemeen (verzamelniveau)</t>
  </si>
  <si>
    <t>(64.50) communicatie; geïntegreerde systemen, data, algemeen (verzamelniveau)</t>
  </si>
  <si>
    <t>NL/SfB - Tabel 1 - (64.50)</t>
  </si>
  <si>
    <t>(64.51)</t>
  </si>
  <si>
    <t>64.51</t>
  </si>
  <si>
    <t>communicatie; geïntegreerde systemen, data, centrale apparatuur</t>
  </si>
  <si>
    <t>(64.51) communicatie; geïntegreerde systemen, data, centrale apparatuur</t>
  </si>
  <si>
    <t>NL/SfB - Tabel 1 - (64.51)</t>
  </si>
  <si>
    <t>(64.52)</t>
  </si>
  <si>
    <t>64.52</t>
  </si>
  <si>
    <t>communicatie; geïntegreerde systemen, data, distributie bekabeling</t>
  </si>
  <si>
    <t>(64.52) communicatie; geïntegreerde systemen, data, distributie bekabeling</t>
  </si>
  <si>
    <t>NL/SfB - Tabel 1 - (64.52)</t>
  </si>
  <si>
    <t>(64.53)</t>
  </si>
  <si>
    <t>64.53</t>
  </si>
  <si>
    <t>communicatie; geïntegreerde systemen, data, generiek, aansluitpunten</t>
  </si>
  <si>
    <t>(64.53) communicatie; geïntegreerde systemen, data, generiek, aansluitpunten</t>
  </si>
  <si>
    <t>NL/SfB - Tabel 1 - (64.53)</t>
  </si>
  <si>
    <t>(64.54)</t>
  </si>
  <si>
    <t>64.54</t>
  </si>
  <si>
    <t>communicatie; geïntegreerde systemen, data, specifiek aansluitpunten</t>
  </si>
  <si>
    <t>(64.54) communicatie; geïntegreerde systemen, data, specifiek aansluitpunten</t>
  </si>
  <si>
    <t>NL/SfB - Tabel 1 - (64.54)</t>
  </si>
  <si>
    <t>(64.55)</t>
  </si>
  <si>
    <t>64.55</t>
  </si>
  <si>
    <t>communicatie; geïntegreerde systemen, data, decentrale apparatuur</t>
  </si>
  <si>
    <t>(64.55) communicatie; geïntegreerde systemen, data, decentrale apparatuur</t>
  </si>
  <si>
    <t>NL/SfB - Tabel 1 - (64.55)</t>
  </si>
  <si>
    <t>(64.6)</t>
  </si>
  <si>
    <t>64.6</t>
  </si>
  <si>
    <t>communicatie; antenne-inrichtingen</t>
  </si>
  <si>
    <t>(64.6) communicatie; antenne-inrichtingen</t>
  </si>
  <si>
    <t>NL/SfB - Tabel 1 - (64.6)</t>
  </si>
  <si>
    <t>(64.60)</t>
  </si>
  <si>
    <t>64.60</t>
  </si>
  <si>
    <t>communicatie; antenne-inrichtingen, algemeen (verzamelniveau)</t>
  </si>
  <si>
    <t>(64.60) communicatie; antenne-inrichtingen, algemeen (verzamelniveau)</t>
  </si>
  <si>
    <t>NL/SfB - Tabel 1 - (64.60)</t>
  </si>
  <si>
    <t>(64.61)</t>
  </si>
  <si>
    <t>64.61</t>
  </si>
  <si>
    <t>communicatie; antenne-inrichtingen, centrale apparatuur</t>
  </si>
  <si>
    <t>(64.61) communicatie; antenne-inrichtingen, centrale apparatuur</t>
  </si>
  <si>
    <t>NL/SfB - Tabel 1 - (64.61)</t>
  </si>
  <si>
    <t>(64.62)</t>
  </si>
  <si>
    <t>64.62</t>
  </si>
  <si>
    <t>communicatie; antenne-inrichtingen, voedings- en signaalleidingen</t>
  </si>
  <si>
    <t>(64.62) communicatie; antenne-inrichtingen, voedings- en signaalleidingen</t>
  </si>
  <si>
    <t>NL/SfB - Tabel 1 - (64.62)</t>
  </si>
  <si>
    <t>(64.63)</t>
  </si>
  <si>
    <t>64.63</t>
  </si>
  <si>
    <t>communicatie; antenne-inrichtingen, decentrale apparatuur</t>
  </si>
  <si>
    <t>(64.63) communicatie; antenne-inrichtingen, decentrale apparatuur</t>
  </si>
  <si>
    <t>NL/SfB - Tabel 1 - (64.63)</t>
  </si>
  <si>
    <t>(64.9)</t>
  </si>
  <si>
    <t>64.9</t>
  </si>
  <si>
    <t>vaste gebouwgebonden voorzieningen behorend bij communicatie</t>
  </si>
  <si>
    <t>(64.9) vaste gebouwgebonden voorzieningen behorend bij communicatie</t>
  </si>
  <si>
    <t>NL/SfB - Tabel 1 - (64.9)</t>
  </si>
  <si>
    <t>(64.90)</t>
  </si>
  <si>
    <t>64.90</t>
  </si>
  <si>
    <t>vaste gebouwgebonden voorzieningen behorend bij communicatie, algemeen (verzamelniveau)</t>
  </si>
  <si>
    <t>(64.90) vaste gebouwgebonden voorzieningen behorend bij communicatie, algemeen (verzamelniveau)</t>
  </si>
  <si>
    <t>NL/SfB - Tabel 1 - (64.90)</t>
  </si>
  <si>
    <t>(65)</t>
  </si>
  <si>
    <t>65</t>
  </si>
  <si>
    <t>(65) Beveiliging</t>
  </si>
  <si>
    <t>NL/SfB - Tabel 1 - (65)</t>
  </si>
  <si>
    <t>(65.0)</t>
  </si>
  <si>
    <t>65.0</t>
  </si>
  <si>
    <t>beveiliging; algemeen</t>
  </si>
  <si>
    <t>(65.0) beveiliging; algemeen</t>
  </si>
  <si>
    <t>NL/SfB - Tabel 1 - (65.0)</t>
  </si>
  <si>
    <t>(65.1)</t>
  </si>
  <si>
    <t>65.1</t>
  </si>
  <si>
    <t>beveiliging; brandmeldings- en ontruimingsinstallatie</t>
  </si>
  <si>
    <t>(65.1) beveiliging; brandmeldings- en ontruimingsinstallatie</t>
  </si>
  <si>
    <t>NL/SfB - Tabel 1 - (65.1)</t>
  </si>
  <si>
    <t>(65.10)</t>
  </si>
  <si>
    <t>65.10</t>
  </si>
  <si>
    <t>beveiliging; brandmeldings- en ontruimingsinstallatie, algemeen (verzamelniveau)</t>
  </si>
  <si>
    <t>(65.10) beveiliging; brandmeldings- en ontruimingsinstallatie, algemeen (verzamelniveau)</t>
  </si>
  <si>
    <t>NL/SfB - Tabel 1 - (65.10)</t>
  </si>
  <si>
    <t>(65.11)</t>
  </si>
  <si>
    <t>65.11</t>
  </si>
  <si>
    <t>beveiliging; brandmeldings- en ontruimingsinstallatie, detectie en alarmering</t>
  </si>
  <si>
    <t>(65.11) beveiliging; brandmeldings- en ontruimingsinstallatie, detectie en alarmering</t>
  </si>
  <si>
    <t>NL/SfB - Tabel 1 - (65.11)</t>
  </si>
  <si>
    <t>(65.2)</t>
  </si>
  <si>
    <t>65.2</t>
  </si>
  <si>
    <t>beveiliging; braak-en toegangsbeheer</t>
  </si>
  <si>
    <t>(65.2) beveiliging; braak-en toegangsbeheer</t>
  </si>
  <si>
    <t>NL/SfB - Tabel 1 - (65.2)</t>
  </si>
  <si>
    <t>(65.20)</t>
  </si>
  <si>
    <t>65.20</t>
  </si>
  <si>
    <t>beveiliging; braak-en toegangsbeheer, algemeen (verzamelniveau)</t>
  </si>
  <si>
    <t>(65.20) beveiliging; braak-en toegangsbeheer, algemeen (verzamelniveau)</t>
  </si>
  <si>
    <t>NL/SfB - Tabel 1 - (65.20)</t>
  </si>
  <si>
    <t>(65.21)</t>
  </si>
  <si>
    <t>65.21</t>
  </si>
  <si>
    <t>beveiliging; braak-en toegangsbeheer, detectie en alarmering</t>
  </si>
  <si>
    <t>(65.21) beveiliging; braak-en toegangsbeheer, detectie en alarmering</t>
  </si>
  <si>
    <t>NL/SfB - Tabel 1 - (65.21)</t>
  </si>
  <si>
    <t>(65.22)</t>
  </si>
  <si>
    <t>65.22</t>
  </si>
  <si>
    <t>beveiliging; braak-en toegangsbeheer, toegangsbeheer</t>
  </si>
  <si>
    <t>(65.22) beveiliging; braak-en toegangsbeheer, toegangsbeheer</t>
  </si>
  <si>
    <t>NL/SfB - Tabel 1 - (65.22)</t>
  </si>
  <si>
    <t>(65.23)</t>
  </si>
  <si>
    <t>65.23</t>
  </si>
  <si>
    <t>beveiliging; braak-en toegangsbeheer, CCTV</t>
  </si>
  <si>
    <t>(65.23) beveiliging; braak-en toegangsbeheer, CCTV</t>
  </si>
  <si>
    <t>NL/SfB - Tabel 1 - (65.23)</t>
  </si>
  <si>
    <t>(65.3)</t>
  </si>
  <si>
    <t>65.3</t>
  </si>
  <si>
    <t>beveiliging; overlast-, detectie- en alarmeringsinstallatie</t>
  </si>
  <si>
    <t>(65.3) beveiliging; overlast-, detectie- en alarmeringsinstallatie</t>
  </si>
  <si>
    <t>NL/SfB - Tabel 1 - (65.3)</t>
  </si>
  <si>
    <t>(65.30)</t>
  </si>
  <si>
    <t>65.30</t>
  </si>
  <si>
    <t>beveiliging; overlast-, detectie- en alarmeringsinstallatie, algemeen (verzamelniveau)</t>
  </si>
  <si>
    <t>(65.30) beveiliging; overlast-, detectie- en alarmeringsinstallatie, algemeen (verzamelniveau)</t>
  </si>
  <si>
    <t>NL/SfB - Tabel 1 - (65.30)</t>
  </si>
  <si>
    <t>(65.31)</t>
  </si>
  <si>
    <t>65.31</t>
  </si>
  <si>
    <t>beveiliging; overlast-, detectie- en alarmeringsinstallatie, zon- en lichtwering</t>
  </si>
  <si>
    <t>(65.31) beveiliging; overlast-, detectie- en alarmeringsinstallatie, zon- en lichtwering</t>
  </si>
  <si>
    <t>NL/SfB - Tabel 1 - (65.31)</t>
  </si>
  <si>
    <t>(65.32)</t>
  </si>
  <si>
    <t>65.32</t>
  </si>
  <si>
    <t>beveiliging; overlast-, detectie- en alarmeringsinstallatie, elektromagnetische voorzieningen</t>
  </si>
  <si>
    <t>(65.32) beveiliging; overlast-, detectie- en alarmeringsinstallatie, elektromagnetische voorzieningen</t>
  </si>
  <si>
    <t>NL/SfB - Tabel 1 - (65.32)</t>
  </si>
  <si>
    <t>(65.34)</t>
  </si>
  <si>
    <t>65.34</t>
  </si>
  <si>
    <t>beveiliging; overlast-, detectie- en alarmeringsinstallatie, gassenbeveiligingsapparatuur</t>
  </si>
  <si>
    <t>(65.34) beveiliging; overlast-, detectie- en alarmeringsinstallatie, gassenbeveiligingsapparatuur</t>
  </si>
  <si>
    <t>NL/SfB - Tabel 1 - (65.34)</t>
  </si>
  <si>
    <t>(65.4)</t>
  </si>
  <si>
    <t>65.4</t>
  </si>
  <si>
    <t>beveiliging; overlast-, sociale alarmeringsinstallatie</t>
  </si>
  <si>
    <t>(65.4) beveiliging; overlast-, sociale alarmeringsinstallatie</t>
  </si>
  <si>
    <t>NL/SfB - Tabel 1 - (65.4)</t>
  </si>
  <si>
    <t>(65.40)</t>
  </si>
  <si>
    <t>65.40</t>
  </si>
  <si>
    <t>beveiliging; overlast-, sociale alarmeringsinstallatie, algemeen (verzamelniveau)</t>
  </si>
  <si>
    <t>(65.40) beveiliging; overlast-, sociale alarmeringsinstallatie, algemeen (verzamelniveau)</t>
  </si>
  <si>
    <t>NL/SfB - Tabel 1 - (65.40)</t>
  </si>
  <si>
    <t>(65.41)</t>
  </si>
  <si>
    <t>65.41</t>
  </si>
  <si>
    <t>beveiliging; overlast-, sociale alarmeringsinstallatie, sociale alarmeringsapparatuur</t>
  </si>
  <si>
    <t>(65.41) beveiliging; overlast-, sociale alarmeringsinstallatie, sociale alarmeringsapparatuur</t>
  </si>
  <si>
    <t>NL/SfB - Tabel 1 - (65.41)</t>
  </si>
  <si>
    <t>(65.42)</t>
  </si>
  <si>
    <t>65.42</t>
  </si>
  <si>
    <t>beveiliging; overlast-, sociale alarmeringsinstallatie, algemene personenoproepapparatuur</t>
  </si>
  <si>
    <t>(65.42) beveiliging; overlast-, sociale alarmeringsinstallatie, algemene personenoproepapparatuur</t>
  </si>
  <si>
    <t>NL/SfB - Tabel 1 - (65.42)</t>
  </si>
  <si>
    <t>(65.43)</t>
  </si>
  <si>
    <t>65.43</t>
  </si>
  <si>
    <t>beveiliging; overlast-, sociale alarmeringsinstallatie, algemene zusteroproepapparatuur</t>
  </si>
  <si>
    <t>(65.43) beveiliging; overlast-, sociale alarmeringsinstallatie, algemene zusteroproepapparatuur</t>
  </si>
  <si>
    <t>NL/SfB - Tabel 1 - (65.43)</t>
  </si>
  <si>
    <t>(65.9)</t>
  </si>
  <si>
    <t>65.9</t>
  </si>
  <si>
    <t>vaste gebouwgebonden voorzieningen behorend bij beveiliging</t>
  </si>
  <si>
    <t>(65.9) vaste gebouwgebonden voorzieningen behorend bij beveiliging</t>
  </si>
  <si>
    <t>NL/SfB - Tabel 1 - (65.9)</t>
  </si>
  <si>
    <t>(65.90)</t>
  </si>
  <si>
    <t>65.90</t>
  </si>
  <si>
    <t>vaste gebouwgebonden voorzieningen behorend bij beveiliging, algemeen (verzamelniveau)</t>
  </si>
  <si>
    <t>(65.90) vaste gebouwgebonden voorzieningen behorend bij beveiliging, algemeen (verzamelniveau)</t>
  </si>
  <si>
    <t>NL/SfB - Tabel 1 - (65.90)</t>
  </si>
  <si>
    <t>(66)</t>
  </si>
  <si>
    <t>66</t>
  </si>
  <si>
    <t>Transport</t>
  </si>
  <si>
    <t>(66) Transport</t>
  </si>
  <si>
    <t>NL/SfB - Tabel 1 - (66)</t>
  </si>
  <si>
    <t>(66.0)</t>
  </si>
  <si>
    <t>66.0</t>
  </si>
  <si>
    <t>transport; algemeen</t>
  </si>
  <si>
    <t>(66.0) transport; algemeen</t>
  </si>
  <si>
    <t>NL/SfB - Tabel 1 - (66.0)</t>
  </si>
  <si>
    <t>(66.1)</t>
  </si>
  <si>
    <t>66.1</t>
  </si>
  <si>
    <t>transport; liftinstallaties</t>
  </si>
  <si>
    <t>(66.1) transport; liftinstallaties</t>
  </si>
  <si>
    <t>NL/SfB - Tabel 1 - (66.1)</t>
  </si>
  <si>
    <t>(66.10)</t>
  </si>
  <si>
    <t>66.10</t>
  </si>
  <si>
    <t>transport; liftinstallaties, algemeen (verzamelniveau)</t>
  </si>
  <si>
    <t>(66.10) transport; liftinstallaties, algemeen (verzamelniveau)</t>
  </si>
  <si>
    <t>NL/SfB - Tabel 1 - (66.10)</t>
  </si>
  <si>
    <t>(66.11)</t>
  </si>
  <si>
    <t>66.11</t>
  </si>
  <si>
    <t>transport; liftinstallaties, tractieliften</t>
  </si>
  <si>
    <t>(66.11) transport; liftinstallaties, tractieliften</t>
  </si>
  <si>
    <t>NL/SfB - Tabel 1 - (66.11)</t>
  </si>
  <si>
    <t>(66.12)</t>
  </si>
  <si>
    <t>66.12</t>
  </si>
  <si>
    <t>transport; liftinstallaties, hydraulische liften</t>
  </si>
  <si>
    <t>(66.12) transport; liftinstallaties, hydraulische liften</t>
  </si>
  <si>
    <t>NL/SfB - Tabel 1 - (66.12)</t>
  </si>
  <si>
    <t>(66.13)</t>
  </si>
  <si>
    <t>66.13</t>
  </si>
  <si>
    <t>transport; liftinstallaties, trapliften</t>
  </si>
  <si>
    <t>(66.13) transport; liftinstallaties, trapliften</t>
  </si>
  <si>
    <t>NL/SfB - Tabel 1 - (66.13)</t>
  </si>
  <si>
    <t>(66.14)</t>
  </si>
  <si>
    <t>66.14</t>
  </si>
  <si>
    <t>transport; liftinstallaties, heftableaus</t>
  </si>
  <si>
    <t>(66.14) transport; liftinstallaties, heftableaus</t>
  </si>
  <si>
    <t>NL/SfB - Tabel 1 - (66.14)</t>
  </si>
  <si>
    <t>(66.2)</t>
  </si>
  <si>
    <t>66.2</t>
  </si>
  <si>
    <t>transport; roltrappen, rolpaden en hellingbanen</t>
  </si>
  <si>
    <t>(66.2) transport; roltrappen, rolpaden en hellingbanen</t>
  </si>
  <si>
    <t>NL/SfB - Tabel 1 - (66.2)</t>
  </si>
  <si>
    <t>(66.20)</t>
  </si>
  <si>
    <t>66.20</t>
  </si>
  <si>
    <t>transport; roltrappen, rolpaden en hellingbanen, algemeen (verzamelniveau)</t>
  </si>
  <si>
    <t>(66.20) transport; roltrappen, rolpaden en hellingbanen, algemeen (verzamelniveau)</t>
  </si>
  <si>
    <t>NL/SfB - Tabel 1 - (66.20)</t>
  </si>
  <si>
    <t>(66.21)</t>
  </si>
  <si>
    <t>66.21</t>
  </si>
  <si>
    <t>transport; roltrappen, rolpaden en hellingbanen, roltrappen</t>
  </si>
  <si>
    <t>(66.21) transport; roltrappen, rolpaden en hellingbanen, roltrappen</t>
  </si>
  <si>
    <t>NL/SfB - Tabel 1 - (66.21)</t>
  </si>
  <si>
    <t>(66.22)</t>
  </si>
  <si>
    <t>66.22</t>
  </si>
  <si>
    <t>transport; roltrappen, rolpaden en hellingbanen, rolpaden</t>
  </si>
  <si>
    <t>(66.22) transport; roltrappen, rolpaden en hellingbanen, rolpaden</t>
  </si>
  <si>
    <t>NL/SfB - Tabel 1 - (66.22)</t>
  </si>
  <si>
    <t>(66.23)</t>
  </si>
  <si>
    <t>66.23</t>
  </si>
  <si>
    <t>transport; roltrappen, rolpaden en hellingbanen, hellingbanen</t>
  </si>
  <si>
    <t>(66.23) transport; roltrappen, rolpaden en hellingbanen, hellingbanen</t>
  </si>
  <si>
    <t>NL/SfB - Tabel 1 - (66.23)</t>
  </si>
  <si>
    <t>(66.3)</t>
  </si>
  <si>
    <t>66.3</t>
  </si>
  <si>
    <t>transport; goederen</t>
  </si>
  <si>
    <t>(66.3) transport; goederen</t>
  </si>
  <si>
    <t>NL/SfB - Tabel 1 - (66.3)</t>
  </si>
  <si>
    <t>(66.30)</t>
  </si>
  <si>
    <t>66.30</t>
  </si>
  <si>
    <t>transport; goederen, algemeen (verzamelniveau)</t>
  </si>
  <si>
    <t>(66.30) transport; goederen, algemeen (verzamelniveau)</t>
  </si>
  <si>
    <t>NL/SfB - Tabel 1 - (66.30)</t>
  </si>
  <si>
    <t>(66.31)</t>
  </si>
  <si>
    <t>66.31</t>
  </si>
  <si>
    <t>transport; goederen, goederenliften</t>
  </si>
  <si>
    <t>(66.31) transport; goederen, goederenliften</t>
  </si>
  <si>
    <t>NL/SfB - Tabel 1 - (66.31)</t>
  </si>
  <si>
    <t>(66.32)</t>
  </si>
  <si>
    <t>66.32</t>
  </si>
  <si>
    <t>transport; goederen, goederenheffers</t>
  </si>
  <si>
    <t>(66.32) transport; goederen, goederenheffers</t>
  </si>
  <si>
    <t>NL/SfB - Tabel 1 - (66.32)</t>
  </si>
  <si>
    <t>(66.33)</t>
  </si>
  <si>
    <t>66.33</t>
  </si>
  <si>
    <t>transport; goederen, baantransportmiddelen</t>
  </si>
  <si>
    <t>(66.33) transport; goederen, baantransportmiddelen</t>
  </si>
  <si>
    <t>NL/SfB - Tabel 1 - (66.33)</t>
  </si>
  <si>
    <t>(66.34)</t>
  </si>
  <si>
    <t>66.34</t>
  </si>
  <si>
    <t>transport; goederen, bandtransportmiddelen</t>
  </si>
  <si>
    <t>(66.34) transport; goederen, bandtransportmiddelen</t>
  </si>
  <si>
    <t>NL/SfB - Tabel 1 - (66.34)</t>
  </si>
  <si>
    <t>(66.35)</t>
  </si>
  <si>
    <t>66.35</t>
  </si>
  <si>
    <t>transport; goederen, baktransportmiddelen</t>
  </si>
  <si>
    <t>(66.35) transport; goederen, baktransportmiddelen</t>
  </si>
  <si>
    <t>NL/SfB - Tabel 1 - (66.35)</t>
  </si>
  <si>
    <t>(66.36)</t>
  </si>
  <si>
    <t>66.36</t>
  </si>
  <si>
    <t>transport; goederen, hijswerktuigen en takels</t>
  </si>
  <si>
    <t>(66.36) transport; goederen, hijswerktuigen en takels</t>
  </si>
  <si>
    <t>NL/SfB - Tabel 1 - (66.36)</t>
  </si>
  <si>
    <t>(66.37)</t>
  </si>
  <si>
    <t>66.37</t>
  </si>
  <si>
    <t>transport; goederen, vrije-baan-transportvoertuigen</t>
  </si>
  <si>
    <t>(66.37) transport; goederen, vrije-baan-transportvoertuigen</t>
  </si>
  <si>
    <t>NL/SfB - Tabel 1 - (66.37)</t>
  </si>
  <si>
    <t>(66.4)</t>
  </si>
  <si>
    <t>66.4</t>
  </si>
  <si>
    <t>transport; documenten</t>
  </si>
  <si>
    <t>(66.4) transport; documenten</t>
  </si>
  <si>
    <t>NL/SfB - Tabel 1 - (66.4)</t>
  </si>
  <si>
    <t>(66.40)</t>
  </si>
  <si>
    <t>66.40</t>
  </si>
  <si>
    <t>transport; documenten, algemeen (verzamelniveau)</t>
  </si>
  <si>
    <t>(66.40) transport; documenten, algemeen (verzamelniveau)</t>
  </si>
  <si>
    <t>NL/SfB - Tabel 1 - (66.40)</t>
  </si>
  <si>
    <t>(66.41)</t>
  </si>
  <si>
    <t>66.41</t>
  </si>
  <si>
    <t>transport; documenten, buizenpost</t>
  </si>
  <si>
    <t>(66.41) transport; documenten, buizenpost</t>
  </si>
  <si>
    <t>NL/SfB - Tabel 1 - (66.41)</t>
  </si>
  <si>
    <t>(66.42)</t>
  </si>
  <si>
    <t>66.42</t>
  </si>
  <si>
    <t>transport; documenten, railcontainer banen</t>
  </si>
  <si>
    <t>(66.42) transport; documenten, railcontainer banen</t>
  </si>
  <si>
    <t>NL/SfB - Tabel 1 - (66.42)</t>
  </si>
  <si>
    <t>(66.44)</t>
  </si>
  <si>
    <t>66.44</t>
  </si>
  <si>
    <t>transport; documenten, bandtransportmiddelen</t>
  </si>
  <si>
    <t>(66.44) transport; documenten, bandtransportmiddelen</t>
  </si>
  <si>
    <t>NL/SfB - Tabel 1 - (66.44)</t>
  </si>
  <si>
    <t>(66.9)</t>
  </si>
  <si>
    <t>66.9</t>
  </si>
  <si>
    <t>vaste gebouwgebonden voorzieningen behorend bij transport</t>
  </si>
  <si>
    <t>(66.9) vaste gebouwgebonden voorzieningen behorend bij transport</t>
  </si>
  <si>
    <t>NL/SfB - Tabel 1 - (66.9)</t>
  </si>
  <si>
    <t>(66.90)</t>
  </si>
  <si>
    <t>66.90</t>
  </si>
  <si>
    <t>vaste gebouwgebonden voorzieningen behorend bij transport, algemeen (verzamelniveau)</t>
  </si>
  <si>
    <t>(66.90) vaste gebouwgebonden voorzieningen behorend bij transport, algemeen (verzamelniveau)</t>
  </si>
  <si>
    <t>NL/SfB - Tabel 1 - (66.90)</t>
  </si>
  <si>
    <t>(67)</t>
  </si>
  <si>
    <t>Gebouw management systeem</t>
  </si>
  <si>
    <t>(67) Gebouw management systeem</t>
  </si>
  <si>
    <t>NL/SfB - Tabel 1 - (67)</t>
  </si>
  <si>
    <t>(67.0)</t>
  </si>
  <si>
    <t>67.0</t>
  </si>
  <si>
    <t>gebouw management systeem; algemeen</t>
  </si>
  <si>
    <t>(67.0) gebouw management systeem; algemeen</t>
  </si>
  <si>
    <t>NL/SfB - Tabel 1 - (67.0)</t>
  </si>
  <si>
    <t>(67.5)</t>
  </si>
  <si>
    <t>67.5</t>
  </si>
  <si>
    <t>gebouw management systeem; centrale apparatuur</t>
  </si>
  <si>
    <t>(67.5) gebouw management systeem; centrale apparatuur</t>
  </si>
  <si>
    <t>NL/SfB - Tabel 1 - (67.5)</t>
  </si>
  <si>
    <t>(67.50)</t>
  </si>
  <si>
    <t>67.50</t>
  </si>
  <si>
    <t>gebouw management systeem; centrale apparatuur, algemeen (verzamelniveau)</t>
  </si>
  <si>
    <t>(67.50) gebouw management systeem; centrale apparatuur, algemeen (verzamelniveau)</t>
  </si>
  <si>
    <t>NL/SfB - Tabel 1 - (67.50)</t>
  </si>
  <si>
    <t>(67.51)</t>
  </si>
  <si>
    <t>67.51</t>
  </si>
  <si>
    <t>gebouw management systeem; centrale apparatuur, systeemconfiguratie hardware</t>
  </si>
  <si>
    <t>(67.51) gebouw management systeem; centrale apparatuur, systeemconfiguratie hardware</t>
  </si>
  <si>
    <t>NL/SfB - Tabel 1 - (67.51)</t>
  </si>
  <si>
    <t>(67.55)</t>
  </si>
  <si>
    <t>67.55</t>
  </si>
  <si>
    <t>gebouw management systeem; centrale apparatuur, systeemconfiguratie software</t>
  </si>
  <si>
    <t>(67.55) gebouw management systeem; centrale apparatuur, systeemconfiguratie software</t>
  </si>
  <si>
    <t>NL/SfB - Tabel 1 - (67.55)</t>
  </si>
  <si>
    <t>(67.6)</t>
  </si>
  <si>
    <t>67.6</t>
  </si>
  <si>
    <t>gebouw management systeem; distributie, bekabeling</t>
  </si>
  <si>
    <t>(67.6) gebouw management systeem; distributie, bekabeling</t>
  </si>
  <si>
    <t>NL/SfB - Tabel 1 - (67.6)</t>
  </si>
  <si>
    <t>(67.60)</t>
  </si>
  <si>
    <t>67.60</t>
  </si>
  <si>
    <t>gebouw management systeem; distributie, bekabeling, algemeen (verzamelniveau)</t>
  </si>
  <si>
    <t>(67.60) gebouw management systeem; distributie, bekabeling, algemeen (verzamelniveau)</t>
  </si>
  <si>
    <t>NL/SfB - Tabel 1 - (67.60)</t>
  </si>
  <si>
    <t>(67.61)</t>
  </si>
  <si>
    <t>67.61</t>
  </si>
  <si>
    <t>gebouw management systeem; distributie, bekabeling, schakelkasten, voedingsleidingen</t>
  </si>
  <si>
    <t>(67.61) gebouw management systeem; distributie, bekabeling, schakelkasten, voedingsleidingen</t>
  </si>
  <si>
    <t>NL/SfB - Tabel 1 - (67.61)</t>
  </si>
  <si>
    <t>(67.62)</t>
  </si>
  <si>
    <t>67.62</t>
  </si>
  <si>
    <t>gebouw management systeem; distributie, bekabeling, regelkasten, signaalleidingen</t>
  </si>
  <si>
    <t>(67.62) gebouw management systeem; distributie, bekabeling, regelkasten, signaalleidingen</t>
  </si>
  <si>
    <t>NL/SfB - Tabel 1 - (67.62)</t>
  </si>
  <si>
    <t>(67.7)</t>
  </si>
  <si>
    <t>67.7</t>
  </si>
  <si>
    <t>gebouw management systeem; meting en sturing</t>
  </si>
  <si>
    <t>(67.7) gebouw management systeem; meting en sturing</t>
  </si>
  <si>
    <t>NL/SfB - Tabel 1 - (67.7)</t>
  </si>
  <si>
    <t>(67.70)</t>
  </si>
  <si>
    <t>67.70</t>
  </si>
  <si>
    <t>gebouw management systeem; meting en sturing, veldapparatuur algemeen (verzamelniveau)</t>
  </si>
  <si>
    <t>(67.70) gebouw management systeem; meting en sturing, veldapparatuur algemeen (verzamelniveau)</t>
  </si>
  <si>
    <t>NL/SfB - Tabel 1 - (67.70)</t>
  </si>
  <si>
    <t>(67.71)</t>
  </si>
  <si>
    <t>67.71</t>
  </si>
  <si>
    <t>gebouw management systeem; meting en sturing, veldapparatuur componenten managementsysteem</t>
  </si>
  <si>
    <t>(67.71) gebouw management systeem; meting en sturing, veldapparatuur componenten managementsysteem</t>
  </si>
  <si>
    <t>NL/SfB - Tabel 1 - (67.71)</t>
  </si>
  <si>
    <t>(67.72)</t>
  </si>
  <si>
    <t>67.72</t>
  </si>
  <si>
    <t>gebouw management systeem; meting en sturing, veldapparatuur componenten signaleringen</t>
  </si>
  <si>
    <t>(67.72) gebouw management systeem; meting en sturing, veldapparatuur componenten signaleringen</t>
  </si>
  <si>
    <t>NL/SfB - Tabel 1 - (67.72)</t>
  </si>
  <si>
    <t>(67.8)</t>
  </si>
  <si>
    <t>67.8</t>
  </si>
  <si>
    <t>gebouw management systeem; bekabeling</t>
  </si>
  <si>
    <t>(67.8) gebouw management systeem; bekabeling</t>
  </si>
  <si>
    <t>NL/SfB - Tabel 1 - (67.8)</t>
  </si>
  <si>
    <t>(67.80)</t>
  </si>
  <si>
    <t>67.80</t>
  </si>
  <si>
    <t>gebouw management systeem; bekabeling, algemeen (verzamelniveau)</t>
  </si>
  <si>
    <t>(67.80) gebouw management systeem; bekabeling, algemeen (verzamelniveau)</t>
  </si>
  <si>
    <t>NL/SfB - Tabel 1 - (67.80)</t>
  </si>
  <si>
    <t>(67.81)</t>
  </si>
  <si>
    <t>67.81</t>
  </si>
  <si>
    <t>gebouw management systeem; bekabeling, voedingsleidingen</t>
  </si>
  <si>
    <t>(67.81) gebouw management systeem; bekabeling, voedingsleidingen</t>
  </si>
  <si>
    <t>NL/SfB - Tabel 1 - (67.81)</t>
  </si>
  <si>
    <t>(67.82)</t>
  </si>
  <si>
    <t>67.82</t>
  </si>
  <si>
    <t>gebouw management systeem; bekabeling, signaalleidingen</t>
  </si>
  <si>
    <t>(67.82) gebouw management systeem; bekabeling, signaalleidingen</t>
  </si>
  <si>
    <t>NL/SfB - Tabel 1 - (67.82)</t>
  </si>
  <si>
    <t>(67.9)</t>
  </si>
  <si>
    <t>67.9</t>
  </si>
  <si>
    <t>vaste gebouwgebonden voorzieningen behorend bij gebouw management systeem</t>
  </si>
  <si>
    <t>(67.9) vaste gebouwgebonden voorzieningen behorend bij gebouw management systeem</t>
  </si>
  <si>
    <t>NL/SfB - Tabel 1 - (67.9)</t>
  </si>
  <si>
    <t>(67.90)</t>
  </si>
  <si>
    <t>67.90</t>
  </si>
  <si>
    <t>vaste gebouwgebonden voorzieningen behorend bij gebouw management systeem, algemeen (verzamelniveau)</t>
  </si>
  <si>
    <t>(67.90) vaste gebouwgebonden voorzieningen behorend bij gebouw management systeem, algemeen (verzamelniveau)</t>
  </si>
  <si>
    <t>NL/SfB - Tabel 1 - (67.90)</t>
  </si>
  <si>
    <t>(68)</t>
  </si>
  <si>
    <t>68</t>
  </si>
  <si>
    <t>Asset Management Systeem</t>
  </si>
  <si>
    <t>(68) Asset Management Systeem</t>
  </si>
  <si>
    <t>NL/SfB - Tabel 1 - (68)</t>
  </si>
  <si>
    <t>(68.0)</t>
  </si>
  <si>
    <t>68.0</t>
  </si>
  <si>
    <t>asset management systeem; algemeen</t>
  </si>
  <si>
    <t>(68.0) asset management systeem; algemeen</t>
  </si>
  <si>
    <t>NL/SfB - Tabel 1 - (68.0)</t>
  </si>
  <si>
    <t>(68.5)</t>
  </si>
  <si>
    <t>68.5</t>
  </si>
  <si>
    <t>asset management systeem; centrale apparatuur</t>
  </si>
  <si>
    <t>(68.5) asset management systeem; centrale apparatuur</t>
  </si>
  <si>
    <t>NL/SfB - Tabel 1 - (68.5)</t>
  </si>
  <si>
    <t>(68.50)</t>
  </si>
  <si>
    <t>68.50</t>
  </si>
  <si>
    <t>asset management systeem; centrale apparatuur, algemeen (verzamelniveau)</t>
  </si>
  <si>
    <t>(68.50) asset management systeem; centrale apparatuur, algemeen (verzamelniveau)</t>
  </si>
  <si>
    <t>NL/SfB - Tabel 1 - (68.50)</t>
  </si>
  <si>
    <t>(68.51)</t>
  </si>
  <si>
    <t>68.51</t>
  </si>
  <si>
    <t>asset management systeem; centrale apparatuur, systeemconfiguratie hardware</t>
  </si>
  <si>
    <t>(68.51) asset management systeem; centrale apparatuur, systeemconfiguratie hardware</t>
  </si>
  <si>
    <t>NL/SfB - Tabel 1 - (68.51)</t>
  </si>
  <si>
    <t>(68.55)</t>
  </si>
  <si>
    <t>68.55</t>
  </si>
  <si>
    <t>asset management systeem; centrale apparatuur, systeemconfiguratie software</t>
  </si>
  <si>
    <t>(68.55) asset management systeem; centrale apparatuur, systeemconfiguratie software</t>
  </si>
  <si>
    <t>NL/SfB - Tabel 1 - (68.55)</t>
  </si>
  <si>
    <t>(68.6)</t>
  </si>
  <si>
    <t>68.6</t>
  </si>
  <si>
    <t>asset management systeem; distributie, bekabeling</t>
  </si>
  <si>
    <t>(68.6) asset management systeem; distributie, bekabeling</t>
  </si>
  <si>
    <t>NL/SfB - Tabel 1 - (68.6)</t>
  </si>
  <si>
    <t>(68.60)</t>
  </si>
  <si>
    <t>68.60</t>
  </si>
  <si>
    <t>asset management systeem; distributie, bekabeling, algemeen (verzamelniveau)</t>
  </si>
  <si>
    <t>(68.60) asset management systeem; distributie, bekabeling, algemeen (verzamelniveau)</t>
  </si>
  <si>
    <t>NL/SfB - Tabel 1 - (68.60)</t>
  </si>
  <si>
    <t>(68.61)</t>
  </si>
  <si>
    <t>68.61</t>
  </si>
  <si>
    <t>asset management systeem; distributie, bekabeling, schakelkasten, voedingsleidingen</t>
  </si>
  <si>
    <t>(68.61) asset management systeem; distributie, bekabeling, schakelkasten, voedingsleidingen</t>
  </si>
  <si>
    <t>NL/SfB - Tabel 1 - (68.61)</t>
  </si>
  <si>
    <t>(68.62)</t>
  </si>
  <si>
    <t>68.62</t>
  </si>
  <si>
    <t>asset management systeem; distributie, bekabeling, regelkasten, signaalleidingen</t>
  </si>
  <si>
    <t>(68.62) asset management systeem; distributie, bekabeling, regelkasten, signaalleidingen</t>
  </si>
  <si>
    <t>NL/SfB - Tabel 1 - (68.62)</t>
  </si>
  <si>
    <t>(68.7)</t>
  </si>
  <si>
    <t>68.7</t>
  </si>
  <si>
    <t>asset management systeem; meting en sturing</t>
  </si>
  <si>
    <t>(68.7) asset management systeem; meting en sturing</t>
  </si>
  <si>
    <t>NL/SfB - Tabel 1 - (68.7)</t>
  </si>
  <si>
    <t>(68.70)</t>
  </si>
  <si>
    <t>68.70</t>
  </si>
  <si>
    <t>asset management systeem; meting en sturing, veldapparatuur algemeen (verzamelniveau)</t>
  </si>
  <si>
    <t>(68.70) asset management systeem; meting en sturing, veldapparatuur algemeen (verzamelniveau)</t>
  </si>
  <si>
    <t>NL/SfB - Tabel 1 - (68.70)</t>
  </si>
  <si>
    <t>(68.71)</t>
  </si>
  <si>
    <t>68.71</t>
  </si>
  <si>
    <t>asset management systeem; meting en sturing, veldapparatuur componenten managementsysteem</t>
  </si>
  <si>
    <t>(68.71) asset management systeem; meting en sturing, veldapparatuur componenten managementsysteem</t>
  </si>
  <si>
    <t>NL/SfB - Tabel 1 - (68.71)</t>
  </si>
  <si>
    <t>(68.72)</t>
  </si>
  <si>
    <t>68.72</t>
  </si>
  <si>
    <t>asset management systeem; meting en sturing, veldapparatuur componenten signaleringen</t>
  </si>
  <si>
    <t>(68.72) asset management systeem; meting en sturing, veldapparatuur componenten signaleringen</t>
  </si>
  <si>
    <t>NL/SfB - Tabel 1 - (68.72)</t>
  </si>
  <si>
    <t>(68.9)</t>
  </si>
  <si>
    <t>68.9</t>
  </si>
  <si>
    <t>vaste gebouwgebonden voorzieningen behorend bij asset management systeem</t>
  </si>
  <si>
    <t>(68.9) vaste gebouwgebonden voorzieningen behorend bij asset management systeem</t>
  </si>
  <si>
    <t>NL/SfB - Tabel 1 - (68.9)</t>
  </si>
  <si>
    <t>(68.90)</t>
  </si>
  <si>
    <t>68.90</t>
  </si>
  <si>
    <t>vaste gebouwgebonden voorzieningen behorend bij asset management systeem, algemeen (verzamelniveau)</t>
  </si>
  <si>
    <t>(68.90) vaste gebouwgebonden voorzieningen behorend bij asset management systeem, algemeen (verzamelniveau)</t>
  </si>
  <si>
    <t>NL/SfB - Tabel 1 - (68.90)</t>
  </si>
  <si>
    <t>(69)</t>
  </si>
  <si>
    <t>(69) -gereserveerd-</t>
  </si>
  <si>
    <t>NL/SfB - Tabel 1 - (69)</t>
  </si>
  <si>
    <t>(7-)</t>
  </si>
  <si>
    <t>VASTE VOORZIENINGEN</t>
  </si>
  <si>
    <t>(7-) VASTE VOORZIENINGEN</t>
  </si>
  <si>
    <t>NL/SfB - Tabel 1 - (7-)</t>
  </si>
  <si>
    <t>(70)</t>
  </si>
  <si>
    <t>70</t>
  </si>
  <si>
    <t>(70) -gereserveerd-</t>
  </si>
  <si>
    <t>NL/SfB - Tabel 1 - (70)</t>
  </si>
  <si>
    <t>(71)</t>
  </si>
  <si>
    <t>71</t>
  </si>
  <si>
    <t>Vaste verkeersvoorzieningen</t>
  </si>
  <si>
    <t>(71) Vaste verkeersvoorzieningen</t>
  </si>
  <si>
    <t>NL/SfB - Tabel 1 - (71)</t>
  </si>
  <si>
    <t>(71.0)</t>
  </si>
  <si>
    <t>71.0</t>
  </si>
  <si>
    <t>vaste verkeersvoorzieningen; algemeen</t>
  </si>
  <si>
    <t>(71.0) vaste verkeersvoorzieningen; algemeen</t>
  </si>
  <si>
    <t>NL/SfB - Tabel 1 - (71.0)</t>
  </si>
  <si>
    <t>(71.1)</t>
  </si>
  <si>
    <t>71.1</t>
  </si>
  <si>
    <t>vaste verkeersvoorzieningen; standaard</t>
  </si>
  <si>
    <t>(71.1) vaste verkeersvoorzieningen; standaard</t>
  </si>
  <si>
    <t>NL/SfB - Tabel 1 - (71.1)</t>
  </si>
  <si>
    <t>(71.10)</t>
  </si>
  <si>
    <t>71.10</t>
  </si>
  <si>
    <t>vaste verkeersvoorzieningen; standaard, algemeen (verzamelniveau)</t>
  </si>
  <si>
    <t>(71.10) vaste verkeersvoorzieningen; standaard, algemeen (verzamelniveau)</t>
  </si>
  <si>
    <t>NL/SfB - Tabel 1 - (71.10)</t>
  </si>
  <si>
    <t>(71.11)</t>
  </si>
  <si>
    <t>71.11</t>
  </si>
  <si>
    <t>vaste verkeersvoorzieningen; standaard, meubileringen</t>
  </si>
  <si>
    <t>(71.11) vaste verkeersvoorzieningen; standaard, meubileringen</t>
  </si>
  <si>
    <t>NL/SfB - Tabel 1 - (71.11)</t>
  </si>
  <si>
    <t>(71.12)</t>
  </si>
  <si>
    <t>71.12</t>
  </si>
  <si>
    <t>vaste verkeersvoorzieningen; standaard, bewegwijzeringen</t>
  </si>
  <si>
    <t>(71.12) vaste verkeersvoorzieningen; standaard, bewegwijzeringen</t>
  </si>
  <si>
    <t>NL/SfB - Tabel 1 - (71.12)</t>
  </si>
  <si>
    <t>(71.13)</t>
  </si>
  <si>
    <t>71.13</t>
  </si>
  <si>
    <t>vaste verkeersvoorzieningen; standaard, kunstwerken</t>
  </si>
  <si>
    <t>(71.13) vaste verkeersvoorzieningen; standaard, kunstwerken</t>
  </si>
  <si>
    <t>NL/SfB - Tabel 1 - (71.13)</t>
  </si>
  <si>
    <t>(71.14)</t>
  </si>
  <si>
    <t>71.14</t>
  </si>
  <si>
    <t>vaste verkeersvoorzieningen; standaard, decoraties e.d.</t>
  </si>
  <si>
    <t>(71.14) vaste verkeersvoorzieningen; standaard, decoraties e.d.</t>
  </si>
  <si>
    <t>NL/SfB - Tabel 1 - (71.14)</t>
  </si>
  <si>
    <t>(71.2)</t>
  </si>
  <si>
    <t>71.2</t>
  </si>
  <si>
    <t>vaste verkeersvoorzieningen; bijzonder</t>
  </si>
  <si>
    <t>(71.2) vaste verkeersvoorzieningen; bijzonder</t>
  </si>
  <si>
    <t>NL/SfB - Tabel 1 - (71.2)</t>
  </si>
  <si>
    <t>(71.20)</t>
  </si>
  <si>
    <t>71.20</t>
  </si>
  <si>
    <t>vaste verkeersvoorzieningen; bijzonder, algemeen (verzamelniveau)</t>
  </si>
  <si>
    <t>(71.20) vaste verkeersvoorzieningen; bijzonder, algemeen (verzamelniveau)</t>
  </si>
  <si>
    <t>NL/SfB - Tabel 1 - (71.20)</t>
  </si>
  <si>
    <t>(71.21)</t>
  </si>
  <si>
    <t>71.21</t>
  </si>
  <si>
    <t>vaste verkeersvoorzieningen; bijzonder, meubileringen</t>
  </si>
  <si>
    <t>(71.21) vaste verkeersvoorzieningen; bijzonder, meubileringen</t>
  </si>
  <si>
    <t>NL/SfB - Tabel 1 - (71.21)</t>
  </si>
  <si>
    <t>(71.22)</t>
  </si>
  <si>
    <t>71.22</t>
  </si>
  <si>
    <t>vaste verkeersvoorzieningen; bijzonder, bewegwijzeringen</t>
  </si>
  <si>
    <t>(71.22) vaste verkeersvoorzieningen; bijzonder, bewegwijzeringen</t>
  </si>
  <si>
    <t>NL/SfB - Tabel 1 - (71.22)</t>
  </si>
  <si>
    <t>(71.23)</t>
  </si>
  <si>
    <t>71.23</t>
  </si>
  <si>
    <t>vaste verkeersvoorzieningen; bijzonder, specifieke voorzieningen</t>
  </si>
  <si>
    <t>(71.23) vaste verkeersvoorzieningen; bijzonder, specifieke voorzieningen</t>
  </si>
  <si>
    <t>NL/SfB - Tabel 1 - (71.23)</t>
  </si>
  <si>
    <t>(72)</t>
  </si>
  <si>
    <t>72</t>
  </si>
  <si>
    <t>Vaste gebruikersvoorzieningen</t>
  </si>
  <si>
    <t>(72) Vaste gebruikersvoorzieningen</t>
  </si>
  <si>
    <t>NL/SfB - Tabel 1 - (72)</t>
  </si>
  <si>
    <t>(72.0)</t>
  </si>
  <si>
    <t>72.0</t>
  </si>
  <si>
    <t>vaste gebruikersvoorzieningen; algemeen</t>
  </si>
  <si>
    <t>(72.0) vaste gebruikersvoorzieningen; algemeen</t>
  </si>
  <si>
    <t>NL/SfB - Tabel 1 - (72.0)</t>
  </si>
  <si>
    <t>(72.1)</t>
  </si>
  <si>
    <t>72.1</t>
  </si>
  <si>
    <t>vaste gebruikersvoorzieningen; standaard</t>
  </si>
  <si>
    <t>(72.1) vaste gebruikersvoorzieningen; standaard</t>
  </si>
  <si>
    <t>NL/SfB - Tabel 1 - (72.1)</t>
  </si>
  <si>
    <t>(72.10)</t>
  </si>
  <si>
    <t>72.10</t>
  </si>
  <si>
    <t>vaste gebruikersvoorzieningen; standaard, algemeen (verzamelniveau)</t>
  </si>
  <si>
    <t>(72.10) vaste gebruikersvoorzieningen; standaard, algemeen (verzamelniveau)</t>
  </si>
  <si>
    <t>NL/SfB - Tabel 1 - (72.10)</t>
  </si>
  <si>
    <t>(72.11)</t>
  </si>
  <si>
    <t>72.11</t>
  </si>
  <si>
    <t>vaste gebruikersvoorzieningen; standaard, meubilering</t>
  </si>
  <si>
    <t>(72.11) vaste gebruikersvoorzieningen; standaard, meubilering</t>
  </si>
  <si>
    <t>NL/SfB - Tabel 1 - (72.11)</t>
  </si>
  <si>
    <t>(72.12)</t>
  </si>
  <si>
    <t>72.12</t>
  </si>
  <si>
    <t>vaste gebruikersvoorzieningen; standaard, lichtweringen</t>
  </si>
  <si>
    <t>(72.12) vaste gebruikersvoorzieningen; standaard, lichtweringen</t>
  </si>
  <si>
    <t>NL/SfB - Tabel 1 - (72.12)</t>
  </si>
  <si>
    <t>(72.13)</t>
  </si>
  <si>
    <t>72.13</t>
  </si>
  <si>
    <t>vaste gebruikersvoorzieningen; standaard, gordijnvoorzieningen</t>
  </si>
  <si>
    <t>(72.13) vaste gebruikersvoorzieningen; standaard, gordijnvoorzieningen</t>
  </si>
  <si>
    <t>NL/SfB - Tabel 1 - (72.13)</t>
  </si>
  <si>
    <t>(72.14)</t>
  </si>
  <si>
    <t>72.14</t>
  </si>
  <si>
    <t>vaste gebruikersvoorzieningen; standaard, beschermende voorzieningen</t>
  </si>
  <si>
    <t>(72.14) vaste gebruikersvoorzieningen; standaard, beschermende voorzieningen</t>
  </si>
  <si>
    <t>NL/SfB - Tabel 1 - (72.14)</t>
  </si>
  <si>
    <t>(72.2)</t>
  </si>
  <si>
    <t>72.2</t>
  </si>
  <si>
    <t>vaste gebruikersvoorzieningen; bijzonder</t>
  </si>
  <si>
    <t>(72.2) vaste gebruikersvoorzieningen; bijzonder</t>
  </si>
  <si>
    <t>NL/SfB - Tabel 1 - (72.2)</t>
  </si>
  <si>
    <t>(72.20)</t>
  </si>
  <si>
    <t>72.20</t>
  </si>
  <si>
    <t>vaste gebruikersvoorzieningen; bijzonder, algemeen (verzamelniveau)</t>
  </si>
  <si>
    <t>(72.20) vaste gebruikersvoorzieningen; bijzonder, algemeen (verzamelniveau)</t>
  </si>
  <si>
    <t>NL/SfB - Tabel 1 - (72.20)</t>
  </si>
  <si>
    <t>(72.21)</t>
  </si>
  <si>
    <t>72.21</t>
  </si>
  <si>
    <t>vaste gebruikersvoorzieningen; bijzonder, meubilering voor specifieke functiedoeleinden</t>
  </si>
  <si>
    <t>(72.21) vaste gebruikersvoorzieningen; bijzonder, meubilering voor specifieke functiedoeleinden</t>
  </si>
  <si>
    <t>NL/SfB - Tabel 1 - (72.21)</t>
  </si>
  <si>
    <t>(72.22)</t>
  </si>
  <si>
    <t>72.22</t>
  </si>
  <si>
    <t>vaste gebruikersvoorzieningen; bijzonder, instrumenten/apparatuur</t>
  </si>
  <si>
    <t>(72.22) vaste gebruikersvoorzieningen; bijzonder, instrumenten/apparatuur</t>
  </si>
  <si>
    <t>NL/SfB - Tabel 1 - (72.22)</t>
  </si>
  <si>
    <t>(73)</t>
  </si>
  <si>
    <t>73</t>
  </si>
  <si>
    <t>Vaste keukenvoorzieningen</t>
  </si>
  <si>
    <t>(73) Vaste keukenvoorzieningen</t>
  </si>
  <si>
    <t>NL/SfB - Tabel 1 - (73)</t>
  </si>
  <si>
    <t>(73.0)</t>
  </si>
  <si>
    <t>73.0</t>
  </si>
  <si>
    <t>vaste keukenvoorzieningen; algemeen</t>
  </si>
  <si>
    <t>(73.0) vaste keukenvoorzieningen; algemeen</t>
  </si>
  <si>
    <t>NL/SfB - Tabel 1 - (73.0)</t>
  </si>
  <si>
    <t>(73.1)</t>
  </si>
  <si>
    <t>73.1</t>
  </si>
  <si>
    <t>vaste keukenvoorzieningen; standaard</t>
  </si>
  <si>
    <t>(73.1) vaste keukenvoorzieningen; standaard</t>
  </si>
  <si>
    <t>NL/SfB - Tabel 1 - (73.1)</t>
  </si>
  <si>
    <t>(73.10)</t>
  </si>
  <si>
    <t>73.10</t>
  </si>
  <si>
    <t>vaste keukenvoorzieningen; standaard, algemeen (verzamelniveau)</t>
  </si>
  <si>
    <t>(73.10) vaste keukenvoorzieningen; standaard, algemeen (verzamelniveau)</t>
  </si>
  <si>
    <t>NL/SfB - Tabel 1 - (73.10)</t>
  </si>
  <si>
    <t>(73.11)</t>
  </si>
  <si>
    <t>73.11</t>
  </si>
  <si>
    <t>vaste keukenvoorzieningen; standaard, keukenmeubilering</t>
  </si>
  <si>
    <t>(73.11) vaste keukenvoorzieningen; standaard, keukenmeubilering</t>
  </si>
  <si>
    <t>NL/SfB - Tabel 1 - (73.11)</t>
  </si>
  <si>
    <t>(73.12)</t>
  </si>
  <si>
    <t>73.12</t>
  </si>
  <si>
    <t>vaste keukenvoorzieningen; standaard, keukenapparatuur</t>
  </si>
  <si>
    <t>(73.12) vaste keukenvoorzieningen; standaard, keukenapparatuur</t>
  </si>
  <si>
    <t>NL/SfB - Tabel 1 - (73.12)</t>
  </si>
  <si>
    <t>(73.2)</t>
  </si>
  <si>
    <t>73.2</t>
  </si>
  <si>
    <t>vaste keukenvoorzieningen; bijzonder</t>
  </si>
  <si>
    <t>(73.2) vaste keukenvoorzieningen; bijzonder</t>
  </si>
  <si>
    <t>NL/SfB - Tabel 1 - (73.2)</t>
  </si>
  <si>
    <t>(73.20)</t>
  </si>
  <si>
    <t>73.20</t>
  </si>
  <si>
    <t>vaste keukenvoorzieningen; bijzonder, algemeen (verzamelniveau)</t>
  </si>
  <si>
    <t>(73.20) vaste keukenvoorzieningen; bijzonder, algemeen (verzamelniveau)</t>
  </si>
  <si>
    <t>NL/SfB - Tabel 1 - (73.20)</t>
  </si>
  <si>
    <t>(73.21)</t>
  </si>
  <si>
    <t>73.21</t>
  </si>
  <si>
    <t>vaste keukenvoorzieningen; bijzonder, keukenmeubilering</t>
  </si>
  <si>
    <t>(73.21) vaste keukenvoorzieningen; bijzonder, keukenmeubilering</t>
  </si>
  <si>
    <t>NL/SfB - Tabel 1 - (73.21)</t>
  </si>
  <si>
    <t>(73.22)</t>
  </si>
  <si>
    <t>73.22</t>
  </si>
  <si>
    <t>vaste keukenvoorzieningen; bijzonder, keukenapparatuur</t>
  </si>
  <si>
    <t>(73.22) vaste keukenvoorzieningen; bijzonder, keukenapparatuur</t>
  </si>
  <si>
    <t>NL/SfB - Tabel 1 - (73.22)</t>
  </si>
  <si>
    <t>(74)</t>
  </si>
  <si>
    <t>74</t>
  </si>
  <si>
    <t>Vaste sanitaire voorzieningen</t>
  </si>
  <si>
    <t>(74) Vaste sanitaire voorzieningen</t>
  </si>
  <si>
    <t>NL/SfB - Tabel 1 - (74)</t>
  </si>
  <si>
    <t>(74.0)</t>
  </si>
  <si>
    <t>74.0</t>
  </si>
  <si>
    <t>vaste sanitaire voorzieningen; algemeen</t>
  </si>
  <si>
    <t>(74.0) vaste sanitaire voorzieningen; algemeen</t>
  </si>
  <si>
    <t>NL/SfB - Tabel 1 - (74.0)</t>
  </si>
  <si>
    <t>(74.1)</t>
  </si>
  <si>
    <t>74.1</t>
  </si>
  <si>
    <t>vaste sanitaire voorzieningen; standaard</t>
  </si>
  <si>
    <t>(74.1) vaste sanitaire voorzieningen; standaard</t>
  </si>
  <si>
    <t>NL/SfB - Tabel 1 - (74.1)</t>
  </si>
  <si>
    <t>(74.10)</t>
  </si>
  <si>
    <t>74.10</t>
  </si>
  <si>
    <t>vaste sanitaire voorzieningen; standaard, algemeen (verzamelniveau)</t>
  </si>
  <si>
    <t>(74.10) vaste sanitaire voorzieningen; standaard, algemeen (verzamelniveau)</t>
  </si>
  <si>
    <t>NL/SfB - Tabel 1 - (74.10)</t>
  </si>
  <si>
    <t>(74.11)</t>
  </si>
  <si>
    <t>74.11</t>
  </si>
  <si>
    <t>vaste sanitaire voorzieningen; standaard, sanitaire toestellen; normaal</t>
  </si>
  <si>
    <t>(74.11) vaste sanitaire voorzieningen; standaard, sanitaire toestellen; normaal</t>
  </si>
  <si>
    <t>NL/SfB - Tabel 1 - (74.11)</t>
  </si>
  <si>
    <t>(74.12)</t>
  </si>
  <si>
    <t>74.12</t>
  </si>
  <si>
    <t>vaste sanitaire voorzieningen; standaard, sanitaire toestellen; aangepast</t>
  </si>
  <si>
    <t>(74.12) vaste sanitaire voorzieningen; standaard, sanitaire toestellen; aangepast</t>
  </si>
  <si>
    <t>NL/SfB - Tabel 1 - (74.12)</t>
  </si>
  <si>
    <t>(74.13)</t>
  </si>
  <si>
    <t>74.13</t>
  </si>
  <si>
    <t>vaste sanitaire voorzieningen; standaard, accessoires</t>
  </si>
  <si>
    <t>(74.13) vaste sanitaire voorzieningen; standaard, accessoires</t>
  </si>
  <si>
    <t>NL/SfB - Tabel 1 - (74.13)</t>
  </si>
  <si>
    <t>(74.2)</t>
  </si>
  <si>
    <t>74.2</t>
  </si>
  <si>
    <t>vaste sanitaire voorzieningen; bijzonder</t>
  </si>
  <si>
    <t>(74.2) vaste sanitaire voorzieningen; bijzonder</t>
  </si>
  <si>
    <t>NL/SfB - Tabel 1 - (74.2)</t>
  </si>
  <si>
    <t>(74.20)</t>
  </si>
  <si>
    <t>74.20</t>
  </si>
  <si>
    <t>vaste sanitaire voorzieningen; bijzonder, algemeen (verzamelniveau)</t>
  </si>
  <si>
    <t>(74.20) vaste sanitaire voorzieningen; bijzonder, algemeen (verzamelniveau)</t>
  </si>
  <si>
    <t>NL/SfB - Tabel 1 - (74.20)</t>
  </si>
  <si>
    <t>(74.21)</t>
  </si>
  <si>
    <t>74.21</t>
  </si>
  <si>
    <t>vaste sanitaire voorzieningen; bijzonder, sanitaire toestellen voor bijzondere toepassing</t>
  </si>
  <si>
    <t>(74.21) vaste sanitaire voorzieningen; bijzonder, sanitaire toestellen voor bijzondere toepassing</t>
  </si>
  <si>
    <t>NL/SfB - Tabel 1 - (74.21)</t>
  </si>
  <si>
    <t>(74.22)</t>
  </si>
  <si>
    <t>74.22</t>
  </si>
  <si>
    <t>vaste sanitaire voorzieningen; bijzonder, ingebouwde sanitaire voorzieningen</t>
  </si>
  <si>
    <t>(74.22) vaste sanitaire voorzieningen; bijzonder, ingebouwde sanitaire voorzieningen</t>
  </si>
  <si>
    <t>NL/SfB - Tabel 1 - (74.22)</t>
  </si>
  <si>
    <t>(75)</t>
  </si>
  <si>
    <t>75</t>
  </si>
  <si>
    <t>Vaste onderhoudsvoorzieningen</t>
  </si>
  <si>
    <t>(75) Vaste onderhoudsvoorzieningen</t>
  </si>
  <si>
    <t>NL/SfB - Tabel 1 - (75)</t>
  </si>
  <si>
    <t>(75.0)</t>
  </si>
  <si>
    <t>75.0</t>
  </si>
  <si>
    <t>vaste onderhoudsvoorzieningen; algemeen</t>
  </si>
  <si>
    <t>(75.0) vaste onderhoudsvoorzieningen; algemeen</t>
  </si>
  <si>
    <t>NL/SfB - Tabel 1 - (75.0)</t>
  </si>
  <si>
    <t>(75.1)</t>
  </si>
  <si>
    <t>75.1</t>
  </si>
  <si>
    <t>vaste onderhoudsvoorzieningen; standaard</t>
  </si>
  <si>
    <t>(75.1) vaste onderhoudsvoorzieningen; standaard</t>
  </si>
  <si>
    <t>NL/SfB - Tabel 1 - (75.1)</t>
  </si>
  <si>
    <t>(75.10)</t>
  </si>
  <si>
    <t>75.10</t>
  </si>
  <si>
    <t>vaste onderhoudsvoorzieningen; standaard, algemeen (verzamelniveau)</t>
  </si>
  <si>
    <t>(75.10) vaste onderhoudsvoorzieningen; standaard, algemeen (verzamelniveau)</t>
  </si>
  <si>
    <t>NL/SfB - Tabel 1 - (75.10)</t>
  </si>
  <si>
    <t>(75.11)</t>
  </si>
  <si>
    <t>75.11</t>
  </si>
  <si>
    <t>vaste onderhoudsvoorzieningen; standaard, gebouwonderhoudsvoorzieningen</t>
  </si>
  <si>
    <t>(75.11) vaste onderhoudsvoorzieningen; standaard, gebouwonderhoudsvoorzieningen</t>
  </si>
  <si>
    <t>NL/SfB - Tabel 1 - (75.11)</t>
  </si>
  <si>
    <t>(75.12)</t>
  </si>
  <si>
    <t>75.12</t>
  </si>
  <si>
    <t>vaste onderhoudsvoorzieningen; standaard, interieur onderhoudsvoorzieningen</t>
  </si>
  <si>
    <t>(75.12) vaste onderhoudsvoorzieningen; standaard, interieur onderhoudsvoorzieningen</t>
  </si>
  <si>
    <t>NL/SfB - Tabel 1 - (75.12)</t>
  </si>
  <si>
    <t>(75.13)</t>
  </si>
  <si>
    <t>75.13</t>
  </si>
  <si>
    <t>vaste onderhoudsvoorzieningen; standaard, gevelonderhoudsvoorzieningen</t>
  </si>
  <si>
    <t>(75.13) vaste onderhoudsvoorzieningen; standaard, gevelonderhoudsvoorzieningen</t>
  </si>
  <si>
    <t>NL/SfB - Tabel 1 - (75.13)</t>
  </si>
  <si>
    <t>(75.2)</t>
  </si>
  <si>
    <t>75.2</t>
  </si>
  <si>
    <t>vaste onderhoudsvoorzieningen; bijzonder</t>
  </si>
  <si>
    <t>(75.2) vaste onderhoudsvoorzieningen; bijzonder</t>
  </si>
  <si>
    <t>NL/SfB - Tabel 1 - (75.2)</t>
  </si>
  <si>
    <t>(75.20)</t>
  </si>
  <si>
    <t>75.20</t>
  </si>
  <si>
    <t>vaste onderhoudsvoorzieningen; bijzonder, algemeen (verzamelniveau)</t>
  </si>
  <si>
    <t>(75.20) vaste onderhoudsvoorzieningen; bijzonder, algemeen (verzamelniveau)</t>
  </si>
  <si>
    <t>NL/SfB - Tabel 1 - (75.20)</t>
  </si>
  <si>
    <t>(75.21)</t>
  </si>
  <si>
    <t>75.21</t>
  </si>
  <si>
    <t>vaste onderhoudsvoorzieningen; bijzonder, gebouwonderhoudsvoorzieningen</t>
  </si>
  <si>
    <t>(75.21) vaste onderhoudsvoorzieningen; bijzonder, gebouwonderhoudsvoorzieningen</t>
  </si>
  <si>
    <t>NL/SfB - Tabel 1 - (75.21)</t>
  </si>
  <si>
    <t>(75.22)</t>
  </si>
  <si>
    <t>75.22</t>
  </si>
  <si>
    <t>vaste onderhoudsvoorzieningen; bijzonder, interieuronderhoudsvoorzieningen</t>
  </si>
  <si>
    <t>(75.22) vaste onderhoudsvoorzieningen; bijzonder, interieuronderhoudsvoorzieningen</t>
  </si>
  <si>
    <t>NL/SfB - Tabel 1 - (75.22)</t>
  </si>
  <si>
    <t>(75.23)</t>
  </si>
  <si>
    <t>75.23</t>
  </si>
  <si>
    <t>vaste onderhoudsvoorzieningen; bijzonder, gemechaniseerde gevelonderhoudsvoorzieningen</t>
  </si>
  <si>
    <t>(75.23) vaste onderhoudsvoorzieningen; bijzonder, gemechaniseerde gevelonderhoudsvoorzieningen</t>
  </si>
  <si>
    <t>NL/SfB - Tabel 1 - (75.23)</t>
  </si>
  <si>
    <t>(76)</t>
  </si>
  <si>
    <t>76</t>
  </si>
  <si>
    <t>Vaste opslagvoorzieningen</t>
  </si>
  <si>
    <t>(76) Vaste opslagvoorzieningen</t>
  </si>
  <si>
    <t>NL/SfB - Tabel 1 - (76)</t>
  </si>
  <si>
    <t>(76.0)</t>
  </si>
  <si>
    <t>76.0</t>
  </si>
  <si>
    <t>vaste opslagvoorzieningen; algemeen</t>
  </si>
  <si>
    <t>(76.0) vaste opslagvoorzieningen; algemeen</t>
  </si>
  <si>
    <t>NL/SfB - Tabel 1 - (76.0)</t>
  </si>
  <si>
    <t>(76.1)</t>
  </si>
  <si>
    <t>76.1</t>
  </si>
  <si>
    <t>vaste opslagvoorzieningen; standaard</t>
  </si>
  <si>
    <t>(76.1) vaste opslagvoorzieningen; standaard</t>
  </si>
  <si>
    <t>NL/SfB - Tabel 1 - (76.1)</t>
  </si>
  <si>
    <t>(76.10)</t>
  </si>
  <si>
    <t>76.10</t>
  </si>
  <si>
    <t>vaste opslagvoorzieningen; standaard, algemeen (verzamelniveau)</t>
  </si>
  <si>
    <t>(76.10) vaste opslagvoorzieningen; standaard, algemeen (verzamelniveau)</t>
  </si>
  <si>
    <t>NL/SfB - Tabel 1 - (76.10)</t>
  </si>
  <si>
    <t>(76.11)</t>
  </si>
  <si>
    <t>76.11</t>
  </si>
  <si>
    <t>vaste opslagvoorzieningen; standaard, meubileringen</t>
  </si>
  <si>
    <t>(76.11) vaste opslagvoorzieningen; standaard, meubileringen</t>
  </si>
  <si>
    <t>NL/SfB - Tabel 1 - (76.11)</t>
  </si>
  <si>
    <t>(76.2)</t>
  </si>
  <si>
    <t>76.2</t>
  </si>
  <si>
    <t>vaste opslagvoorzieningen; bijzonder</t>
  </si>
  <si>
    <t>(76.2) vaste opslagvoorzieningen; bijzonder</t>
  </si>
  <si>
    <t>NL/SfB - Tabel 1 - (76.2)</t>
  </si>
  <si>
    <t>(76.20)</t>
  </si>
  <si>
    <t>76.20</t>
  </si>
  <si>
    <t>vaste opslagvoorzieningen; bijzonder, algemeen (verzamelniveau)</t>
  </si>
  <si>
    <t>(76.20) vaste opslagvoorzieningen; bijzonder, algemeen (verzamelniveau)</t>
  </si>
  <si>
    <t>NL/SfB - Tabel 1 - (76.20)</t>
  </si>
  <si>
    <t>(76.21)</t>
  </si>
  <si>
    <t>76.21</t>
  </si>
  <si>
    <t>vaste opslagvoorzieningen; bijzonder, gemechaniseerde voorzieningen</t>
  </si>
  <si>
    <t>(76.21) vaste opslagvoorzieningen; bijzonder, gemechaniseerde voorzieningen</t>
  </si>
  <si>
    <t>NL/SfB - Tabel 1 - (76.21)</t>
  </si>
  <si>
    <t>(76.22)</t>
  </si>
  <si>
    <t>76.22</t>
  </si>
  <si>
    <t>vaste opslagvoorzieningen; bijzonder, specifieke voorzieningen</t>
  </si>
  <si>
    <t>(76.22) vaste opslagvoorzieningen; bijzonder, specifieke voorzieningen</t>
  </si>
  <si>
    <t>NL/SfB - Tabel 1 - (76.22)</t>
  </si>
  <si>
    <t>(77)</t>
  </si>
  <si>
    <t>77</t>
  </si>
  <si>
    <t>(77) -gereserveerd-</t>
  </si>
  <si>
    <t>NL/SfB - Tabel 1 - (77)</t>
  </si>
  <si>
    <t>(78)</t>
  </si>
  <si>
    <t>78</t>
  </si>
  <si>
    <t>(78) -gereserveerd-</t>
  </si>
  <si>
    <t>NL/SfB - Tabel 1 - (78)</t>
  </si>
  <si>
    <t>(79)</t>
  </si>
  <si>
    <t>79</t>
  </si>
  <si>
    <t>(79) -gereserveerd-</t>
  </si>
  <si>
    <t>NL/SfB - Tabel 1 - (79)</t>
  </si>
  <si>
    <t>(8-)</t>
  </si>
  <si>
    <t>8-</t>
  </si>
  <si>
    <t>LOSSE INVENTARIS</t>
  </si>
  <si>
    <t>(8-) LOSSE INVENTARIS</t>
  </si>
  <si>
    <t>NL/SfB - Tabel 1 - (8-)</t>
  </si>
  <si>
    <t>(80)</t>
  </si>
  <si>
    <t>80</t>
  </si>
  <si>
    <t>(80) -gereserveerd-</t>
  </si>
  <si>
    <t>NL/SfB - Tabel 1 - (80)</t>
  </si>
  <si>
    <t>(81)</t>
  </si>
  <si>
    <t>81</t>
  </si>
  <si>
    <t>Losse verkeersinventaris</t>
  </si>
  <si>
    <t>(81) Losse verkeersinventaris</t>
  </si>
  <si>
    <t>NL/SfB - Tabel 1 - (81)</t>
  </si>
  <si>
    <t>(81.0)</t>
  </si>
  <si>
    <t>81.0</t>
  </si>
  <si>
    <t>losse verkeersinventaris; algemeen</t>
  </si>
  <si>
    <t>(81.0) losse verkeersinventaris; algemeen</t>
  </si>
  <si>
    <t>NL/SfB - Tabel 1 - (81.0)</t>
  </si>
  <si>
    <t>(81.1)</t>
  </si>
  <si>
    <t>81.1</t>
  </si>
  <si>
    <t>losse verkeersinventaris; standaard</t>
  </si>
  <si>
    <t>(81.1) losse verkeersinventaris; standaard</t>
  </si>
  <si>
    <t>NL/SfB - Tabel 1 - (81.1)</t>
  </si>
  <si>
    <t>(81.10)</t>
  </si>
  <si>
    <t>81.10</t>
  </si>
  <si>
    <t>losse verkeersinventaris; standaard, algemeen (verzamelniveau)</t>
  </si>
  <si>
    <t>(81.10) losse verkeersinventaris; standaard, algemeen (verzamelniveau)</t>
  </si>
  <si>
    <t>NL/SfB - Tabel 1 - (81.10)</t>
  </si>
  <si>
    <t>(81.11)</t>
  </si>
  <si>
    <t>81.11</t>
  </si>
  <si>
    <t>losse verkeersinventaris; standaard, meubilering</t>
  </si>
  <si>
    <t>(81.11) losse verkeersinventaris; standaard, meubilering</t>
  </si>
  <si>
    <t>NL/SfB - Tabel 1 - (81.11)</t>
  </si>
  <si>
    <t>(81.12)</t>
  </si>
  <si>
    <t>81.12</t>
  </si>
  <si>
    <t>losse verkeersinventaris; standaard, bewegwijzering</t>
  </si>
  <si>
    <t>(81.12) losse verkeersinventaris; standaard, bewegwijzering</t>
  </si>
  <si>
    <t>NL/SfB - Tabel 1 - (81.12)</t>
  </si>
  <si>
    <t>(81.13)</t>
  </si>
  <si>
    <t>81.13</t>
  </si>
  <si>
    <t>losse verkeersinventaris; standaard, kunstwerken</t>
  </si>
  <si>
    <t>(81.13) losse verkeersinventaris; standaard, kunstwerken</t>
  </si>
  <si>
    <t>NL/SfB - Tabel 1 - (81.13)</t>
  </si>
  <si>
    <t>(81.14)</t>
  </si>
  <si>
    <t>81.14</t>
  </si>
  <si>
    <t>losse verkeersinventaris; standaard, decoraties e.d.</t>
  </si>
  <si>
    <t>(81.14) losse verkeersinventaris; standaard, decoraties e.d.</t>
  </si>
  <si>
    <t>NL/SfB - Tabel 1 - (81.14)</t>
  </si>
  <si>
    <t>(81.2)</t>
  </si>
  <si>
    <t>81.2</t>
  </si>
  <si>
    <t>losse verkeersinventaris; bijzonder</t>
  </si>
  <si>
    <t>(81.2) losse verkeersinventaris; bijzonder</t>
  </si>
  <si>
    <t>NL/SfB - Tabel 1 - (81.2)</t>
  </si>
  <si>
    <t>(81.20)</t>
  </si>
  <si>
    <t>81.20</t>
  </si>
  <si>
    <t>losse verkeersinventaris; bijzonder, algemeen (verzamelniveau)</t>
  </si>
  <si>
    <t>(81.20) losse verkeersinventaris; bijzonder, algemeen (verzamelniveau)</t>
  </si>
  <si>
    <t>NL/SfB - Tabel 1 - (81.20)</t>
  </si>
  <si>
    <t>(81.21)</t>
  </si>
  <si>
    <t>81.21</t>
  </si>
  <si>
    <t>losse verkeersinventaris; bijzonder, meubilering</t>
  </si>
  <si>
    <t>(81.21) losse verkeersinventaris; bijzonder, meubilering</t>
  </si>
  <si>
    <t>NL/SfB - Tabel 1 - (81.21)</t>
  </si>
  <si>
    <t>(81.22)</t>
  </si>
  <si>
    <t>81.22</t>
  </si>
  <si>
    <t>losse verkeersinventaris; bijzonder, bewegwijzering</t>
  </si>
  <si>
    <t>(81.22) losse verkeersinventaris; bijzonder, bewegwijzering</t>
  </si>
  <si>
    <t>NL/SfB - Tabel 1 - (81.22)</t>
  </si>
  <si>
    <t>(81.23)</t>
  </si>
  <si>
    <t>81.23</t>
  </si>
  <si>
    <t>losse verkeersinventaris; bijzonder, specifieke voorzieningen</t>
  </si>
  <si>
    <t>(81.23) losse verkeersinventaris; bijzonder, specifieke voorzieningen</t>
  </si>
  <si>
    <t>NL/SfB - Tabel 1 - (81.23)</t>
  </si>
  <si>
    <t>(82)</t>
  </si>
  <si>
    <t>82</t>
  </si>
  <si>
    <t>Losse gebruikersinventaris</t>
  </si>
  <si>
    <t>(82) Losse gebruikersinventaris</t>
  </si>
  <si>
    <t>NL/SfB - Tabel 1 - (82)</t>
  </si>
  <si>
    <t>(82.0)</t>
  </si>
  <si>
    <t>82.0</t>
  </si>
  <si>
    <t>losse gebruikersinventaris; algemeen</t>
  </si>
  <si>
    <t>(82.0) losse gebruikersinventaris; algemeen</t>
  </si>
  <si>
    <t>NL/SfB - Tabel 1 - (82.0)</t>
  </si>
  <si>
    <t>(82.1)</t>
  </si>
  <si>
    <t>82.1</t>
  </si>
  <si>
    <t>losse gebruikersinventaris; standaard</t>
  </si>
  <si>
    <t>(82.1) losse gebruikersinventaris; standaard</t>
  </si>
  <si>
    <t>NL/SfB - Tabel 1 - (82.1)</t>
  </si>
  <si>
    <t>(82.10)</t>
  </si>
  <si>
    <t>82.10</t>
  </si>
  <si>
    <t>losse gebruikersinventaris; standaard, algemeen (verzamelniveau)</t>
  </si>
  <si>
    <t>(82.10) losse gebruikersinventaris; standaard, algemeen (verzamelniveau)</t>
  </si>
  <si>
    <t>NL/SfB - Tabel 1 - (82.10)</t>
  </si>
  <si>
    <t>(82.11)</t>
  </si>
  <si>
    <t>82.11</t>
  </si>
  <si>
    <t>losse gebruikersinventaris; standaard, meubilering</t>
  </si>
  <si>
    <t>(82.11) losse gebruikersinventaris; standaard, meubilering</t>
  </si>
  <si>
    <t>NL/SfB - Tabel 1 - (82.11)</t>
  </si>
  <si>
    <t>(82.12)</t>
  </si>
  <si>
    <t>82.12</t>
  </si>
  <si>
    <t>losse gebruikersinventaris; standaard, lichtweringen/verduisteringen</t>
  </si>
  <si>
    <t>(82.12) losse gebruikersinventaris; standaard, lichtweringen/verduisteringen</t>
  </si>
  <si>
    <t>NL/SfB - Tabel 1 - (82.12)</t>
  </si>
  <si>
    <t>(82.13)</t>
  </si>
  <si>
    <t>82.13</t>
  </si>
  <si>
    <t>losse gebruikersinventaris; standaard, stofferingen</t>
  </si>
  <si>
    <t>(82.13) losse gebruikersinventaris; standaard, stofferingen</t>
  </si>
  <si>
    <t>NL/SfB - Tabel 1 - (82.13)</t>
  </si>
  <si>
    <t>(82.2)</t>
  </si>
  <si>
    <t>82.2</t>
  </si>
  <si>
    <t>losse gebruikersinventaris; bijzonder</t>
  </si>
  <si>
    <t>(82.2) losse gebruikersinventaris; bijzonder</t>
  </si>
  <si>
    <t>NL/SfB - Tabel 1 - (82.2)</t>
  </si>
  <si>
    <t>(82.20)</t>
  </si>
  <si>
    <t>82.20</t>
  </si>
  <si>
    <t>losse gebruikersinventaris; bijzonder, algemeen (verzamelniveau)</t>
  </si>
  <si>
    <t>(82.20) losse gebruikersinventaris; bijzonder, algemeen (verzamelniveau)</t>
  </si>
  <si>
    <t>NL/SfB - Tabel 1 - (82.20)</t>
  </si>
  <si>
    <t>(82.21)</t>
  </si>
  <si>
    <t>82.21</t>
  </si>
  <si>
    <t>losse gebruikersinventaris; bijzonder, meubilering voor specifieke functiedoeleinden</t>
  </si>
  <si>
    <t>(82.21) losse gebruikersinventaris; bijzonder, meubilering voor specifieke functiedoeleinden</t>
  </si>
  <si>
    <t>NL/SfB - Tabel 1 - (82.21)</t>
  </si>
  <si>
    <t>(82.22)</t>
  </si>
  <si>
    <t>82.22</t>
  </si>
  <si>
    <t>losse gebruikersinventaris; bijzonder, instrumenten/apparatuur</t>
  </si>
  <si>
    <t>(82.22) losse gebruikersinventaris; bijzonder, instrumenten/apparatuur</t>
  </si>
  <si>
    <t>NL/SfB - Tabel 1 - (82.22)</t>
  </si>
  <si>
    <t>(83)</t>
  </si>
  <si>
    <t>83</t>
  </si>
  <si>
    <t>Losse keukeninventaris</t>
  </si>
  <si>
    <t>(83) Losse keukeninventaris</t>
  </si>
  <si>
    <t>NL/SfB - Tabel 1 - (83)</t>
  </si>
  <si>
    <t>(83.0)</t>
  </si>
  <si>
    <t>83.0</t>
  </si>
  <si>
    <t>losse keukeninventaris; algemeen</t>
  </si>
  <si>
    <t>(83.0) losse keukeninventaris; algemeen</t>
  </si>
  <si>
    <t>NL/SfB - Tabel 1 - (83.0)</t>
  </si>
  <si>
    <t>(83.1)</t>
  </si>
  <si>
    <t>83.1</t>
  </si>
  <si>
    <t>losse keukeninventaris; standaard</t>
  </si>
  <si>
    <t>(83.1) losse keukeninventaris; standaard</t>
  </si>
  <si>
    <t>NL/SfB - Tabel 1 - (83.1)</t>
  </si>
  <si>
    <t>(83.10)</t>
  </si>
  <si>
    <t>83.10</t>
  </si>
  <si>
    <t>losse keukeninventaris; standaard, algemeen (verzamelniveau)</t>
  </si>
  <si>
    <t>(83.10) losse keukeninventaris; standaard, algemeen (verzamelniveau)</t>
  </si>
  <si>
    <t>NL/SfB - Tabel 1 - (83.10)</t>
  </si>
  <si>
    <t>(83.11)</t>
  </si>
  <si>
    <t>83.11</t>
  </si>
  <si>
    <t>losse keukeninventaris; standaard, keukenmeubilering</t>
  </si>
  <si>
    <t>(83.11) losse keukeninventaris; standaard, keukenmeubilering</t>
  </si>
  <si>
    <t>NL/SfB - Tabel 1 - (83.11)</t>
  </si>
  <si>
    <t>(83.12)</t>
  </si>
  <si>
    <t>83.12</t>
  </si>
  <si>
    <t>losse keukeninventaris; standaard, keukenapparatuur</t>
  </si>
  <si>
    <t>(83.12) losse keukeninventaris; standaard, keukenapparatuur</t>
  </si>
  <si>
    <t>NL/SfB - Tabel 1 - (83.12)</t>
  </si>
  <si>
    <t>(83.13)</t>
  </si>
  <si>
    <t>83.13</t>
  </si>
  <si>
    <t>losse keukeninventaris; standaard, kleine keukeninventaris</t>
  </si>
  <si>
    <t>(83.13) losse keukeninventaris; standaard, kleine keukeninventaris</t>
  </si>
  <si>
    <t>NL/SfB - Tabel 1 - (83.13)</t>
  </si>
  <si>
    <t>(83.2)</t>
  </si>
  <si>
    <t>83.2</t>
  </si>
  <si>
    <t>losse keukeninventaris; bijzonder</t>
  </si>
  <si>
    <t>(83.2) losse keukeninventaris; bijzonder</t>
  </si>
  <si>
    <t>NL/SfB - Tabel 1 - (83.2)</t>
  </si>
  <si>
    <t>(83.20)</t>
  </si>
  <si>
    <t>83.20</t>
  </si>
  <si>
    <t>losse keukeninventaris; bijzonder, algemeen (verzamelniveau)</t>
  </si>
  <si>
    <t>(83.20) losse keukeninventaris; bijzonder, algemeen (verzamelniveau)</t>
  </si>
  <si>
    <t>NL/SfB - Tabel 1 - (83.20)</t>
  </si>
  <si>
    <t>(83.21)</t>
  </si>
  <si>
    <t>83.21</t>
  </si>
  <si>
    <t>losse keukeninventaris; bijzonder, keukeninrichting</t>
  </si>
  <si>
    <t>(83.21) losse keukeninventaris; bijzonder, keukeninrichting</t>
  </si>
  <si>
    <t>NL/SfB - Tabel 1 - (83.21)</t>
  </si>
  <si>
    <t>(83.22)</t>
  </si>
  <si>
    <t>83.22</t>
  </si>
  <si>
    <t>losse keukeninventaris; bijzonder, keukenapparatuur</t>
  </si>
  <si>
    <t>(83.22) losse keukeninventaris; bijzonder, keukenapparatuur</t>
  </si>
  <si>
    <t>NL/SfB - Tabel 1 - (83.22)</t>
  </si>
  <si>
    <t>(83.23)</t>
  </si>
  <si>
    <t>83.23</t>
  </si>
  <si>
    <t>losse keukeninventaris; bijzonder, kleine keukeninventaris</t>
  </si>
  <si>
    <t>(83.23) losse keukeninventaris; bijzonder, kleine keukeninventaris</t>
  </si>
  <si>
    <t>NL/SfB - Tabel 1 - (83.23)</t>
  </si>
  <si>
    <t>(83.24)</t>
  </si>
  <si>
    <t>83.24</t>
  </si>
  <si>
    <t>losse keukeninventaris; bijzonder, transportmiddelen</t>
  </si>
  <si>
    <t>(83.24) losse keukeninventaris; bijzonder, transportmiddelen</t>
  </si>
  <si>
    <t>NL/SfB - Tabel 1 - (83.24)</t>
  </si>
  <si>
    <t>(84)</t>
  </si>
  <si>
    <t>84</t>
  </si>
  <si>
    <t>Losse sanitaire inventaris</t>
  </si>
  <si>
    <t>(84) Losse sanitaire inventaris</t>
  </si>
  <si>
    <t>NL/SfB - Tabel 1 - (84)</t>
  </si>
  <si>
    <t>(84.0)</t>
  </si>
  <si>
    <t>84.0</t>
  </si>
  <si>
    <t>losse sanitaire inventaris; algemeen</t>
  </si>
  <si>
    <t>(84.0) losse sanitaire inventaris; algemeen</t>
  </si>
  <si>
    <t>NL/SfB - Tabel 1 - (84.0)</t>
  </si>
  <si>
    <t>(84.1)</t>
  </si>
  <si>
    <t>84.1</t>
  </si>
  <si>
    <t>losse sanitaire inventaris; standaard</t>
  </si>
  <si>
    <t>(84.1) losse sanitaire inventaris; standaard</t>
  </si>
  <si>
    <t>NL/SfB - Tabel 1 - (84.1)</t>
  </si>
  <si>
    <t>(84.10)</t>
  </si>
  <si>
    <t>84.10</t>
  </si>
  <si>
    <t>losse sanitaire inventaris; standaard, algemeen (verzamelniveau)</t>
  </si>
  <si>
    <t>(84.10) losse sanitaire inventaris; standaard, algemeen (verzamelniveau)</t>
  </si>
  <si>
    <t>NL/SfB - Tabel 1 - (84.10)</t>
  </si>
  <si>
    <t>(84.11)</t>
  </si>
  <si>
    <t>84.11</t>
  </si>
  <si>
    <t>losse sanitaire inventaris; standaard, afvalvoorzieningen</t>
  </si>
  <si>
    <t>(84.11) losse sanitaire inventaris; standaard, afvalvoorzieningen</t>
  </si>
  <si>
    <t>NL/SfB - Tabel 1 - (84.11)</t>
  </si>
  <si>
    <t>(84.12)</t>
  </si>
  <si>
    <t>84.12</t>
  </si>
  <si>
    <t>losse sanitaire inventaris; standaard, voorzieningen t.b.v. hygiëne</t>
  </si>
  <si>
    <t>(84.12) losse sanitaire inventaris; standaard, voorzieningen t.b.v. hygiëne</t>
  </si>
  <si>
    <t>NL/SfB - Tabel 1 - (84.12)</t>
  </si>
  <si>
    <t>(84.13)</t>
  </si>
  <si>
    <t>84.13</t>
  </si>
  <si>
    <t>losse sanitaire inventaris; standaard, accessoires</t>
  </si>
  <si>
    <t>(84.13) losse sanitaire inventaris; standaard, accessoires</t>
  </si>
  <si>
    <t>NL/SfB - Tabel 1 - (84.13)</t>
  </si>
  <si>
    <t>(84.2)</t>
  </si>
  <si>
    <t>84.2</t>
  </si>
  <si>
    <t>losse sanitaire inventaris; bijzonder</t>
  </si>
  <si>
    <t>(84.2) losse sanitaire inventaris; bijzonder</t>
  </si>
  <si>
    <t>NL/SfB - Tabel 1 - (84.2)</t>
  </si>
  <si>
    <t>(84.20)</t>
  </si>
  <si>
    <t>84.20</t>
  </si>
  <si>
    <t>losse sanitaire inventaris; bijzonder, algemeen (verzamelniveau)</t>
  </si>
  <si>
    <t>(84.20) losse sanitaire inventaris; bijzonder, algemeen (verzamelniveau)</t>
  </si>
  <si>
    <t>NL/SfB - Tabel 1 - (84.20)</t>
  </si>
  <si>
    <t>(84.21)</t>
  </si>
  <si>
    <t>84.21</t>
  </si>
  <si>
    <t>losse sanitaire inventaris; bijzonder, sanitaire toestellen voor bijzondere toepassing</t>
  </si>
  <si>
    <t>(84.21) losse sanitaire inventaris; bijzonder, sanitaire toestellen voor bijzondere toepassing</t>
  </si>
  <si>
    <t>NL/SfB - Tabel 1 - (84.21)</t>
  </si>
  <si>
    <t>(85)</t>
  </si>
  <si>
    <t>85</t>
  </si>
  <si>
    <t>Losse schoonmaakinventaris</t>
  </si>
  <si>
    <t>(85) Losse schoonmaakinventaris</t>
  </si>
  <si>
    <t>NL/SfB - Tabel 1 - (85)</t>
  </si>
  <si>
    <t>(85.0)</t>
  </si>
  <si>
    <t>85.0</t>
  </si>
  <si>
    <t>losse schoonmaakinventaris; algemeen</t>
  </si>
  <si>
    <t>(85.0) losse schoonmaakinventaris; algemeen</t>
  </si>
  <si>
    <t>NL/SfB - Tabel 1 - (85.0)</t>
  </si>
  <si>
    <t>(85.1)</t>
  </si>
  <si>
    <t>85.1</t>
  </si>
  <si>
    <t>losse schoonmaakinventaris; standaard</t>
  </si>
  <si>
    <t>(85.1) losse schoonmaakinventaris; standaard</t>
  </si>
  <si>
    <t>NL/SfB - Tabel 1 - (85.1)</t>
  </si>
  <si>
    <t>(85.10)</t>
  </si>
  <si>
    <t>85.10</t>
  </si>
  <si>
    <t>losse schoonmaakinventaris; standaard, algemeen (verzamelniveau)</t>
  </si>
  <si>
    <t>(85.10) losse schoonmaakinventaris; standaard, algemeen (verzamelniveau)</t>
  </si>
  <si>
    <t>NL/SfB - Tabel 1 - (85.10)</t>
  </si>
  <si>
    <t>(85.11)</t>
  </si>
  <si>
    <t>85.11</t>
  </si>
  <si>
    <t>losse schoonmaakinventaris; standaard, schoonmaakapparatuur</t>
  </si>
  <si>
    <t>(85.11) losse schoonmaakinventaris; standaard, schoonmaakapparatuur</t>
  </si>
  <si>
    <t>NL/SfB - Tabel 1 - (85.11)</t>
  </si>
  <si>
    <t>(85.12)</t>
  </si>
  <si>
    <t>85.12</t>
  </si>
  <si>
    <t>losse schoonmaakinventaris; standaard, vuilopslag</t>
  </si>
  <si>
    <t>(85.12) losse schoonmaakinventaris; standaard, vuilopslag</t>
  </si>
  <si>
    <t>NL/SfB - Tabel 1 - (85.12)</t>
  </si>
  <si>
    <t>(85.13)</t>
  </si>
  <si>
    <t>85.13</t>
  </si>
  <si>
    <t>losse schoonmaakinventaris; standaard, vuiltransport</t>
  </si>
  <si>
    <t>(85.13) losse schoonmaakinventaris; standaard, vuiltransport</t>
  </si>
  <si>
    <t>NL/SfB - Tabel 1 - (85.13)</t>
  </si>
  <si>
    <t>(85.2)</t>
  </si>
  <si>
    <t>85.2</t>
  </si>
  <si>
    <t>losse schoonmaakinventaris; bijzonder</t>
  </si>
  <si>
    <t>(85.2) losse schoonmaakinventaris; bijzonder</t>
  </si>
  <si>
    <t>NL/SfB - Tabel 1 - (85.2)</t>
  </si>
  <si>
    <t>(85.20)</t>
  </si>
  <si>
    <t>85.20</t>
  </si>
  <si>
    <t>losse schoonmaakinventaris; bijzonder, algemeen (verzamelniveau)</t>
  </si>
  <si>
    <t>(85.20) losse schoonmaakinventaris; bijzonder, algemeen (verzamelniveau)</t>
  </si>
  <si>
    <t>NL/SfB - Tabel 1 - (85.20)</t>
  </si>
  <si>
    <t>(85.21)</t>
  </si>
  <si>
    <t>85.21</t>
  </si>
  <si>
    <t>losse schoonmaakinventaris; bijzonder, schoonmaakapparatuur</t>
  </si>
  <si>
    <t>(85.21) losse schoonmaakinventaris; bijzonder, schoonmaakapparatuur</t>
  </si>
  <si>
    <t>NL/SfB - Tabel 1 - (85.21)</t>
  </si>
  <si>
    <t>(85.22)</t>
  </si>
  <si>
    <t>85.22</t>
  </si>
  <si>
    <t>losse schoonmaakinventaris; bijzonder, vuilopslag</t>
  </si>
  <si>
    <t>(85.22) losse schoonmaakinventaris; bijzonder, vuilopslag</t>
  </si>
  <si>
    <t>NL/SfB - Tabel 1 - (85.22)</t>
  </si>
  <si>
    <t>(85.23)</t>
  </si>
  <si>
    <t>85.23</t>
  </si>
  <si>
    <t>losse schoonmaakinventaris; bijzonder, vuiltransport</t>
  </si>
  <si>
    <t>(85.23) losse schoonmaakinventaris; bijzonder, vuiltransport</t>
  </si>
  <si>
    <t>NL/SfB - Tabel 1 - (85.23)</t>
  </si>
  <si>
    <t>(86)</t>
  </si>
  <si>
    <t>86</t>
  </si>
  <si>
    <t>Losse opslaginventaris</t>
  </si>
  <si>
    <t>(86) Losse opslaginventaris</t>
  </si>
  <si>
    <t>NL/SfB - Tabel 1 - (86)</t>
  </si>
  <si>
    <t>(86.0)</t>
  </si>
  <si>
    <t>86.0</t>
  </si>
  <si>
    <t>losse opslaginventaris; algemeen</t>
  </si>
  <si>
    <t>(86.0) losse opslaginventaris; algemeen</t>
  </si>
  <si>
    <t>NL/SfB - Tabel 1 - (86.0)</t>
  </si>
  <si>
    <t>(86.1)</t>
  </si>
  <si>
    <t>86.1</t>
  </si>
  <si>
    <t>losse opslaginventaris; standaard</t>
  </si>
  <si>
    <t>(86.1) losse opslaginventaris; standaard</t>
  </si>
  <si>
    <t>NL/SfB - Tabel 1 - (86.1)</t>
  </si>
  <si>
    <t>(86.10)</t>
  </si>
  <si>
    <t>86.10</t>
  </si>
  <si>
    <t>losse opslaginventaris; standaard, algemeen (verzamelniveau)</t>
  </si>
  <si>
    <t>(86.10) losse opslaginventaris; standaard, algemeen (verzamelniveau)</t>
  </si>
  <si>
    <t>NL/SfB - Tabel 1 - (86.10)</t>
  </si>
  <si>
    <t>(86.11)</t>
  </si>
  <si>
    <t>86.11</t>
  </si>
  <si>
    <t>losse opslaginventaris; standaard, meubileringen</t>
  </si>
  <si>
    <t>(86.11) losse opslaginventaris; standaard, meubileringen</t>
  </si>
  <si>
    <t>NL/SfB - Tabel 1 - (86.11)</t>
  </si>
  <si>
    <t>(86.2)</t>
  </si>
  <si>
    <t>86.2</t>
  </si>
  <si>
    <t>losse opslaginventaris; bijzonder</t>
  </si>
  <si>
    <t>(86.2) losse opslaginventaris; bijzonder</t>
  </si>
  <si>
    <t>NL/SfB - Tabel 1 - (86.2)</t>
  </si>
  <si>
    <t>(86.20)</t>
  </si>
  <si>
    <t>86.20</t>
  </si>
  <si>
    <t>losse opslaginventaris; bijzonder, algemeen (verzamelniveau)</t>
  </si>
  <si>
    <t>(86.20) losse opslaginventaris; bijzonder, algemeen (verzamelniveau)</t>
  </si>
  <si>
    <t>NL/SfB - Tabel 1 - (86.20)</t>
  </si>
  <si>
    <t>(86.21)</t>
  </si>
  <si>
    <t>86.21</t>
  </si>
  <si>
    <t>losse opslaginventaris; bijzonder, gemechaniseerde voorzieningen</t>
  </si>
  <si>
    <t>(86.21) losse opslaginventaris; bijzonder, gemechaniseerde voorzieningen</t>
  </si>
  <si>
    <t>NL/SfB - Tabel 1 - (86.21)</t>
  </si>
  <si>
    <t>(86.22)</t>
  </si>
  <si>
    <t>86.22</t>
  </si>
  <si>
    <t>losse opslaginventaris; bijzonder, specifieke voorzieningen</t>
  </si>
  <si>
    <t>(86.22) losse opslaginventaris; bijzonder, specifieke voorzieningen</t>
  </si>
  <si>
    <t>NL/SfB - Tabel 1 - (86.22)</t>
  </si>
  <si>
    <t>(87)</t>
  </si>
  <si>
    <t>87</t>
  </si>
  <si>
    <t>(87) -gereserveerd-</t>
  </si>
  <si>
    <t>NL/SfB - Tabel 1 - (87)</t>
  </si>
  <si>
    <t>(88)</t>
  </si>
  <si>
    <t>88</t>
  </si>
  <si>
    <t>(88) -gereserveerd-</t>
  </si>
  <si>
    <t>NL/SfB - Tabel 1 - (88)</t>
  </si>
  <si>
    <t>(89)</t>
  </si>
  <si>
    <t>89</t>
  </si>
  <si>
    <t>(89) -gereserveerd-</t>
  </si>
  <si>
    <t>NL/SfB - Tabel 1 - (89)</t>
  </si>
  <si>
    <t>(9-)</t>
  </si>
  <si>
    <t>9-</t>
  </si>
  <si>
    <t>(9-) TERREIN</t>
  </si>
  <si>
    <t>NL/SfB - Tabel 1 - (9-)</t>
  </si>
  <si>
    <t>(90)</t>
  </si>
  <si>
    <t>90</t>
  </si>
  <si>
    <t>(90) -gereserveerd-</t>
  </si>
  <si>
    <t>NL/SfB - Tabel 1 - (90)</t>
  </si>
  <si>
    <t>(90.0)</t>
  </si>
  <si>
    <t>90.0</t>
  </si>
  <si>
    <t>terrein</t>
  </si>
  <si>
    <t>(90.0) terrein</t>
  </si>
  <si>
    <t>NL/SfB - Tabel 1 - (90.0)</t>
  </si>
  <si>
    <t>(90.1)</t>
  </si>
  <si>
    <t>90.1</t>
  </si>
  <si>
    <t>grondvoorzieningen</t>
  </si>
  <si>
    <t>(90.1) grondvoorzieningen</t>
  </si>
  <si>
    <t>NL/SfB - Tabel 1 - (90.1)</t>
  </si>
  <si>
    <t>(90.10)</t>
  </si>
  <si>
    <t>90.10</t>
  </si>
  <si>
    <t>terrein; grondvoorzieningen, algemeen (verzamelniveau)</t>
  </si>
  <si>
    <t>(90.10) terrein; grondvoorzieningen, algemeen (verzamelniveau)</t>
  </si>
  <si>
    <t>NL/SfB - Tabel 1 - (90.10)</t>
  </si>
  <si>
    <t>(90.11)</t>
  </si>
  <si>
    <t>90.11</t>
  </si>
  <si>
    <t>terrein; grondvoorzieningen, verwijderen obstakels</t>
  </si>
  <si>
    <t>(90.11) terrein; grondvoorzieningen, verwijderen obstakels</t>
  </si>
  <si>
    <t>NL/SfB - Tabel 1 - (90.11)</t>
  </si>
  <si>
    <t>(90.12)</t>
  </si>
  <si>
    <t>90.12</t>
  </si>
  <si>
    <t>terrein; grondvoorzieningen, grondwaterverlagingen</t>
  </si>
  <si>
    <t>(90.12) terrein; grondvoorzieningen, grondwaterverlagingen</t>
  </si>
  <si>
    <t>NL/SfB - Tabel 1 - (90.12)</t>
  </si>
  <si>
    <t>(90.13)</t>
  </si>
  <si>
    <t>90.13</t>
  </si>
  <si>
    <t>terrein; grondvoorzieningen, drainagevoorzieningen</t>
  </si>
  <si>
    <t>(90.13) terrein; grondvoorzieningen, drainagevoorzieningen</t>
  </si>
  <si>
    <t>NL/SfB - Tabel 1 - (90.13)</t>
  </si>
  <si>
    <t>(90.2)</t>
  </si>
  <si>
    <t>90.2</t>
  </si>
  <si>
    <t>opstallen</t>
  </si>
  <si>
    <t>(90.2) opstallen</t>
  </si>
  <si>
    <t>NL/SfB - Tabel 1 - (90.2)</t>
  </si>
  <si>
    <t>(90.20)</t>
  </si>
  <si>
    <t>90.20</t>
  </si>
  <si>
    <t>terrein; opstallen, algemeen (verzamelniveau)</t>
  </si>
  <si>
    <t>(90.20) terrein; opstallen, algemeen (verzamelniveau)</t>
  </si>
  <si>
    <t>NL/SfB - Tabel 1 - (90.20)</t>
  </si>
  <si>
    <t>(90.21)</t>
  </si>
  <si>
    <t>90.21</t>
  </si>
  <si>
    <t>terrein; opstallen, gebouwtjes met speciale functie</t>
  </si>
  <si>
    <t>(90.21) terrein; opstallen, gebouwtjes met speciale functie</t>
  </si>
  <si>
    <t>NL/SfB - Tabel 1 - (90.21)</t>
  </si>
  <si>
    <t>(90.22)</t>
  </si>
  <si>
    <t>90.22</t>
  </si>
  <si>
    <t>terrein; opstallen, overkappingen</t>
  </si>
  <si>
    <t>(90.22) terrein; opstallen, overkappingen</t>
  </si>
  <si>
    <t>NL/SfB - Tabel 1 - (90.22)</t>
  </si>
  <si>
    <t>(90.3)</t>
  </si>
  <si>
    <t>90.3</t>
  </si>
  <si>
    <t>omheiningen</t>
  </si>
  <si>
    <t>(90.3) omheiningen</t>
  </si>
  <si>
    <t>NL/SfB - Tabel 1 - (90.3)</t>
  </si>
  <si>
    <t>(90.30)</t>
  </si>
  <si>
    <t>90.30</t>
  </si>
  <si>
    <t>terrein; omheiningen, algemeen (verzamelniveau)</t>
  </si>
  <si>
    <t>(90.30) terrein; omheiningen, algemeen (verzamelniveau)</t>
  </si>
  <si>
    <t>NL/SfB - Tabel 1 - (90.30)</t>
  </si>
  <si>
    <t>(90.31)</t>
  </si>
  <si>
    <t>90.31</t>
  </si>
  <si>
    <t>terrein; omheiningen, muren</t>
  </si>
  <si>
    <t>(90.31) terrein; omheiningen, muren</t>
  </si>
  <si>
    <t>NL/SfB - Tabel 1 - (90.31)</t>
  </si>
  <si>
    <t>(90.32)</t>
  </si>
  <si>
    <t>90.32</t>
  </si>
  <si>
    <t>terrein; omheiningen, hekwerken</t>
  </si>
  <si>
    <t>(90.32) terrein; omheiningen, hekwerken</t>
  </si>
  <si>
    <t>NL/SfB - Tabel 1 - (90.32)</t>
  </si>
  <si>
    <t>(90.33)</t>
  </si>
  <si>
    <t>90.33</t>
  </si>
  <si>
    <t>terrein; omheiningen, overige afscheidingen</t>
  </si>
  <si>
    <t>(90.33) terrein; omheiningen, overige afscheidingen</t>
  </si>
  <si>
    <t>NL/SfB - Tabel 1 - (90.33)</t>
  </si>
  <si>
    <t>(90.34)</t>
  </si>
  <si>
    <t>90.34</t>
  </si>
  <si>
    <t>terrein; omheiningen, toegangen</t>
  </si>
  <si>
    <t>(90.34) terrein; omheiningen, toegangen</t>
  </si>
  <si>
    <t>NL/SfB - Tabel 1 - (90.34)</t>
  </si>
  <si>
    <t>(90.4)</t>
  </si>
  <si>
    <t>terreinafwerkingen</t>
  </si>
  <si>
    <t>(90.4) terreinafwerkingen</t>
  </si>
  <si>
    <t>NL/SfB - Tabel 1 - (90.4)</t>
  </si>
  <si>
    <t>(90.40)</t>
  </si>
  <si>
    <t>90.40</t>
  </si>
  <si>
    <t>terrein; terreinafwerkingen, algemeen (verzamelniveau)</t>
  </si>
  <si>
    <t>(90.40) terrein; terreinafwerkingen, algemeen (verzamelniveau)</t>
  </si>
  <si>
    <t>NL/SfB - Tabel 1 - (90.40)</t>
  </si>
  <si>
    <t>(90.41)</t>
  </si>
  <si>
    <t>90.41</t>
  </si>
  <si>
    <t>terrein; terreinafwerkingen, verhardingen</t>
  </si>
  <si>
    <t>(90.41) terrein; terreinafwerkingen, verhardingen</t>
  </si>
  <si>
    <t>NL/SfB - Tabel 1 - (90.41)</t>
  </si>
  <si>
    <t>(90.42)</t>
  </si>
  <si>
    <t>90.42</t>
  </si>
  <si>
    <t>terrein; terreinafwerkingen, beplantingen</t>
  </si>
  <si>
    <t>(90.42) terrein; terreinafwerkingen, beplantingen</t>
  </si>
  <si>
    <t>NL/SfB - Tabel 1 - (90.42)</t>
  </si>
  <si>
    <t>(90.43)</t>
  </si>
  <si>
    <t>90.43</t>
  </si>
  <si>
    <t>terrein; terreinafwerkingen, waterpartijen</t>
  </si>
  <si>
    <t>(90.43) terrein; terreinafwerkingen, waterpartijen</t>
  </si>
  <si>
    <t>NL/SfB - Tabel 1 - (90.43)</t>
  </si>
  <si>
    <t>(90.44)</t>
  </si>
  <si>
    <t>90.44</t>
  </si>
  <si>
    <t>terrein; terreinafwerkingen, keerwanden en balustrades</t>
  </si>
  <si>
    <t>(90.44) terrein; terreinafwerkingen, keerwanden en balustrades</t>
  </si>
  <si>
    <t>NL/SfB - Tabel 1 - (90.44)</t>
  </si>
  <si>
    <t>(90.45)</t>
  </si>
  <si>
    <t>90.45</t>
  </si>
  <si>
    <t>terrein; terreinafwerkingen, pergola s</t>
  </si>
  <si>
    <t>(90.45) terrein; terreinafwerkingen, pergola s</t>
  </si>
  <si>
    <t>NL/SfB - Tabel 1 - (90.45)</t>
  </si>
  <si>
    <t>(90.5)</t>
  </si>
  <si>
    <t>terreinvoorzieningen; werktuigbouwkundig</t>
  </si>
  <si>
    <t>(90.5) terreinvoorzieningen; werktuigbouwkundig</t>
  </si>
  <si>
    <t>NL/SfB - Tabel 1 - (90.5)</t>
  </si>
  <si>
    <t>(90.50)</t>
  </si>
  <si>
    <t>90.50</t>
  </si>
  <si>
    <t>terrein; werktuigbouwkundig, algemeen (verzamelniveau)</t>
  </si>
  <si>
    <t>(90.50) terrein; werktuigbouwkundig, algemeen (verzamelniveau)</t>
  </si>
  <si>
    <t>NL/SfB - Tabel 1 - (90.50)</t>
  </si>
  <si>
    <t>(90.51)</t>
  </si>
  <si>
    <t>90.51</t>
  </si>
  <si>
    <t>terrein; werktuigbouwkundig, verwarmingsvoorzieningen</t>
  </si>
  <si>
    <t>(90.51) terrein; werktuigbouwkundig, verwarmingsvoorzieningen</t>
  </si>
  <si>
    <t>NL/SfB - Tabel 1 - (90.51)</t>
  </si>
  <si>
    <t>(90.52)</t>
  </si>
  <si>
    <t>90.52</t>
  </si>
  <si>
    <t>terrein; werktuigbouwkundig, afvoervoorzieningen</t>
  </si>
  <si>
    <t>(90.52) terrein; werktuigbouwkundig, afvoervoorzieningen</t>
  </si>
  <si>
    <t>NL/SfB - Tabel 1 - (90.52)</t>
  </si>
  <si>
    <t>(90.53)</t>
  </si>
  <si>
    <t>90.53</t>
  </si>
  <si>
    <t>terrein; werktuigbouwkundig, watervoorzieningen</t>
  </si>
  <si>
    <t>(90.53) terrein; werktuigbouwkundig, watervoorzieningen</t>
  </si>
  <si>
    <t>NL/SfB - Tabel 1 - (90.53)</t>
  </si>
  <si>
    <t>(90.54)</t>
  </si>
  <si>
    <t>90.54</t>
  </si>
  <si>
    <t>terrein; werktuigbouwkundig, gasvoorzieningen</t>
  </si>
  <si>
    <t>(90.54) terrein; werktuigbouwkundig, gasvoorzieningen</t>
  </si>
  <si>
    <t>NL/SfB - Tabel 1 - (90.54)</t>
  </si>
  <si>
    <t>(90.55)</t>
  </si>
  <si>
    <t>90.55</t>
  </si>
  <si>
    <t>terrein; werktuigbouwkundig, koudeopwekkingsvoorzieningen</t>
  </si>
  <si>
    <t>(90.55) terrein; werktuigbouwkundig, koudeopwekkingsvoorzieningen</t>
  </si>
  <si>
    <t>NL/SfB - Tabel 1 - (90.55)</t>
  </si>
  <si>
    <t>(90.56)</t>
  </si>
  <si>
    <t>90.56</t>
  </si>
  <si>
    <t>terrein; werktuigbouwkundig, warmtedistributievoorzieningen</t>
  </si>
  <si>
    <t>(90.56) terrein; werktuigbouwkundig, warmtedistributievoorzieningen</t>
  </si>
  <si>
    <t>NL/SfB - Tabel 1 - (90.56)</t>
  </si>
  <si>
    <t>(90.57)</t>
  </si>
  <si>
    <t>90.57</t>
  </si>
  <si>
    <t>terrein; werktuigbouwkundig, luchtbehandelingsvoorzieningen</t>
  </si>
  <si>
    <t>(90.57) terrein; werktuigbouwkundig, luchtbehandelingsvoorzieningen</t>
  </si>
  <si>
    <t>NL/SfB - Tabel 1 - (90.57)</t>
  </si>
  <si>
    <t>(90.58)</t>
  </si>
  <si>
    <t>90.58</t>
  </si>
  <si>
    <t>terrein; werktuigbouwkundig, regelingvoorzieningen</t>
  </si>
  <si>
    <t>(90.58) terrein; werktuigbouwkundig, regelingvoorzieningen</t>
  </si>
  <si>
    <t>NL/SfB - Tabel 1 - (90.58)</t>
  </si>
  <si>
    <t>(90.6)</t>
  </si>
  <si>
    <t>terreinvoorzieningen; elektrotechnisch</t>
  </si>
  <si>
    <t>(90.6) terreinvoorzieningen; elektrotechnisch</t>
  </si>
  <si>
    <t>NL/SfB - Tabel 1 - (90.6)</t>
  </si>
  <si>
    <t>(90.60)</t>
  </si>
  <si>
    <t>90.60</t>
  </si>
  <si>
    <t>terrein; elektrotechnisch, algemeen (verzamelniveau)</t>
  </si>
  <si>
    <t>(90.60) terrein; elektrotechnisch, algemeen (verzamelniveau)</t>
  </si>
  <si>
    <t>NL/SfB - Tabel 1 - (90.60)</t>
  </si>
  <si>
    <t>(90.61)</t>
  </si>
  <si>
    <t>90.61</t>
  </si>
  <si>
    <t>terrein; elektrotechnisch, elektrotechnische en aardingsvoorzieningen</t>
  </si>
  <si>
    <t>(90.61) terrein; elektrotechnisch, elektrotechnische en aardingsvoorzieningen</t>
  </si>
  <si>
    <t>NL/SfB - Tabel 1 - (90.61)</t>
  </si>
  <si>
    <t>(90.62)</t>
  </si>
  <si>
    <t>90.62</t>
  </si>
  <si>
    <t>terrein; elektrotechnisch, krachtvoorzieningen</t>
  </si>
  <si>
    <t>(90.62) terrein; elektrotechnisch, krachtvoorzieningen</t>
  </si>
  <si>
    <t>NL/SfB - Tabel 1 - (90.62)</t>
  </si>
  <si>
    <t>(90.63)</t>
  </si>
  <si>
    <t>90.63</t>
  </si>
  <si>
    <t>terrein; elektrotechnisch, lichtvoorzieningen</t>
  </si>
  <si>
    <t>(90.63) terrein; elektrotechnisch, lichtvoorzieningen</t>
  </si>
  <si>
    <t>NL/SfB - Tabel 1 - (90.63)</t>
  </si>
  <si>
    <t>(90.64)</t>
  </si>
  <si>
    <t>90.64</t>
  </si>
  <si>
    <t>terrein; elektrotechnisch, communicatievoorzieningen</t>
  </si>
  <si>
    <t>(90.64) terrein; elektrotechnisch, communicatievoorzieningen</t>
  </si>
  <si>
    <t>NL/SfB - Tabel 1 - (90.64)</t>
  </si>
  <si>
    <t>(90.65)</t>
  </si>
  <si>
    <t>90.65</t>
  </si>
  <si>
    <t>terrein; elektrotechnisch, beveiligingsvoorzieningen</t>
  </si>
  <si>
    <t>(90.65) terrein; elektrotechnisch, beveiligingsvoorzieningen</t>
  </si>
  <si>
    <t>NL/SfB - Tabel 1 - (90.65)</t>
  </si>
  <si>
    <t>(90.66)</t>
  </si>
  <si>
    <t>90.66</t>
  </si>
  <si>
    <t>terrein; elektrotechnisch, transportvoorzieningen</t>
  </si>
  <si>
    <t>(90.66) terrein; elektrotechnisch, transportvoorzieningen</t>
  </si>
  <si>
    <t>NL/SfB - Tabel 1 - (90.66)</t>
  </si>
  <si>
    <t>(90.67)</t>
  </si>
  <si>
    <t>90.67</t>
  </si>
  <si>
    <t>terrein; elektrotechnisch, beheervoorzieningen</t>
  </si>
  <si>
    <t>(90.67) terrein; elektrotechnisch, beheervoorzieningen</t>
  </si>
  <si>
    <t>NL/SfB - Tabel 1 - (90.67)</t>
  </si>
  <si>
    <t>(90.7)</t>
  </si>
  <si>
    <t>terreininrichtingen; standaard</t>
  </si>
  <si>
    <t>(90.7) terreininrichtingen; standaard</t>
  </si>
  <si>
    <t>NL/SfB - Tabel 1 - (90.7)</t>
  </si>
  <si>
    <t>(90.70)</t>
  </si>
  <si>
    <t>90.70</t>
  </si>
  <si>
    <t>terrein; terreininrichtingen, standaard, algemeen (verzamelniveau)</t>
  </si>
  <si>
    <t>(90.70) terrein; terreininrichtingen, standaard, algemeen (verzamelniveau)</t>
  </si>
  <si>
    <t>NL/SfB - Tabel 1 - (90.70)</t>
  </si>
  <si>
    <t>(90.71)</t>
  </si>
  <si>
    <t>90.71</t>
  </si>
  <si>
    <t>terrein; terreininrichtingen, standaard, terreinmeubilering</t>
  </si>
  <si>
    <t>(90.71) terrein; terreininrichtingen, standaard, terreinmeubilering</t>
  </si>
  <si>
    <t>NL/SfB - Tabel 1 - (90.71)</t>
  </si>
  <si>
    <t>(90.72)</t>
  </si>
  <si>
    <t>90.72</t>
  </si>
  <si>
    <t>terrein; terreininrichtingen, standaard, bewegwijzering</t>
  </si>
  <si>
    <t>(90.72) terrein; terreininrichtingen, standaard, bewegwijzering</t>
  </si>
  <si>
    <t>NL/SfB - Tabel 1 - (90.72)</t>
  </si>
  <si>
    <t>(90.73)</t>
  </si>
  <si>
    <t>90.73</t>
  </si>
  <si>
    <t>terrein; terreininrichtingen, standaard, kunstwerken</t>
  </si>
  <si>
    <t>(90.73) terrein; terreininrichtingen, standaard, kunstwerken</t>
  </si>
  <si>
    <t>NL/SfB - Tabel 1 - (90.73)</t>
  </si>
  <si>
    <t>(90.74)</t>
  </si>
  <si>
    <t>90.74</t>
  </si>
  <si>
    <t>terrein; terreininrichtingen, standaard, decoraties e.d.</t>
  </si>
  <si>
    <t>(90.74) terrein; terreininrichtingen, standaard, decoraties e.d.</t>
  </si>
  <si>
    <t>NL/SfB - Tabel 1 - (90.74)</t>
  </si>
  <si>
    <t>(90.8)</t>
  </si>
  <si>
    <t>90.8</t>
  </si>
  <si>
    <t>terreininrichtingen; bijzonder</t>
  </si>
  <si>
    <t>(90.8) terreininrichtingen; bijzonder</t>
  </si>
  <si>
    <t>NL/SfB - Tabel 1 - (90.8)</t>
  </si>
  <si>
    <t>(90.80)</t>
  </si>
  <si>
    <t>90.80</t>
  </si>
  <si>
    <t>terrein; terreininrichtingen, bijzonder, algemeen (verzamelniveau)</t>
  </si>
  <si>
    <t>(90.80) terrein; terreininrichtingen, bijzonder, algemeen (verzamelniveau)</t>
  </si>
  <si>
    <t>NL/SfB - Tabel 1 - (90.80)</t>
  </si>
  <si>
    <t>(90.81)</t>
  </si>
  <si>
    <t>90.81</t>
  </si>
  <si>
    <t>terrein; terreininrichtingen, bijzonder, terreinmeubilering</t>
  </si>
  <si>
    <t>(90.81) terrein; terreininrichtingen, bijzonder, terreinmeubilering</t>
  </si>
  <si>
    <t>NL/SfB - Tabel 1 - (90.81)</t>
  </si>
  <si>
    <t>(90.82)</t>
  </si>
  <si>
    <t>90.82</t>
  </si>
  <si>
    <t>terrein; terreininrichtingen, bijzonder, specifieke voorzieningen</t>
  </si>
  <si>
    <t>(90.82) terrein; terreininrichtingen, bijzonder, specifieke voorzieningen</t>
  </si>
  <si>
    <t>NL/SfB - Tabel 1 - (90.82)</t>
  </si>
  <si>
    <t>(90.83)</t>
  </si>
  <si>
    <t>90.83</t>
  </si>
  <si>
    <t>terrein; terreininrichtingen, bijzonder, bijzondere verhardingen</t>
  </si>
  <si>
    <t>(90.83) terrein; terreininrichtingen, bijzonder, bijzondere verhardingen</t>
  </si>
  <si>
    <t>NL/SfB - Tabel 1 - (90.83)</t>
  </si>
  <si>
    <t>(91)</t>
  </si>
  <si>
    <t>91</t>
  </si>
  <si>
    <t>(91) -gereserveerd-</t>
  </si>
  <si>
    <t>NL/SfB - Tabel 1 - (91)</t>
  </si>
  <si>
    <t>(92)</t>
  </si>
  <si>
    <t>92</t>
  </si>
  <si>
    <t>(92) -gereserveerd-</t>
  </si>
  <si>
    <t>NL/SfB - Tabel 1 - (92)</t>
  </si>
  <si>
    <t>(93)</t>
  </si>
  <si>
    <t>93</t>
  </si>
  <si>
    <t>(93) -gereserveerd-</t>
  </si>
  <si>
    <t>NL/SfB - Tabel 1 - (93)</t>
  </si>
  <si>
    <t>(94)</t>
  </si>
  <si>
    <t>94</t>
  </si>
  <si>
    <t>(94) -gereserveerd-</t>
  </si>
  <si>
    <t>NL/SfB - Tabel 1 - (94)</t>
  </si>
  <si>
    <t>(95)</t>
  </si>
  <si>
    <t>95</t>
  </si>
  <si>
    <t>(95) -gereserveerd-</t>
  </si>
  <si>
    <t>NL/SfB - Tabel 1 - (95)</t>
  </si>
  <si>
    <t>(96)</t>
  </si>
  <si>
    <t>96</t>
  </si>
  <si>
    <t>(96) -gereserveerd-</t>
  </si>
  <si>
    <t>NL/SfB - Tabel 1 - (96)</t>
  </si>
  <si>
    <t>(97)</t>
  </si>
  <si>
    <t>97</t>
  </si>
  <si>
    <t>(97) -gereserveerd-</t>
  </si>
  <si>
    <t>NL/SfB - Tabel 1 - (97)</t>
  </si>
  <si>
    <t>(98)</t>
  </si>
  <si>
    <t>98</t>
  </si>
  <si>
    <t>(98) -gereserveerd-</t>
  </si>
  <si>
    <t>NL/SfB - Tabel 1 - (98)</t>
  </si>
  <si>
    <t>(99)</t>
  </si>
  <si>
    <t>99</t>
  </si>
  <si>
    <t>(99) -gereserveerd-</t>
  </si>
  <si>
    <t>NL/SfB - Tabel 1 - (99)</t>
  </si>
  <si>
    <t>opwekking</t>
  </si>
  <si>
    <t>distributie</t>
  </si>
  <si>
    <t>Werktuigbouwkundige brandveiligheid</t>
  </si>
  <si>
    <t>Gebouwmanagement systeem</t>
  </si>
  <si>
    <t>Vaste voorzieningen</t>
  </si>
  <si>
    <t>vaste gebruikersvoorzieningen</t>
  </si>
  <si>
    <t>Prijsstijgingen tijdens de bouw</t>
  </si>
  <si>
    <t>Het prijspeil van de NOK wordt vastgesteld op de datum van de NOK</t>
  </si>
  <si>
    <t>Aanname aantal bedden gelijk verdeeld over 2 locaties</t>
  </si>
  <si>
    <t>De gegevens worden voor 1 locatie ingevuld en vermenigvuldigd met 2</t>
  </si>
  <si>
    <t>aantal locaties</t>
  </si>
  <si>
    <t>Korting skelet geschikt voor windsnelheidsgebied III</t>
  </si>
  <si>
    <t>kleurcodering:</t>
  </si>
  <si>
    <t>Formules en vooraf bepaalde hoeveelheden; NIET WIJZIGEN</t>
  </si>
  <si>
    <t>(Sub-)Totalen; NIET WIJZIGEN</t>
  </si>
  <si>
    <r>
      <t xml:space="preserve">Correctiebedrag voor alternatieve uitvoering; </t>
    </r>
    <r>
      <rPr>
        <b/>
        <u val="singleAccounting"/>
        <sz val="9"/>
        <color theme="1"/>
        <rFont val="Calibri"/>
        <family val="2"/>
        <scheme val="minor"/>
      </rPr>
      <t xml:space="preserve">Verschil </t>
    </r>
    <r>
      <rPr>
        <b/>
        <sz val="9"/>
        <color theme="1"/>
        <rFont val="Calibri"/>
        <family val="2"/>
        <scheme val="minor"/>
      </rPr>
      <t>opnemen t.o.v. raming Volkel</t>
    </r>
    <r>
      <rPr>
        <i/>
        <sz val="8"/>
        <color theme="1"/>
        <rFont val="Calibri"/>
        <family val="2"/>
        <scheme val="minor"/>
      </rPr>
      <t xml:space="preserve"> </t>
    </r>
    <r>
      <rPr>
        <sz val="8"/>
        <color theme="1"/>
        <rFont val="Calibri"/>
        <family val="2"/>
        <scheme val="minor"/>
      </rPr>
      <t>(kan zowel negatief als positief bedrag zijn)</t>
    </r>
  </si>
  <si>
    <t>Alle niet gearceerde velden kunnen worden ingevuld, uitbreiding van het aantal regels is mogelijk</t>
  </si>
  <si>
    <t xml:space="preserve">Specificatie Fase 1 </t>
  </si>
  <si>
    <t>Totaal engineeringskosten Voorlopig Ontwerp</t>
  </si>
  <si>
    <t>Totaal engineeringskosten Definitief Ontwerp +</t>
  </si>
  <si>
    <t>Totaal engineeringskosten Uitvoerings Ontwerp</t>
  </si>
  <si>
    <t>Totaal engineeringskosten Voorbereiding Uitvoering</t>
  </si>
  <si>
    <t>Correctie op engineeringskosten (indien van toepassing)</t>
  </si>
  <si>
    <t>correctie 1</t>
  </si>
  <si>
    <t>correctie 2</t>
  </si>
  <si>
    <t>Inschrijfsom engineeringskosten overige projecten</t>
  </si>
  <si>
    <t>Totaal inschrijfsom engineeringskosten</t>
  </si>
  <si>
    <t>Prijzenboek</t>
  </si>
  <si>
    <t>Project</t>
  </si>
  <si>
    <t>Datum</t>
  </si>
  <si>
    <t>Raamovereenkomst voor de nieuwbouw van gestandaardiseerde legeringsgebouwen voor Defensie’</t>
  </si>
  <si>
    <t xml:space="preserve">Projectmanagementplan; </t>
  </si>
  <si>
    <t>Globale planning met uitgangspunten;</t>
  </si>
  <si>
    <t xml:space="preserve">Integraal veiligheidsdossier; </t>
  </si>
  <si>
    <t>Risicoregister;</t>
  </si>
  <si>
    <t>Evaluatierapport;</t>
  </si>
  <si>
    <t xml:space="preserve">NOK Fase 1 </t>
  </si>
  <si>
    <t>aantal</t>
  </si>
  <si>
    <t>Prijs/eenheid</t>
  </si>
  <si>
    <t>In te richten processen (aantoonbaar)</t>
  </si>
  <si>
    <t xml:space="preserve">Processen conform het Projectmanagementplan; </t>
  </si>
  <si>
    <t>Volledige projectorganisatie.</t>
  </si>
  <si>
    <t>Het organiseren van een Project-Start-Up (PSU), eenmalig;</t>
  </si>
  <si>
    <t>Het organiseren van Project-Follow-Up’s (PFU’s), 1 keer per negen maanden;</t>
  </si>
  <si>
    <t>Het organiseren van een Maandelijks planningsoverleg;</t>
  </si>
  <si>
    <t>Verrichten van de volgende diensten</t>
  </si>
  <si>
    <t>hvh per keer</t>
  </si>
  <si>
    <t xml:space="preserve">- Projectmanagementplan; </t>
  </si>
  <si>
    <t>- Globale planning met uitgangspunten;</t>
  </si>
  <si>
    <t xml:space="preserve">- Integraal veiligheidsdossier; </t>
  </si>
  <si>
    <t>- Risicoregister;</t>
  </si>
  <si>
    <t xml:space="preserve">In alle tabbladen is het mogelijk het aantal regels en omschrijvingen uit te breiden. </t>
  </si>
  <si>
    <t>Let op: gebruik hiervoor de functie regel kopiëren en plakken, zodat de formules in het rekenblad gehandhaafd blijven. Ten behoeve van de doorrekeningen geen regels verwijderen.</t>
  </si>
  <si>
    <t>Voor de locatie Volkel wordt de tijdsbesteding en de kosten voor het gehele engineeringsproces gespecificeerd. Het model rekent dit om naar een percentage engineeringskosten over de bouwkosten.</t>
  </si>
  <si>
    <t>In de basisberekening wordt het percentage engineeringskosten tevens gebruikt voor de overige locaties. Echter kan hier, indien gewenst, een correctie op worden toegepast.</t>
  </si>
  <si>
    <t>Alle witte cellen zijn in te vullen en aan te passen. De gekleurde cellen bevatten formules en vaste waarden, deze mogen niet gewijzigd worden.</t>
  </si>
  <si>
    <t>Tabblad kosten NOK Fase 1:</t>
  </si>
  <si>
    <t xml:space="preserve">In het tweede en derde deel van het rekenmodel kunnen afwijkingen in de eenheidsprijzen aangegeven worden indien op de andere locaties een twee of een zeslaags gebouw gerealiseerd moet gaan worden. De aanpassing van de hoogte van het gebouw heeft mogelijk een effect op de eenheidsprijzen van diverse elementen. Deze gewijzigde eenheidsprijs kan worden opgenomen.  </t>
  </si>
  <si>
    <t>Daarnaast worden verschillende varianten van elementen gevraagd, die afgeprijsd moeten worden. De opgenomen hoeveelheden zijn fictief, maar kunnen niet gewijzigd worden i.v.m. de vergelijkbaarheid van de inschrijvingen.</t>
  </si>
  <si>
    <t>-</t>
  </si>
  <si>
    <t>Tabbladen excel</t>
  </si>
  <si>
    <t>Aanpassing van de producten benoemd onder 1.2 (in geval van actualisaties of wijzigingen).</t>
  </si>
  <si>
    <t>Op te leveren producten; eenmalig</t>
  </si>
  <si>
    <t>- Evaluatierapport.</t>
  </si>
  <si>
    <t>Raamovereenkomst voor de nieuwbouw van gestandaardiseerde legeringsgebouwen voor Defensie</t>
  </si>
  <si>
    <t>Op te leveren: minimaal de in de bijlage 'Fase 1: Overkoepelende producten en processtappen bij de Nadere Overeenkomsten' benoemde outputdocumenten en werkzaamheden inclusief de voor het eigen proces benodigde informatie en werkzaamheden</t>
  </si>
  <si>
    <t>Indexering, de post onvoorzien en de BTW worden bij het opstellen van het prijzenboek buiten beschouwing gelaten.</t>
  </si>
  <si>
    <t xml:space="preserve">Fase 1 betreft de voorbereidingsfase waarin alle overkoepelende documenten geschreven worden, met bijbehorende activiteiten, die nodig zijn voor het gehele project en het proces. Hiervoor wordt één Nadere overeenkomst opgesteld. </t>
  </si>
  <si>
    <t xml:space="preserve">Fase 1; de overkoepelende werkzaamheden voor het totale project </t>
  </si>
  <si>
    <t xml:space="preserve">- </t>
  </si>
  <si>
    <t>Fase 2; alle  nadere overeenkomsten die betrekking hebben op de realisatie van een gebouw op locatie.</t>
  </si>
  <si>
    <t xml:space="preserve">Ten behoeve van het prijzenboek wordt onderscheid gemaakt in een tabblad Ontwerp en een tabblad Bouw. </t>
  </si>
  <si>
    <t>deze cel overnemen  op het inschrijvingsbiljet</t>
  </si>
  <si>
    <t>Batterijcontainer, capaciteit t.b.v. opladen elektrisch materieel</t>
  </si>
  <si>
    <r>
      <t xml:space="preserve">Onderbouwing en Specificatie van de Kostenraming door mogelijke opdrachtnemer voor de standaard legering; </t>
    </r>
    <r>
      <rPr>
        <b/>
        <sz val="11"/>
        <color theme="1"/>
        <rFont val="Calibri"/>
        <family val="2"/>
        <scheme val="minor"/>
      </rPr>
      <t>perceel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</si>
</sst>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4" formatCode="_ &quot;€&quot;\ * #,##0.00_ ;_ &quot;€&quot;\ * \-#,##0.00_ ;_ &quot;€&quot;\ * &quot;-&quot;??_ ;_ @_ "/>
    <numFmt numFmtId="43" formatCode="_ * #,##0.00_ ;_ * \-#,##0.00_ ;_ * &quot;-&quot;??_ ;_ @_ "/>
    <numFmt numFmtId="164" formatCode="_ * #,##0_ ;_ * \-#,##0_ ;_ * &quot;-&quot;??_ ;_ @_ "/>
    <numFmt numFmtId="165" formatCode="_ * #,##0.0_ ;_ * \-#,##0.0_ ;_ * &quot;-&quot;??_ ;_ @_ "/>
    <numFmt numFmtId="166" formatCode="_ &quot;€&quot;\ * #,##0_ ;_ &quot;€&quot;\ * \-#,##0_ ;_ &quot;€&quot;\ * &quot;-&quot;??_ ;_ @_ "/>
    <numFmt numFmtId="167" formatCode="#,##0_ ;\-#,##0\ "/>
    <numFmt numFmtId="168" formatCode="0.0%"/>
    <numFmt numFmtId="169" formatCode="[$-413]mmmm/yy;@"/>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Verdana"/>
      <family val="2"/>
    </font>
    <font>
      <b/>
      <sz val="12"/>
      <color theme="1"/>
      <name val="Calibri"/>
      <family val="2"/>
      <scheme val="minor"/>
    </font>
    <font>
      <b/>
      <sz val="12"/>
      <color theme="5" tint="-0.249977111117893"/>
      <name val="Calibri"/>
      <family val="2"/>
      <scheme val="minor"/>
    </font>
    <font>
      <b/>
      <sz val="12"/>
      <color theme="9" tint="-0.499984740745262"/>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9"/>
      <name val="Calibri"/>
      <family val="2"/>
      <scheme val="minor"/>
    </font>
    <font>
      <sz val="9"/>
      <name val="Calibri"/>
      <family val="2"/>
      <scheme val="minor"/>
    </font>
    <font>
      <sz val="10"/>
      <color indexed="56"/>
      <name val="Calibri"/>
      <family val="2"/>
      <scheme val="minor"/>
    </font>
    <font>
      <sz val="10"/>
      <color theme="1"/>
      <name val="Calibri"/>
      <family val="2"/>
    </font>
    <font>
      <sz val="8"/>
      <name val="Calibri"/>
      <family val="2"/>
      <scheme val="minor"/>
    </font>
    <font>
      <sz val="11"/>
      <color theme="0"/>
      <name val="Calibri"/>
      <family val="2"/>
      <scheme val="minor"/>
    </font>
    <font>
      <sz val="8"/>
      <color theme="1"/>
      <name val="Calibri"/>
      <family val="2"/>
      <scheme val="minor"/>
    </font>
    <font>
      <i/>
      <sz val="8"/>
      <name val="Calibri"/>
      <family val="2"/>
      <scheme val="minor"/>
    </font>
    <font>
      <sz val="10"/>
      <name val="Arial"/>
      <family val="2"/>
    </font>
    <font>
      <sz val="9"/>
      <color theme="5" tint="-0.249977111117893"/>
      <name val="Calibri"/>
      <family val="2"/>
      <scheme val="minor"/>
    </font>
    <font>
      <b/>
      <sz val="9"/>
      <color theme="5" tint="-0.249977111117893"/>
      <name val="Calibri"/>
      <family val="2"/>
      <scheme val="minor"/>
    </font>
    <font>
      <b/>
      <sz val="9"/>
      <color theme="9" tint="-0.499984740745262"/>
      <name val="Calibri"/>
      <family val="2"/>
      <scheme val="minor"/>
    </font>
    <font>
      <sz val="12"/>
      <color theme="1"/>
      <name val="Calibri"/>
      <family val="2"/>
      <scheme val="minor"/>
    </font>
    <font>
      <b/>
      <sz val="12"/>
      <name val="Calibri"/>
      <family val="2"/>
      <scheme val="minor"/>
    </font>
    <font>
      <sz val="11"/>
      <name val="Calibri"/>
      <family val="2"/>
      <scheme val="minor"/>
    </font>
    <font>
      <b/>
      <sz val="11"/>
      <name val="Calibri"/>
      <family val="2"/>
      <scheme val="minor"/>
    </font>
    <font>
      <b/>
      <sz val="16"/>
      <color theme="1"/>
      <name val="Calibri"/>
      <family val="2"/>
      <scheme val="minor"/>
    </font>
    <font>
      <sz val="11"/>
      <color theme="0" tint="-0.249977111117893"/>
      <name val="Calibri"/>
      <family val="2"/>
      <scheme val="minor"/>
    </font>
    <font>
      <sz val="9"/>
      <name val="Verdana"/>
      <family val="2"/>
    </font>
    <font>
      <sz val="9"/>
      <color theme="0"/>
      <name val="Verdana"/>
      <family val="2"/>
    </font>
    <font>
      <sz val="9"/>
      <color rgb="FF000000"/>
      <name val="Verdana"/>
      <family val="2"/>
    </font>
    <font>
      <i/>
      <sz val="9"/>
      <name val="Calibri"/>
      <family val="2"/>
      <scheme val="minor"/>
    </font>
    <font>
      <b/>
      <sz val="9"/>
      <color indexed="8"/>
      <name val="Arial"/>
      <family val="2"/>
    </font>
    <font>
      <b/>
      <sz val="9"/>
      <color theme="0" tint="-0.34998626667073579"/>
      <name val="Arial"/>
      <family val="2"/>
    </font>
    <font>
      <sz val="9"/>
      <color theme="1"/>
      <name val="Arial"/>
      <family val="2"/>
    </font>
    <font>
      <sz val="9"/>
      <color theme="0" tint="-0.34998626667073579"/>
      <name val="Arial"/>
      <family val="2"/>
    </font>
    <font>
      <i/>
      <sz val="8"/>
      <color theme="1"/>
      <name val="Calibri"/>
      <family val="2"/>
      <scheme val="minor"/>
    </font>
    <font>
      <b/>
      <u val="singleAccounting"/>
      <sz val="9"/>
      <color theme="1"/>
      <name val="Calibri"/>
      <family val="2"/>
      <scheme val="minor"/>
    </font>
    <font>
      <b/>
      <sz val="9"/>
      <color theme="1"/>
      <name val="Verdana"/>
      <family val="2"/>
    </font>
    <font>
      <i/>
      <sz val="10"/>
      <color theme="1"/>
      <name val="Calibri"/>
      <family val="2"/>
      <scheme val="minor"/>
    </font>
    <font>
      <u/>
      <sz val="11"/>
      <color theme="1"/>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79998168889431442"/>
        <bgColor indexed="64"/>
      </patternFill>
    </fill>
  </fills>
  <borders count="71">
    <border>
      <left/>
      <right/>
      <top/>
      <bottom/>
      <diagonal/>
    </border>
    <border>
      <left style="medium">
        <color theme="0" tint="-0.34998626667073579"/>
      </left>
      <right/>
      <top style="medium">
        <color rgb="FFD3D3D3"/>
      </top>
      <bottom/>
      <diagonal/>
    </border>
    <border>
      <left/>
      <right/>
      <top style="medium">
        <color rgb="FFD3D3D3"/>
      </top>
      <bottom/>
      <diagonal/>
    </border>
    <border>
      <left/>
      <right style="medium">
        <color theme="0" tint="-0.34998626667073579"/>
      </right>
      <top style="medium">
        <color rgb="FFD3D3D3"/>
      </top>
      <bottom/>
      <diagonal/>
    </border>
    <border>
      <left style="medium">
        <color theme="0" tint="-0.34998626667073579"/>
      </left>
      <right/>
      <top/>
      <bottom/>
      <diagonal/>
    </border>
    <border>
      <left/>
      <right style="medium">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style="dotted">
        <color theme="0" tint="-0.34998626667073579"/>
      </top>
      <bottom style="dotted">
        <color theme="0" tint="-0.34998626667073579"/>
      </bottom>
      <diagonal/>
    </border>
    <border>
      <left style="medium">
        <color theme="0" tint="-0.34998626667073579"/>
      </left>
      <right/>
      <top style="medium">
        <color theme="0" tint="-0.34998626667073579"/>
      </top>
      <bottom style="hair">
        <color theme="0" tint="-0.14996795556505021"/>
      </bottom>
      <diagonal/>
    </border>
    <border>
      <left/>
      <right/>
      <top style="medium">
        <color theme="0" tint="-0.34998626667073579"/>
      </top>
      <bottom style="hair">
        <color theme="0" tint="-0.14996795556505021"/>
      </bottom>
      <diagonal/>
    </border>
    <border>
      <left/>
      <right style="medium">
        <color theme="0" tint="-0.34998626667073579"/>
      </right>
      <top style="medium">
        <color theme="0" tint="-0.34998626667073579"/>
      </top>
      <bottom style="hair">
        <color theme="0" tint="-0.14996795556505021"/>
      </bottom>
      <diagonal/>
    </border>
    <border>
      <left style="medium">
        <color theme="0" tint="-0.34998626667073579"/>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style="medium">
        <color rgb="FFD3D3D3"/>
      </left>
      <right style="medium">
        <color theme="0" tint="-0.34998626667073579"/>
      </right>
      <top style="hair">
        <color theme="0" tint="-0.14996795556505021"/>
      </top>
      <bottom style="hair">
        <color theme="0" tint="-0.14996795556505021"/>
      </bottom>
      <diagonal/>
    </border>
    <border>
      <left/>
      <right style="medium">
        <color theme="0" tint="-0.34998626667073579"/>
      </right>
      <top style="hair">
        <color theme="0" tint="-0.14996795556505021"/>
      </top>
      <bottom style="hair">
        <color theme="0" tint="-0.14996795556505021"/>
      </bottom>
      <diagonal/>
    </border>
    <border>
      <left style="medium">
        <color theme="0" tint="-0.34998626667073579"/>
      </left>
      <right/>
      <top style="hair">
        <color theme="0" tint="-0.14996795556505021"/>
      </top>
      <bottom style="medium">
        <color theme="0" tint="-0.34998626667073579"/>
      </bottom>
      <diagonal/>
    </border>
    <border>
      <left/>
      <right/>
      <top style="hair">
        <color theme="0" tint="-0.14996795556505021"/>
      </top>
      <bottom style="medium">
        <color theme="0" tint="-0.34998626667073579"/>
      </bottom>
      <diagonal/>
    </border>
    <border>
      <left style="medium">
        <color rgb="FFD3D3D3"/>
      </left>
      <right style="medium">
        <color theme="0" tint="-0.34998626667073579"/>
      </right>
      <top style="hair">
        <color theme="0" tint="-0.14996795556505021"/>
      </top>
      <bottom style="medium">
        <color theme="0" tint="-0.34998626667073579"/>
      </bottom>
      <diagonal/>
    </border>
    <border>
      <left/>
      <right style="medium">
        <color theme="0" tint="-0.34998626667073579"/>
      </right>
      <top style="hair">
        <color theme="0" tint="-0.14996795556505021"/>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top style="thin">
        <color theme="0" tint="-0.34998626667073579"/>
      </top>
      <bottom/>
      <diagonal/>
    </border>
    <border>
      <left style="thin">
        <color theme="0" tint="-0.34998626667073579"/>
      </left>
      <right/>
      <top/>
      <bottom/>
      <diagonal/>
    </border>
    <border>
      <left style="medium">
        <color theme="0" tint="-0.34998626667073579"/>
      </left>
      <right/>
      <top/>
      <bottom style="hair">
        <color theme="0" tint="-0.14996795556505021"/>
      </bottom>
      <diagonal/>
    </border>
    <border>
      <left/>
      <right/>
      <top/>
      <bottom style="hair">
        <color theme="0" tint="-0.14996795556505021"/>
      </bottom>
      <diagonal/>
    </border>
    <border>
      <left/>
      <right style="medium">
        <color theme="0" tint="-0.34998626667073579"/>
      </right>
      <top/>
      <bottom style="hair">
        <color theme="0" tint="-0.1499679555650502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style="medium">
        <color rgb="FFD3D3D3"/>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34998626667073579"/>
      </left>
      <right style="dotted">
        <color theme="0" tint="-0.34998626667073579"/>
      </right>
      <top/>
      <bottom style="dotted">
        <color theme="0" tint="-0.34998626667073579"/>
      </bottom>
      <diagonal/>
    </border>
    <border>
      <left style="dotted">
        <color theme="0" tint="-0.34998626667073579"/>
      </left>
      <right style="dotted">
        <color theme="0" tint="-0.34998626667073579"/>
      </right>
      <top/>
      <bottom style="dotted">
        <color theme="0" tint="-0.34998626667073579"/>
      </bottom>
      <diagonal/>
    </border>
    <border>
      <left style="dotted">
        <color theme="0" tint="-0.34998626667073579"/>
      </left>
      <right style="medium">
        <color theme="0" tint="-0.34998626667073579"/>
      </right>
      <top/>
      <bottom style="dotted">
        <color theme="0" tint="-0.34998626667073579"/>
      </bottom>
      <diagonal/>
    </border>
    <border>
      <left/>
      <right style="medium">
        <color theme="0" tint="-0.34998626667073579"/>
      </right>
      <top style="hair">
        <color theme="0" tint="-0.14996795556505021"/>
      </top>
      <bottom style="medium">
        <color theme="2" tint="-0.24994659260841701"/>
      </bottom>
      <diagonal/>
    </border>
    <border>
      <left style="medium">
        <color theme="0" tint="-0.34998626667073579"/>
      </left>
      <right/>
      <top style="hair">
        <color theme="0" tint="-0.14996795556505021"/>
      </top>
      <bottom/>
      <diagonal/>
    </border>
    <border>
      <left/>
      <right style="medium">
        <color theme="0" tint="-0.34998626667073579"/>
      </right>
      <top style="hair">
        <color theme="0" tint="-0.14996795556505021"/>
      </top>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2" tint="-0.24994659260841701"/>
      </left>
      <right/>
      <top style="hair">
        <color theme="0" tint="-0.14996795556505021"/>
      </top>
      <bottom style="hair">
        <color theme="0" tint="-0.14996795556505021"/>
      </bottom>
      <diagonal/>
    </border>
    <border>
      <left/>
      <right style="medium">
        <color theme="2" tint="-0.24994659260841701"/>
      </right>
      <top style="hair">
        <color theme="0" tint="-0.14996795556505021"/>
      </top>
      <bottom style="hair">
        <color theme="0" tint="-0.14996795556505021"/>
      </bottom>
      <diagonal/>
    </border>
    <border>
      <left style="medium">
        <color theme="2" tint="-0.24994659260841701"/>
      </left>
      <right/>
      <top style="hair">
        <color theme="0" tint="-0.14996795556505021"/>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right/>
      <top style="hair">
        <color theme="0" tint="-0.14996795556505021"/>
      </top>
      <bottom/>
      <diagonal/>
    </border>
    <border>
      <left style="medium">
        <color theme="0" tint="-0.24994659260841701"/>
      </left>
      <right style="medium">
        <color theme="0" tint="-0.24994659260841701"/>
      </right>
      <top style="hair">
        <color theme="0" tint="-0.14996795556505021"/>
      </top>
      <bottom style="hair">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medium">
        <color theme="0" tint="-0.24994659260841701"/>
      </left>
      <right/>
      <top/>
      <bottom style="hair">
        <color theme="0" tint="-0.14996795556505021"/>
      </bottom>
      <diagonal/>
    </border>
    <border>
      <left/>
      <right style="medium">
        <color theme="0" tint="-0.24994659260841701"/>
      </right>
      <top style="medium">
        <color rgb="FFD3D3D3"/>
      </top>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style="medium">
        <color rgb="FFD3D3D3"/>
      </left>
      <right style="medium">
        <color theme="0" tint="-0.34998626667073579"/>
      </right>
      <top/>
      <bottom/>
      <diagonal/>
    </border>
    <border>
      <left style="double">
        <color indexed="64"/>
      </left>
      <right style="double">
        <color indexed="64"/>
      </right>
      <top style="double">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cellStyleXfs>
  <cellXfs count="701">
    <xf numFmtId="0" fontId="0" fillId="0" borderId="0" xfId="0"/>
    <xf numFmtId="0" fontId="0" fillId="0" borderId="0" xfId="0" applyAlignment="1">
      <alignment wrapText="1"/>
    </xf>
    <xf numFmtId="164" fontId="0" fillId="0" borderId="0" xfId="1" applyNumberFormat="1" applyFont="1"/>
    <xf numFmtId="165" fontId="0" fillId="0" borderId="0" xfId="1" applyNumberFormat="1" applyFont="1"/>
    <xf numFmtId="43" fontId="1" fillId="0" borderId="0" xfId="1" applyFont="1"/>
    <xf numFmtId="0" fontId="2" fillId="0" borderId="0" xfId="0" applyFont="1"/>
    <xf numFmtId="0" fontId="3" fillId="0" borderId="0" xfId="0" applyFont="1"/>
    <xf numFmtId="0" fontId="0" fillId="0" borderId="0" xfId="0" applyBorder="1"/>
    <xf numFmtId="0" fontId="2" fillId="0" borderId="0" xfId="0" applyFont="1" applyAlignment="1">
      <alignment wrapText="1"/>
    </xf>
    <xf numFmtId="0" fontId="10" fillId="0" borderId="9" xfId="0" applyFont="1" applyBorder="1" applyAlignment="1">
      <alignment vertical="center"/>
    </xf>
    <xf numFmtId="3" fontId="13" fillId="0" borderId="10" xfId="0" applyNumberFormat="1" applyFont="1" applyBorder="1" applyAlignment="1">
      <alignment horizontal="left" vertical="center"/>
    </xf>
    <xf numFmtId="3" fontId="13" fillId="0" borderId="11" xfId="0" applyNumberFormat="1" applyFont="1" applyBorder="1" applyAlignment="1">
      <alignment horizontal="left" vertical="center"/>
    </xf>
    <xf numFmtId="0" fontId="0" fillId="0" borderId="11" xfId="0" applyBorder="1"/>
    <xf numFmtId="42" fontId="0" fillId="0" borderId="0" xfId="0" applyNumberFormat="1"/>
    <xf numFmtId="0" fontId="0" fillId="0" borderId="0" xfId="0" applyAlignment="1">
      <alignment wrapText="1"/>
    </xf>
    <xf numFmtId="0" fontId="0" fillId="0" borderId="0" xfId="0" applyAlignment="1">
      <alignment wrapText="1"/>
    </xf>
    <xf numFmtId="0" fontId="0" fillId="0" borderId="0" xfId="0" applyAlignment="1">
      <alignment vertical="top"/>
    </xf>
    <xf numFmtId="0" fontId="0" fillId="4" borderId="0" xfId="0" applyFill="1" applyAlignment="1">
      <alignment vertical="top"/>
    </xf>
    <xf numFmtId="0" fontId="4" fillId="0" borderId="0" xfId="0" applyFont="1" applyAlignment="1">
      <alignment vertical="top" wrapText="1"/>
    </xf>
    <xf numFmtId="0" fontId="0" fillId="0" borderId="0" xfId="0" applyFont="1" applyAlignment="1">
      <alignment wrapText="1"/>
    </xf>
    <xf numFmtId="42" fontId="16" fillId="5" borderId="0" xfId="1" applyNumberFormat="1" applyFont="1" applyFill="1"/>
    <xf numFmtId="0" fontId="16" fillId="5" borderId="0" xfId="0" applyFont="1" applyFill="1"/>
    <xf numFmtId="42" fontId="16" fillId="5" borderId="0" xfId="0" applyNumberFormat="1" applyFont="1" applyFill="1"/>
    <xf numFmtId="42" fontId="16" fillId="0" borderId="0" xfId="0" applyNumberFormat="1" applyFont="1"/>
    <xf numFmtId="42" fontId="2" fillId="2" borderId="13" xfId="1" applyNumberFormat="1" applyFont="1" applyFill="1" applyBorder="1"/>
    <xf numFmtId="42" fontId="2" fillId="3" borderId="13" xfId="0" applyNumberFormat="1" applyFont="1" applyFill="1" applyBorder="1"/>
    <xf numFmtId="0" fontId="0" fillId="0" borderId="6" xfId="0" applyBorder="1"/>
    <xf numFmtId="0" fontId="0" fillId="0" borderId="7" xfId="0" applyBorder="1"/>
    <xf numFmtId="0" fontId="7" fillId="0" borderId="7" xfId="0" applyFont="1" applyBorder="1" applyAlignment="1">
      <alignment horizontal="right"/>
    </xf>
    <xf numFmtId="0" fontId="5" fillId="0" borderId="12" xfId="0" applyFont="1" applyBorder="1" applyAlignment="1">
      <alignment horizontal="right"/>
    </xf>
    <xf numFmtId="42" fontId="2" fillId="2" borderId="0" xfId="0" applyNumberFormat="1" applyFont="1" applyFill="1" applyBorder="1"/>
    <xf numFmtId="42" fontId="2" fillId="3" borderId="0" xfId="0" applyNumberFormat="1" applyFont="1" applyFill="1" applyBorder="1"/>
    <xf numFmtId="0" fontId="0" fillId="0" borderId="14" xfId="0" applyBorder="1"/>
    <xf numFmtId="0" fontId="0" fillId="0" borderId="15" xfId="0" applyBorder="1"/>
    <xf numFmtId="0" fontId="4" fillId="0" borderId="14" xfId="0" applyFont="1" applyBorder="1"/>
    <xf numFmtId="0" fontId="3" fillId="0" borderId="6" xfId="0" applyFont="1" applyBorder="1"/>
    <xf numFmtId="0" fontId="0" fillId="0" borderId="8" xfId="0" applyBorder="1"/>
    <xf numFmtId="169" fontId="0" fillId="5" borderId="0" xfId="0" applyNumberFormat="1" applyFill="1" applyBorder="1"/>
    <xf numFmtId="3" fontId="13" fillId="0" borderId="11" xfId="0" quotePrefix="1" applyNumberFormat="1" applyFont="1" applyBorder="1" applyAlignment="1">
      <alignment horizontal="left" vertical="center"/>
    </xf>
    <xf numFmtId="0" fontId="9" fillId="4" borderId="0" xfId="0" applyFont="1" applyFill="1" applyBorder="1" applyProtection="1">
      <protection locked="0"/>
    </xf>
    <xf numFmtId="0" fontId="8" fillId="0" borderId="0" xfId="0" applyFont="1" applyBorder="1" applyAlignment="1" applyProtection="1">
      <alignment horizontal="left" indent="2"/>
      <protection locked="0"/>
    </xf>
    <xf numFmtId="0" fontId="8" fillId="6" borderId="0" xfId="0" applyFont="1" applyFill="1" applyBorder="1" applyAlignment="1" applyProtection="1">
      <alignment horizontal="left" indent="2"/>
      <protection locked="0"/>
    </xf>
    <xf numFmtId="0" fontId="0" fillId="0" borderId="0" xfId="0" quotePrefix="1" applyFont="1" applyAlignment="1">
      <alignment vertical="top" wrapText="1"/>
    </xf>
    <xf numFmtId="0" fontId="6" fillId="8" borderId="0" xfId="0" applyFont="1" applyFill="1" applyBorder="1" applyAlignment="1">
      <alignment horizontal="right"/>
    </xf>
    <xf numFmtId="0" fontId="7" fillId="8" borderId="0" xfId="0" applyFont="1" applyFill="1" applyBorder="1" applyAlignment="1">
      <alignment horizontal="right"/>
    </xf>
    <xf numFmtId="0" fontId="5" fillId="2" borderId="14" xfId="0" applyFont="1" applyFill="1" applyBorder="1"/>
    <xf numFmtId="0" fontId="5" fillId="3" borderId="14" xfId="0" applyFont="1" applyFill="1" applyBorder="1"/>
    <xf numFmtId="0" fontId="0" fillId="0" borderId="0" xfId="0" applyAlignment="1">
      <alignment vertical="top" wrapText="1"/>
    </xf>
    <xf numFmtId="0" fontId="9" fillId="6" borderId="0" xfId="0" applyFont="1" applyFill="1" applyBorder="1" applyProtection="1">
      <protection locked="0"/>
    </xf>
    <xf numFmtId="0" fontId="8" fillId="0" borderId="0" xfId="0" quotePrefix="1" applyFont="1" applyBorder="1" applyAlignment="1" applyProtection="1">
      <alignment horizontal="left" indent="2"/>
      <protection locked="0"/>
    </xf>
    <xf numFmtId="0" fontId="2" fillId="6" borderId="45" xfId="0" applyFont="1" applyFill="1" applyBorder="1" applyAlignment="1" applyProtection="1">
      <alignment horizontal="left" indent="2"/>
      <protection locked="0"/>
    </xf>
    <xf numFmtId="0" fontId="8" fillId="6" borderId="45" xfId="0" applyFont="1" applyFill="1" applyBorder="1" applyAlignment="1" applyProtection="1">
      <alignment horizontal="left" indent="2"/>
      <protection locked="0"/>
    </xf>
    <xf numFmtId="42" fontId="28" fillId="0" borderId="0" xfId="0" applyNumberFormat="1" applyFont="1"/>
    <xf numFmtId="0" fontId="2" fillId="8" borderId="14" xfId="0" applyFont="1" applyFill="1" applyBorder="1"/>
    <xf numFmtId="0" fontId="24" fillId="0" borderId="7" xfId="0" applyFont="1" applyBorder="1" applyAlignment="1">
      <alignment horizontal="right"/>
    </xf>
    <xf numFmtId="0" fontId="11" fillId="6" borderId="21" xfId="0" applyFont="1" applyFill="1" applyBorder="1" applyProtection="1">
      <protection locked="0"/>
    </xf>
    <xf numFmtId="0" fontId="8" fillId="0" borderId="21" xfId="0" applyFont="1" applyBorder="1" applyAlignment="1" applyProtection="1">
      <alignment horizontal="left" indent="2"/>
      <protection locked="0"/>
    </xf>
    <xf numFmtId="0" fontId="11" fillId="4" borderId="21" xfId="0" applyFont="1" applyFill="1" applyBorder="1" applyAlignment="1" applyProtection="1">
      <protection locked="0"/>
    </xf>
    <xf numFmtId="0" fontId="8" fillId="0" borderId="23" xfId="0" applyFont="1" applyBorder="1" applyAlignment="1" applyProtection="1">
      <alignment vertical="top" wrapText="1"/>
      <protection locked="0"/>
    </xf>
    <xf numFmtId="0" fontId="12" fillId="0" borderId="21" xfId="0" quotePrefix="1" applyFont="1" applyBorder="1" applyAlignment="1" applyProtection="1">
      <alignment horizontal="left" indent="2"/>
      <protection locked="0"/>
    </xf>
    <xf numFmtId="0" fontId="8" fillId="0" borderId="21" xfId="0" applyFont="1" applyBorder="1" applyAlignment="1" applyProtection="1">
      <alignment horizontal="left" vertical="top" indent="2"/>
      <protection locked="0"/>
    </xf>
    <xf numFmtId="0" fontId="11" fillId="4" borderId="21" xfId="0" applyFont="1" applyFill="1" applyBorder="1" applyProtection="1">
      <protection locked="0"/>
    </xf>
    <xf numFmtId="0" fontId="12" fillId="0" borderId="21" xfId="0" applyFont="1" applyBorder="1" applyAlignment="1" applyProtection="1">
      <alignment horizontal="left" indent="2"/>
      <protection locked="0"/>
    </xf>
    <xf numFmtId="0" fontId="8" fillId="4" borderId="21" xfId="0" applyFont="1" applyFill="1" applyBorder="1" applyAlignment="1" applyProtection="1">
      <alignment horizontal="left" indent="2"/>
      <protection locked="0"/>
    </xf>
    <xf numFmtId="0" fontId="8" fillId="4" borderId="21" xfId="0" applyFont="1" applyFill="1" applyBorder="1" applyAlignment="1" applyProtection="1">
      <alignment vertical="top" wrapText="1"/>
      <protection locked="0"/>
    </xf>
    <xf numFmtId="0" fontId="12" fillId="0" borderId="21" xfId="0" applyFont="1" applyBorder="1" applyAlignment="1" applyProtection="1">
      <alignment vertical="top" wrapText="1"/>
      <protection locked="0"/>
    </xf>
    <xf numFmtId="0" fontId="8" fillId="0" borderId="21" xfId="0" applyFont="1" applyBorder="1" applyAlignment="1" applyProtection="1">
      <protection locked="0"/>
    </xf>
    <xf numFmtId="0" fontId="11" fillId="9" borderId="21" xfId="0" applyFont="1" applyFill="1" applyBorder="1" applyProtection="1">
      <protection locked="0"/>
    </xf>
    <xf numFmtId="0" fontId="8" fillId="4" borderId="21" xfId="0" applyFont="1" applyFill="1" applyBorder="1" applyAlignment="1" applyProtection="1">
      <protection locked="0"/>
    </xf>
    <xf numFmtId="0" fontId="9" fillId="0" borderId="21" xfId="0" applyFont="1" applyBorder="1" applyAlignment="1" applyProtection="1">
      <alignment vertical="top"/>
      <protection locked="0"/>
    </xf>
    <xf numFmtId="0" fontId="8" fillId="0" borderId="21" xfId="0" applyFont="1" applyBorder="1" applyAlignment="1" applyProtection="1">
      <alignment vertical="top"/>
      <protection locked="0"/>
    </xf>
    <xf numFmtId="0" fontId="8" fillId="0" borderId="21" xfId="0" quotePrefix="1" applyFont="1" applyBorder="1" applyAlignment="1" applyProtection="1">
      <alignment vertical="top"/>
      <protection locked="0"/>
    </xf>
    <xf numFmtId="0" fontId="11" fillId="5" borderId="21" xfId="0" applyFont="1" applyFill="1" applyBorder="1" applyProtection="1">
      <protection locked="0"/>
    </xf>
    <xf numFmtId="0" fontId="12" fillId="0" borderId="21" xfId="0" applyFont="1" applyBorder="1" applyAlignment="1" applyProtection="1">
      <alignment vertical="top"/>
      <protection locked="0"/>
    </xf>
    <xf numFmtId="0" fontId="11" fillId="9" borderId="25" xfId="0" applyFont="1" applyFill="1" applyBorder="1" applyProtection="1">
      <protection locked="0"/>
    </xf>
    <xf numFmtId="0" fontId="11" fillId="5" borderId="25" xfId="0" applyFont="1" applyFill="1" applyBorder="1" applyProtection="1">
      <protection locked="0"/>
    </xf>
    <xf numFmtId="0" fontId="33" fillId="0" borderId="0" xfId="0" applyFont="1"/>
    <xf numFmtId="0" fontId="34" fillId="0" borderId="0" xfId="0" applyFont="1"/>
    <xf numFmtId="0" fontId="35" fillId="0" borderId="0" xfId="0" applyFont="1"/>
    <xf numFmtId="0" fontId="36" fillId="0" borderId="0" xfId="0" applyFont="1"/>
    <xf numFmtId="0" fontId="35" fillId="0" borderId="0" xfId="0" applyFont="1" applyAlignment="1">
      <alignment horizontal="left"/>
    </xf>
    <xf numFmtId="0" fontId="8" fillId="10" borderId="21" xfId="0" applyFont="1" applyFill="1" applyBorder="1" applyAlignment="1" applyProtection="1">
      <alignment horizontal="left" indent="2"/>
      <protection locked="0"/>
    </xf>
    <xf numFmtId="0" fontId="8" fillId="10" borderId="21" xfId="0" quotePrefix="1" applyFont="1" applyFill="1" applyBorder="1" applyAlignment="1" applyProtection="1">
      <alignment horizontal="left" indent="2"/>
      <protection locked="0"/>
    </xf>
    <xf numFmtId="0" fontId="12" fillId="10" borderId="21" xfId="0" quotePrefix="1" applyFont="1" applyFill="1" applyBorder="1" applyAlignment="1" applyProtection="1">
      <alignment horizontal="left" indent="2"/>
      <protection locked="0"/>
    </xf>
    <xf numFmtId="0" fontId="12" fillId="10" borderId="21" xfId="0" applyFont="1" applyFill="1" applyBorder="1" applyAlignment="1" applyProtection="1">
      <alignment horizontal="left" indent="2"/>
      <protection locked="0"/>
    </xf>
    <xf numFmtId="0" fontId="12" fillId="5" borderId="21" xfId="0" quotePrefix="1" applyFont="1" applyFill="1" applyBorder="1" applyAlignment="1" applyProtection="1">
      <alignment horizontal="left" indent="2"/>
      <protection locked="0"/>
    </xf>
    <xf numFmtId="0" fontId="12" fillId="5" borderId="21" xfId="0" applyFont="1" applyFill="1" applyBorder="1" applyAlignment="1" applyProtection="1">
      <alignment horizontal="left" indent="2"/>
      <protection locked="0"/>
    </xf>
    <xf numFmtId="0" fontId="8" fillId="5" borderId="21" xfId="0" applyFont="1" applyFill="1" applyBorder="1" applyAlignment="1" applyProtection="1">
      <alignment horizontal="left" indent="2"/>
      <protection locked="0"/>
    </xf>
    <xf numFmtId="0" fontId="12" fillId="5" borderId="21" xfId="0" applyFont="1" applyFill="1" applyBorder="1" applyAlignment="1" applyProtection="1">
      <alignment vertical="top"/>
      <protection locked="0"/>
    </xf>
    <xf numFmtId="0" fontId="9" fillId="6" borderId="0" xfId="0" applyFont="1" applyFill="1" applyBorder="1" applyAlignment="1" applyProtection="1">
      <alignment horizontal="left" indent="2"/>
      <protection locked="0"/>
    </xf>
    <xf numFmtId="0" fontId="3" fillId="0" borderId="0" xfId="0" applyFont="1" applyBorder="1"/>
    <xf numFmtId="0" fontId="39" fillId="0" borderId="0" xfId="0" applyFont="1" applyBorder="1"/>
    <xf numFmtId="0" fontId="0" fillId="0" borderId="68" xfId="0" applyBorder="1"/>
    <xf numFmtId="0" fontId="0" fillId="0" borderId="0" xfId="0" applyAlignment="1">
      <alignment vertical="center"/>
    </xf>
    <xf numFmtId="0" fontId="24" fillId="5" borderId="6" xfId="0" applyFont="1" applyFill="1" applyBorder="1" applyAlignment="1">
      <alignment vertical="center"/>
    </xf>
    <xf numFmtId="0" fontId="25" fillId="5" borderId="7" xfId="0" applyFont="1" applyFill="1" applyBorder="1" applyAlignment="1">
      <alignment vertical="center"/>
    </xf>
    <xf numFmtId="42" fontId="26" fillId="5" borderId="7" xfId="0" applyNumberFormat="1" applyFont="1" applyFill="1" applyBorder="1" applyAlignment="1">
      <alignment vertical="center"/>
    </xf>
    <xf numFmtId="42" fontId="26" fillId="13" borderId="70" xfId="0" applyNumberFormat="1" applyFont="1" applyFill="1" applyBorder="1" applyAlignment="1">
      <alignment vertical="center"/>
    </xf>
    <xf numFmtId="165" fontId="0" fillId="0" borderId="0" xfId="1" applyNumberFormat="1" applyFont="1" applyAlignment="1">
      <alignment vertical="center"/>
    </xf>
    <xf numFmtId="43" fontId="1" fillId="0" borderId="0" xfId="1" applyFont="1" applyAlignment="1">
      <alignment vertical="center"/>
    </xf>
    <xf numFmtId="0" fontId="2" fillId="0" borderId="0" xfId="0" applyFont="1" applyAlignment="1">
      <alignment vertical="center"/>
    </xf>
    <xf numFmtId="0" fontId="40" fillId="0" borderId="0" xfId="0" applyFont="1" applyAlignment="1">
      <alignment wrapText="1"/>
    </xf>
    <xf numFmtId="0" fontId="0" fillId="0" borderId="0" xfId="0" quotePrefix="1" applyAlignment="1">
      <alignment horizontal="right" vertical="top"/>
    </xf>
    <xf numFmtId="0" fontId="3" fillId="0" borderId="0" xfId="0" applyFont="1" applyBorder="1" applyAlignment="1">
      <alignment vertical="top"/>
    </xf>
    <xf numFmtId="0" fontId="39" fillId="0" borderId="0" xfId="0" applyFont="1" applyBorder="1" applyAlignment="1">
      <alignment vertical="top"/>
    </xf>
    <xf numFmtId="14" fontId="0" fillId="0" borderId="68" xfId="0" applyNumberFormat="1" applyBorder="1" applyAlignment="1">
      <alignment horizontal="left" vertical="top"/>
    </xf>
    <xf numFmtId="14" fontId="0" fillId="0" borderId="0" xfId="0" applyNumberFormat="1" applyAlignment="1">
      <alignment vertical="top"/>
    </xf>
    <xf numFmtId="0" fontId="3" fillId="0" borderId="0" xfId="0" applyFont="1" applyAlignment="1">
      <alignment vertical="top"/>
    </xf>
    <xf numFmtId="0" fontId="0" fillId="8" borderId="0" xfId="0" applyFill="1" applyBorder="1" applyAlignment="1">
      <alignment vertical="top"/>
    </xf>
    <xf numFmtId="0" fontId="5" fillId="2" borderId="0" xfId="0" applyFont="1" applyFill="1" applyBorder="1" applyAlignment="1">
      <alignment vertical="top"/>
    </xf>
    <xf numFmtId="0" fontId="5" fillId="3" borderId="0" xfId="0" applyFont="1" applyFill="1" applyBorder="1" applyAlignment="1">
      <alignment vertical="top"/>
    </xf>
    <xf numFmtId="0" fontId="24" fillId="5" borderId="0" xfId="0" applyFont="1" applyFill="1" applyBorder="1" applyAlignment="1">
      <alignment vertical="top"/>
    </xf>
    <xf numFmtId="0" fontId="0" fillId="0" borderId="0" xfId="0" applyBorder="1" applyAlignment="1">
      <alignment vertical="top"/>
    </xf>
    <xf numFmtId="0" fontId="41" fillId="0" borderId="0" xfId="0" applyFont="1" applyAlignment="1">
      <alignment vertical="top"/>
    </xf>
    <xf numFmtId="0" fontId="3" fillId="0" borderId="14" xfId="0" applyFont="1" applyBorder="1"/>
    <xf numFmtId="14" fontId="0" fillId="5" borderId="0" xfId="0" applyNumberFormat="1" applyFill="1" applyBorder="1"/>
    <xf numFmtId="0" fontId="0" fillId="0" borderId="0" xfId="0" applyBorder="1" applyProtection="1">
      <protection locked="0"/>
    </xf>
    <xf numFmtId="0" fontId="3" fillId="0" borderId="0" xfId="0" applyFont="1" applyBorder="1" applyProtection="1">
      <protection locked="0"/>
    </xf>
    <xf numFmtId="0" fontId="0" fillId="0" borderId="0" xfId="0" applyProtection="1">
      <protection locked="0"/>
    </xf>
    <xf numFmtId="0" fontId="39" fillId="0" borderId="0" xfId="0" applyFont="1" applyBorder="1" applyProtection="1">
      <protection locked="0"/>
    </xf>
    <xf numFmtId="0" fontId="0" fillId="0" borderId="68" xfId="0" applyBorder="1" applyProtection="1">
      <protection locked="0"/>
    </xf>
    <xf numFmtId="14" fontId="0" fillId="0" borderId="68" xfId="0" applyNumberFormat="1" applyBorder="1" applyAlignment="1" applyProtection="1">
      <alignment horizontal="left"/>
      <protection locked="0"/>
    </xf>
    <xf numFmtId="14" fontId="0" fillId="0" borderId="0" xfId="0" applyNumberFormat="1" applyBorder="1" applyAlignment="1" applyProtection="1">
      <alignment horizontal="left"/>
      <protection locked="0"/>
    </xf>
    <xf numFmtId="0" fontId="27" fillId="4" borderId="0" xfId="0" applyFont="1" applyFill="1" applyAlignment="1" applyProtection="1">
      <alignment vertical="top"/>
      <protection locked="0"/>
    </xf>
    <xf numFmtId="0" fontId="8" fillId="4" borderId="0" xfId="0" applyFont="1" applyFill="1" applyAlignment="1" applyProtection="1">
      <alignment vertical="top"/>
      <protection locked="0"/>
    </xf>
    <xf numFmtId="0" fontId="8" fillId="0" borderId="0" xfId="0" applyFont="1" applyAlignment="1" applyProtection="1">
      <alignment horizontal="right" vertical="top"/>
      <protection locked="0"/>
    </xf>
    <xf numFmtId="164" fontId="8" fillId="0" borderId="0" xfId="1" applyNumberFormat="1" applyFont="1" applyAlignment="1" applyProtection="1">
      <alignment vertical="top"/>
      <protection locked="0"/>
    </xf>
    <xf numFmtId="164" fontId="9" fillId="0" borderId="0" xfId="1" applyNumberFormat="1" applyFont="1" applyAlignment="1" applyProtection="1">
      <alignment vertical="top"/>
      <protection locked="0"/>
    </xf>
    <xf numFmtId="0" fontId="8" fillId="0" borderId="0" xfId="0" applyFont="1" applyAlignment="1" applyProtection="1">
      <alignment vertical="top"/>
      <protection locked="0"/>
    </xf>
    <xf numFmtId="44" fontId="8" fillId="0" borderId="0" xfId="2" applyFont="1" applyAlignment="1" applyProtection="1">
      <alignment vertical="top"/>
      <protection locked="0"/>
    </xf>
    <xf numFmtId="0" fontId="8" fillId="5" borderId="0" xfId="0" applyFont="1" applyFill="1" applyAlignment="1" applyProtection="1">
      <alignment vertical="top"/>
      <protection locked="0"/>
    </xf>
    <xf numFmtId="0" fontId="9" fillId="4" borderId="0" xfId="0" applyFont="1" applyFill="1" applyProtection="1">
      <protection locked="0"/>
    </xf>
    <xf numFmtId="0" fontId="8" fillId="4" borderId="0" xfId="0" applyFont="1" applyFill="1" applyProtection="1">
      <protection locked="0"/>
    </xf>
    <xf numFmtId="14" fontId="8" fillId="4" borderId="0" xfId="0" applyNumberFormat="1" applyFont="1" applyFill="1" applyProtection="1">
      <protection locked="0"/>
    </xf>
    <xf numFmtId="14" fontId="8" fillId="5" borderId="0" xfId="0" applyNumberFormat="1" applyFont="1" applyFill="1" applyAlignment="1" applyProtection="1">
      <alignment horizontal="right"/>
      <protection locked="0"/>
    </xf>
    <xf numFmtId="164" fontId="8" fillId="5" borderId="0" xfId="1" applyNumberFormat="1" applyFont="1" applyFill="1" applyProtection="1">
      <protection locked="0"/>
    </xf>
    <xf numFmtId="14" fontId="8" fillId="5" borderId="0" xfId="0" applyNumberFormat="1" applyFont="1" applyFill="1" applyProtection="1">
      <protection locked="0"/>
    </xf>
    <xf numFmtId="44" fontId="8" fillId="5" borderId="0" xfId="2" applyFont="1" applyFill="1" applyProtection="1">
      <protection locked="0"/>
    </xf>
    <xf numFmtId="0" fontId="8" fillId="5" borderId="0" xfId="0" applyFont="1" applyFill="1" applyProtection="1">
      <protection locked="0"/>
    </xf>
    <xf numFmtId="0" fontId="8" fillId="4" borderId="0" xfId="0" applyFont="1" applyFill="1" applyAlignment="1" applyProtection="1">
      <protection locked="0"/>
    </xf>
    <xf numFmtId="0" fontId="8" fillId="0" borderId="0" xfId="0" applyFont="1" applyAlignment="1" applyProtection="1">
      <alignment horizontal="right"/>
      <protection locked="0"/>
    </xf>
    <xf numFmtId="164" fontId="8" fillId="0" borderId="0" xfId="1" applyNumberFormat="1" applyFont="1" applyProtection="1">
      <protection locked="0"/>
    </xf>
    <xf numFmtId="0" fontId="8" fillId="0" borderId="0" xfId="0" applyFont="1" applyProtection="1">
      <protection locked="0"/>
    </xf>
    <xf numFmtId="44" fontId="9" fillId="11" borderId="0" xfId="2" applyFont="1" applyFill="1" applyProtection="1">
      <protection locked="0"/>
    </xf>
    <xf numFmtId="0" fontId="9" fillId="11" borderId="0" xfId="0" applyFont="1" applyFill="1" applyProtection="1">
      <protection locked="0"/>
    </xf>
    <xf numFmtId="164" fontId="9" fillId="11" borderId="0" xfId="1" applyNumberFormat="1" applyFont="1" applyFill="1" applyProtection="1">
      <protection locked="0"/>
    </xf>
    <xf numFmtId="44" fontId="8" fillId="0" borderId="0" xfId="2" applyFont="1" applyProtection="1">
      <protection locked="0"/>
    </xf>
    <xf numFmtId="0" fontId="8" fillId="5" borderId="0" xfId="0" applyFont="1" applyFill="1" applyAlignment="1" applyProtection="1">
      <alignment horizontal="right"/>
      <protection locked="0"/>
    </xf>
    <xf numFmtId="44" fontId="9" fillId="5" borderId="0" xfId="2" applyFont="1" applyFill="1" applyProtection="1">
      <protection locked="0"/>
    </xf>
    <xf numFmtId="0" fontId="9" fillId="5" borderId="0" xfId="0" applyFont="1" applyFill="1" applyProtection="1">
      <protection locked="0"/>
    </xf>
    <xf numFmtId="164" fontId="9" fillId="5" borderId="0" xfId="1" applyNumberFormat="1" applyFont="1" applyFill="1" applyProtection="1">
      <protection locked="0"/>
    </xf>
    <xf numFmtId="44" fontId="9" fillId="4" borderId="0" xfId="2" applyFont="1" applyFill="1" applyProtection="1">
      <protection locked="0"/>
    </xf>
    <xf numFmtId="164" fontId="9" fillId="4" borderId="0" xfId="1" applyNumberFormat="1" applyFont="1" applyFill="1" applyProtection="1">
      <protection locked="0"/>
    </xf>
    <xf numFmtId="0" fontId="9" fillId="0" borderId="0" xfId="0" applyFont="1" applyProtection="1">
      <protection locked="0"/>
    </xf>
    <xf numFmtId="43" fontId="8" fillId="0" borderId="0" xfId="1" applyFont="1" applyProtection="1">
      <protection locked="0"/>
    </xf>
    <xf numFmtId="0" fontId="9" fillId="0" borderId="0" xfId="0" applyFont="1" applyBorder="1" applyAlignment="1" applyProtection="1">
      <alignment horizontal="left" wrapText="1"/>
      <protection locked="0"/>
    </xf>
    <xf numFmtId="0" fontId="29" fillId="5" borderId="0" xfId="0" applyFont="1" applyFill="1" applyBorder="1" applyAlignment="1" applyProtection="1">
      <alignment vertical="top" wrapText="1"/>
      <protection locked="0"/>
    </xf>
    <xf numFmtId="0" fontId="30" fillId="5" borderId="0" xfId="0" applyFont="1" applyFill="1" applyBorder="1" applyAlignment="1" applyProtection="1">
      <alignment horizontal="right" vertical="top"/>
      <protection locked="0"/>
    </xf>
    <xf numFmtId="164" fontId="8" fillId="0" borderId="0" xfId="1" applyNumberFormat="1" applyFont="1" applyBorder="1" applyAlignment="1" applyProtection="1">
      <alignment horizontal="left" wrapText="1"/>
      <protection locked="0"/>
    </xf>
    <xf numFmtId="164" fontId="8" fillId="0" borderId="0" xfId="1" applyNumberFormat="1" applyFont="1" applyBorder="1" applyProtection="1">
      <protection locked="0"/>
    </xf>
    <xf numFmtId="0" fontId="30" fillId="5" borderId="0" xfId="0" applyFont="1" applyFill="1" applyBorder="1" applyAlignment="1" applyProtection="1">
      <alignment horizontal="left" vertical="top" wrapText="1"/>
      <protection locked="0"/>
    </xf>
    <xf numFmtId="44" fontId="8" fillId="0" borderId="0" xfId="2" applyFont="1" applyBorder="1" applyProtection="1">
      <protection locked="0"/>
    </xf>
    <xf numFmtId="0" fontId="8" fillId="0" borderId="0" xfId="0" applyFont="1" applyBorder="1" applyProtection="1">
      <protection locked="0"/>
    </xf>
    <xf numFmtId="0" fontId="8" fillId="0" borderId="0" xfId="0" applyFont="1" applyBorder="1" applyAlignment="1" applyProtection="1">
      <alignment horizontal="left" wrapText="1"/>
      <protection locked="0"/>
    </xf>
    <xf numFmtId="0" fontId="8" fillId="5" borderId="0" xfId="0" applyFont="1" applyFill="1" applyBorder="1" applyProtection="1">
      <protection locked="0"/>
    </xf>
    <xf numFmtId="0" fontId="9" fillId="5" borderId="17" xfId="0" applyFont="1" applyFill="1" applyBorder="1" applyAlignment="1" applyProtection="1">
      <alignment horizontal="left" vertical="center" wrapText="1"/>
      <protection locked="0"/>
    </xf>
    <xf numFmtId="0" fontId="8" fillId="5" borderId="18" xfId="0" applyFont="1" applyFill="1" applyBorder="1" applyAlignment="1" applyProtection="1">
      <alignment vertical="center" wrapText="1"/>
      <protection locked="0"/>
    </xf>
    <xf numFmtId="0" fontId="8" fillId="5" borderId="18" xfId="0" applyFont="1" applyFill="1" applyBorder="1" applyAlignment="1" applyProtection="1">
      <alignment horizontal="right" vertical="center"/>
      <protection locked="0"/>
    </xf>
    <xf numFmtId="0" fontId="8" fillId="4" borderId="55" xfId="0" applyFont="1" applyFill="1" applyBorder="1" applyAlignment="1" applyProtection="1">
      <alignment vertical="center"/>
      <protection locked="0"/>
    </xf>
    <xf numFmtId="0" fontId="9" fillId="5" borderId="29" xfId="0" applyFont="1" applyFill="1" applyBorder="1" applyAlignment="1" applyProtection="1">
      <alignment vertical="center"/>
      <protection locked="0"/>
    </xf>
    <xf numFmtId="0" fontId="9" fillId="5" borderId="30" xfId="0" applyFont="1" applyFill="1" applyBorder="1" applyAlignment="1" applyProtection="1">
      <alignment vertical="center"/>
      <protection locked="0"/>
    </xf>
    <xf numFmtId="0" fontId="8" fillId="5" borderId="19" xfId="0" applyFont="1" applyFill="1" applyBorder="1" applyAlignment="1" applyProtection="1">
      <alignment vertical="center"/>
      <protection locked="0"/>
    </xf>
    <xf numFmtId="0" fontId="9" fillId="5" borderId="28" xfId="0" applyFont="1" applyFill="1" applyBorder="1" applyAlignment="1" applyProtection="1">
      <alignment vertical="center"/>
      <protection locked="0"/>
    </xf>
    <xf numFmtId="44" fontId="9" fillId="5" borderId="29" xfId="2" applyFont="1" applyFill="1" applyBorder="1" applyAlignment="1" applyProtection="1">
      <alignment vertical="center"/>
      <protection locked="0"/>
    </xf>
    <xf numFmtId="0" fontId="8" fillId="5" borderId="18" xfId="0" applyFont="1" applyFill="1" applyBorder="1" applyAlignment="1" applyProtection="1">
      <alignment vertical="center"/>
      <protection locked="0"/>
    </xf>
    <xf numFmtId="0" fontId="9" fillId="5" borderId="55" xfId="0" applyFont="1" applyFill="1" applyBorder="1" applyAlignment="1" applyProtection="1">
      <alignment horizontal="left" vertical="center"/>
      <protection locked="0"/>
    </xf>
    <xf numFmtId="0" fontId="8" fillId="5" borderId="17" xfId="0" applyFont="1" applyFill="1" applyBorder="1" applyAlignment="1" applyProtection="1">
      <alignment horizontal="left" vertical="center" wrapText="1"/>
      <protection locked="0"/>
    </xf>
    <xf numFmtId="0" fontId="8" fillId="5" borderId="18" xfId="0" applyFont="1" applyFill="1" applyBorder="1" applyAlignment="1" applyProtection="1">
      <alignment horizontal="left" vertical="center" wrapText="1"/>
      <protection locked="0"/>
    </xf>
    <xf numFmtId="0" fontId="8" fillId="0" borderId="0" xfId="0" applyFont="1" applyAlignment="1" applyProtection="1">
      <alignment vertical="center"/>
      <protection locked="0"/>
    </xf>
    <xf numFmtId="0" fontId="9" fillId="5" borderId="35" xfId="0" applyFont="1" applyFill="1" applyBorder="1" applyAlignment="1" applyProtection="1">
      <alignment horizontal="left" vertical="center" wrapText="1"/>
      <protection locked="0"/>
    </xf>
    <xf numFmtId="0" fontId="8" fillId="5" borderId="36"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36" xfId="0" applyFont="1" applyFill="1" applyBorder="1" applyAlignment="1" applyProtection="1">
      <alignment horizontal="right" vertical="center"/>
      <protection locked="0"/>
    </xf>
    <xf numFmtId="0" fontId="8" fillId="4" borderId="56" xfId="0" applyFont="1" applyFill="1" applyBorder="1" applyAlignment="1" applyProtection="1">
      <alignment vertical="center"/>
      <protection locked="0"/>
    </xf>
    <xf numFmtId="0" fontId="9" fillId="5" borderId="29" xfId="0" applyFont="1" applyFill="1" applyBorder="1" applyAlignment="1" applyProtection="1">
      <alignment horizontal="center" vertical="center"/>
      <protection locked="0"/>
    </xf>
    <xf numFmtId="0" fontId="9" fillId="5" borderId="30" xfId="0" applyFont="1" applyFill="1" applyBorder="1" applyAlignment="1" applyProtection="1">
      <alignment horizontal="center" vertical="center"/>
      <protection locked="0"/>
    </xf>
    <xf numFmtId="0" fontId="8" fillId="5" borderId="37" xfId="0" applyFont="1" applyFill="1" applyBorder="1" applyAlignment="1" applyProtection="1">
      <alignment vertical="center"/>
      <protection locked="0"/>
    </xf>
    <xf numFmtId="0" fontId="9" fillId="5" borderId="35" xfId="0" applyFont="1" applyFill="1" applyBorder="1" applyAlignment="1" applyProtection="1">
      <alignment horizontal="left" vertical="center"/>
      <protection locked="0"/>
    </xf>
    <xf numFmtId="0" fontId="9" fillId="5" borderId="0" xfId="0" applyFont="1" applyFill="1" applyBorder="1" applyAlignment="1" applyProtection="1">
      <alignment horizontal="center" vertical="center"/>
      <protection locked="0"/>
    </xf>
    <xf numFmtId="44" fontId="9" fillId="5" borderId="0" xfId="2"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8" fillId="5" borderId="36" xfId="0" applyFont="1" applyFill="1" applyBorder="1" applyAlignment="1" applyProtection="1">
      <alignment vertical="center"/>
      <protection locked="0"/>
    </xf>
    <xf numFmtId="0" fontId="9" fillId="5" borderId="56" xfId="0" applyFont="1" applyFill="1" applyBorder="1" applyAlignment="1" applyProtection="1">
      <alignment horizontal="center" vertical="center"/>
      <protection locked="0"/>
    </xf>
    <xf numFmtId="0" fontId="8" fillId="5" borderId="35" xfId="0" applyFont="1" applyFill="1" applyBorder="1" applyAlignment="1" applyProtection="1">
      <alignment horizontal="left" vertical="center" wrapText="1"/>
      <protection locked="0"/>
    </xf>
    <xf numFmtId="0" fontId="9" fillId="5" borderId="36" xfId="0" applyFont="1" applyFill="1" applyBorder="1" applyAlignment="1" applyProtection="1">
      <alignment horizontal="center" vertical="center" wrapText="1"/>
      <protection locked="0"/>
    </xf>
    <xf numFmtId="0" fontId="9" fillId="5" borderId="20" xfId="0" applyFont="1" applyFill="1" applyBorder="1" applyAlignment="1" applyProtection="1">
      <alignment horizontal="left" vertical="center" wrapText="1"/>
      <protection locked="0"/>
    </xf>
    <xf numFmtId="0" fontId="9" fillId="5" borderId="21" xfId="0" applyFont="1" applyFill="1" applyBorder="1" applyAlignment="1" applyProtection="1">
      <alignment horizontal="left" vertical="center" wrapText="1"/>
      <protection locked="0"/>
    </xf>
    <xf numFmtId="44" fontId="9" fillId="5" borderId="63" xfId="2" applyFont="1" applyFill="1" applyBorder="1" applyAlignment="1" applyProtection="1">
      <alignment horizontal="left" vertical="center" wrapText="1"/>
      <protection locked="0"/>
    </xf>
    <xf numFmtId="0" fontId="8" fillId="5" borderId="21" xfId="0" applyFont="1" applyFill="1" applyBorder="1" applyAlignment="1" applyProtection="1">
      <alignment horizontal="right" vertical="center"/>
      <protection locked="0"/>
    </xf>
    <xf numFmtId="0" fontId="9" fillId="4" borderId="56" xfId="0" applyFont="1" applyFill="1" applyBorder="1" applyAlignment="1" applyProtection="1">
      <alignment horizontal="center" vertical="center"/>
      <protection locked="0"/>
    </xf>
    <xf numFmtId="164" fontId="9" fillId="5" borderId="31" xfId="1" applyNumberFormat="1" applyFont="1" applyFill="1" applyBorder="1" applyAlignment="1" applyProtection="1">
      <alignment horizontal="center" vertical="center" wrapText="1"/>
      <protection locked="0"/>
    </xf>
    <xf numFmtId="0" fontId="9" fillId="5" borderId="31" xfId="0" applyFont="1" applyFill="1" applyBorder="1" applyAlignment="1" applyProtection="1">
      <alignment horizontal="left" vertical="center" wrapText="1"/>
      <protection locked="0"/>
    </xf>
    <xf numFmtId="44" fontId="9" fillId="5" borderId="31" xfId="2" applyFont="1" applyFill="1" applyBorder="1" applyAlignment="1" applyProtection="1">
      <alignment horizontal="right" vertical="center"/>
      <protection locked="0"/>
    </xf>
    <xf numFmtId="0" fontId="9" fillId="5" borderId="31" xfId="0" applyFont="1" applyFill="1" applyBorder="1" applyAlignment="1" applyProtection="1">
      <alignment horizontal="center" vertical="center" wrapText="1"/>
      <protection locked="0"/>
    </xf>
    <xf numFmtId="167" fontId="11" fillId="4" borderId="50" xfId="1" applyNumberFormat="1" applyFont="1" applyFill="1" applyBorder="1" applyAlignment="1" applyProtection="1">
      <alignment horizontal="center" vertical="center" wrapText="1"/>
      <protection locked="0"/>
    </xf>
    <xf numFmtId="0" fontId="8" fillId="5" borderId="23" xfId="0" applyFont="1" applyFill="1" applyBorder="1" applyAlignment="1" applyProtection="1">
      <alignment vertical="center"/>
      <protection locked="0"/>
    </xf>
    <xf numFmtId="0" fontId="9" fillId="5" borderId="51" xfId="0" applyFont="1" applyFill="1" applyBorder="1" applyAlignment="1" applyProtection="1">
      <alignment horizontal="center" vertical="center" wrapText="1"/>
      <protection locked="0"/>
    </xf>
    <xf numFmtId="0" fontId="8" fillId="5" borderId="21" xfId="0" applyFont="1" applyFill="1" applyBorder="1" applyAlignment="1" applyProtection="1">
      <alignment vertical="center"/>
      <protection locked="0"/>
    </xf>
    <xf numFmtId="164" fontId="8" fillId="5" borderId="56" xfId="1" applyNumberFormat="1" applyFont="1" applyFill="1" applyBorder="1" applyAlignment="1" applyProtection="1">
      <alignment vertical="center"/>
      <protection locked="0"/>
    </xf>
    <xf numFmtId="0" fontId="9" fillId="5" borderId="20"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167" fontId="12" fillId="4" borderId="21" xfId="1" applyNumberFormat="1" applyFont="1" applyFill="1" applyBorder="1" applyAlignment="1" applyProtection="1">
      <alignment horizontal="left" vertical="center" wrapText="1"/>
      <protection locked="0"/>
    </xf>
    <xf numFmtId="0" fontId="9" fillId="5" borderId="64" xfId="0" applyFont="1" applyFill="1" applyBorder="1" applyAlignment="1" applyProtection="1">
      <alignment horizontal="left" vertical="center" wrapText="1"/>
      <protection locked="0"/>
    </xf>
    <xf numFmtId="0" fontId="11" fillId="5" borderId="21" xfId="0" applyFont="1" applyFill="1" applyBorder="1" applyAlignment="1" applyProtection="1">
      <alignment horizontal="right" vertical="center"/>
      <protection locked="0"/>
    </xf>
    <xf numFmtId="164" fontId="9" fillId="4" borderId="60" xfId="1" applyNumberFormat="1" applyFont="1" applyFill="1" applyBorder="1" applyAlignment="1" applyProtection="1">
      <alignment horizontal="center" vertical="center" wrapText="1"/>
      <protection locked="0"/>
    </xf>
    <xf numFmtId="164" fontId="9" fillId="5" borderId="25" xfId="1" applyNumberFormat="1" applyFont="1" applyFill="1" applyBorder="1" applyAlignment="1" applyProtection="1">
      <alignment horizontal="center" vertical="center" wrapText="1"/>
      <protection locked="0"/>
    </xf>
    <xf numFmtId="0" fontId="9" fillId="5" borderId="26" xfId="0" applyFont="1" applyFill="1" applyBorder="1" applyAlignment="1" applyProtection="1">
      <alignment horizontal="center" vertical="center" wrapText="1"/>
      <protection locked="0"/>
    </xf>
    <xf numFmtId="44" fontId="11" fillId="5" borderId="25" xfId="2" applyFont="1" applyFill="1" applyBorder="1" applyAlignment="1" applyProtection="1">
      <alignment horizontal="center" vertical="center" wrapText="1"/>
      <protection locked="0"/>
    </xf>
    <xf numFmtId="0" fontId="11" fillId="5" borderId="25" xfId="0" applyFont="1" applyFill="1" applyBorder="1" applyAlignment="1" applyProtection="1">
      <alignment horizontal="center" vertical="center" wrapText="1"/>
      <protection locked="0"/>
    </xf>
    <xf numFmtId="42" fontId="11" fillId="5" borderId="32" xfId="0" applyNumberFormat="1"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protection locked="0"/>
    </xf>
    <xf numFmtId="0" fontId="11" fillId="5" borderId="53" xfId="0" applyFont="1" applyFill="1" applyBorder="1" applyAlignment="1" applyProtection="1">
      <alignment horizontal="center" vertical="center" wrapText="1"/>
      <protection locked="0"/>
    </xf>
    <xf numFmtId="0" fontId="8" fillId="5" borderId="21" xfId="0" applyFont="1" applyFill="1" applyBorder="1" applyAlignment="1" applyProtection="1">
      <alignment horizontal="center" vertical="center"/>
      <protection locked="0"/>
    </xf>
    <xf numFmtId="164" fontId="9" fillId="5" borderId="56" xfId="1" applyNumberFormat="1"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vertical="center" wrapText="1"/>
      <protection locked="0"/>
    </xf>
    <xf numFmtId="0" fontId="11" fillId="5" borderId="21" xfId="0" applyFont="1" applyFill="1" applyBorder="1" applyAlignment="1" applyProtection="1">
      <alignment horizontal="center" vertical="center" wrapText="1"/>
      <protection locked="0"/>
    </xf>
    <xf numFmtId="42" fontId="11" fillId="5" borderId="21" xfId="0" applyNumberFormat="1" applyFont="1" applyFill="1" applyBorder="1" applyAlignment="1" applyProtection="1">
      <alignment horizontal="center" vertical="center" wrapText="1"/>
      <protection locked="0"/>
    </xf>
    <xf numFmtId="0" fontId="11" fillId="5" borderId="20"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20" xfId="0" applyFont="1" applyBorder="1" applyProtection="1">
      <protection locked="0"/>
    </xf>
    <xf numFmtId="0" fontId="8" fillId="0" borderId="21" xfId="0" applyFont="1" applyBorder="1" applyAlignment="1" applyProtection="1">
      <alignment horizontal="left" wrapText="1"/>
      <protection locked="0"/>
    </xf>
    <xf numFmtId="0" fontId="8" fillId="0" borderId="21" xfId="0" applyFont="1" applyBorder="1" applyAlignment="1" applyProtection="1">
      <alignment horizontal="right"/>
      <protection locked="0"/>
    </xf>
    <xf numFmtId="164" fontId="11" fillId="4" borderId="47" xfId="1" applyNumberFormat="1" applyFont="1" applyFill="1" applyBorder="1" applyAlignment="1" applyProtection="1">
      <alignment vertical="top" wrapText="1"/>
      <protection locked="0"/>
    </xf>
    <xf numFmtId="164" fontId="11" fillId="0" borderId="48" xfId="1" applyNumberFormat="1" applyFont="1" applyBorder="1" applyAlignment="1" applyProtection="1">
      <alignment vertical="top" wrapText="1"/>
      <protection locked="0"/>
    </xf>
    <xf numFmtId="0" fontId="8" fillId="0" borderId="48" xfId="0" applyFont="1" applyBorder="1" applyAlignment="1" applyProtection="1">
      <alignment horizontal="left" wrapText="1"/>
      <protection locked="0"/>
    </xf>
    <xf numFmtId="44" fontId="11" fillId="0" borderId="48" xfId="2" applyFont="1" applyBorder="1" applyAlignment="1" applyProtection="1">
      <alignment vertical="top" wrapText="1"/>
      <protection locked="0"/>
    </xf>
    <xf numFmtId="0" fontId="11" fillId="0" borderId="48" xfId="0" applyFont="1" applyBorder="1" applyAlignment="1" applyProtection="1">
      <alignment horizontal="left" vertical="top" wrapText="1"/>
      <protection locked="0"/>
    </xf>
    <xf numFmtId="0" fontId="8" fillId="5" borderId="23" xfId="0" applyFont="1" applyFill="1" applyBorder="1" applyProtection="1">
      <protection locked="0"/>
    </xf>
    <xf numFmtId="0" fontId="8" fillId="0" borderId="36" xfId="0" applyFont="1" applyBorder="1" applyProtection="1">
      <protection locked="0"/>
    </xf>
    <xf numFmtId="44" fontId="12" fillId="0" borderId="21" xfId="2" applyFont="1" applyBorder="1" applyAlignment="1" applyProtection="1">
      <alignment vertical="top" wrapText="1"/>
      <protection locked="0"/>
    </xf>
    <xf numFmtId="0" fontId="12" fillId="5" borderId="23" xfId="0" applyFont="1" applyFill="1" applyBorder="1" applyAlignment="1" applyProtection="1">
      <alignment vertical="top" wrapText="1"/>
      <protection locked="0"/>
    </xf>
    <xf numFmtId="0" fontId="12" fillId="0" borderId="29" xfId="0" applyFont="1" applyBorder="1" applyAlignment="1" applyProtection="1">
      <alignment vertical="top" wrapText="1"/>
      <protection locked="0"/>
    </xf>
    <xf numFmtId="44" fontId="12" fillId="0" borderId="29" xfId="2" applyFont="1" applyBorder="1" applyAlignment="1" applyProtection="1">
      <alignment vertical="top" wrapText="1"/>
      <protection locked="0"/>
    </xf>
    <xf numFmtId="0" fontId="12" fillId="0" borderId="30" xfId="0" applyFont="1" applyBorder="1" applyAlignment="1" applyProtection="1">
      <alignment vertical="top" wrapText="1"/>
      <protection locked="0"/>
    </xf>
    <xf numFmtId="0" fontId="12" fillId="5" borderId="37" xfId="0" applyFont="1" applyFill="1" applyBorder="1" applyAlignment="1" applyProtection="1">
      <alignment vertical="top" wrapText="1"/>
      <protection locked="0"/>
    </xf>
    <xf numFmtId="0" fontId="11" fillId="0" borderId="20" xfId="0" applyFont="1" applyBorder="1" applyAlignment="1" applyProtection="1">
      <alignment vertical="top" wrapText="1"/>
      <protection locked="0"/>
    </xf>
    <xf numFmtId="0" fontId="11" fillId="0" borderId="21" xfId="0" applyFont="1" applyBorder="1" applyAlignment="1" applyProtection="1">
      <alignment vertical="top" wrapText="1"/>
      <protection locked="0"/>
    </xf>
    <xf numFmtId="0" fontId="11" fillId="0" borderId="21" xfId="0" applyFont="1" applyBorder="1" applyAlignment="1" applyProtection="1">
      <alignment horizontal="left" vertical="top" wrapText="1"/>
      <protection locked="0"/>
    </xf>
    <xf numFmtId="42" fontId="11" fillId="0" borderId="21" xfId="0" applyNumberFormat="1" applyFont="1" applyBorder="1" applyAlignment="1" applyProtection="1">
      <alignment horizontal="left" vertical="top" wrapText="1"/>
      <protection locked="0"/>
    </xf>
    <xf numFmtId="0" fontId="8" fillId="0" borderId="21" xfId="0" applyFont="1" applyBorder="1" applyProtection="1">
      <protection locked="0"/>
    </xf>
    <xf numFmtId="0" fontId="9" fillId="6" borderId="20" xfId="0" applyFont="1" applyFill="1" applyBorder="1" applyAlignment="1" applyProtection="1">
      <alignment horizontal="left" vertical="center" wrapText="1"/>
      <protection locked="0"/>
    </xf>
    <xf numFmtId="0" fontId="12" fillId="6" borderId="21" xfId="0" applyFont="1" applyFill="1" applyBorder="1" applyAlignment="1" applyProtection="1">
      <alignment vertical="center" wrapText="1"/>
      <protection locked="0"/>
    </xf>
    <xf numFmtId="0" fontId="12" fillId="6" borderId="21" xfId="0" applyFont="1" applyFill="1" applyBorder="1" applyAlignment="1" applyProtection="1">
      <alignment horizontal="right" vertical="center"/>
      <protection locked="0"/>
    </xf>
    <xf numFmtId="164" fontId="8" fillId="6" borderId="20" xfId="1" applyNumberFormat="1" applyFont="1" applyFill="1" applyBorder="1" applyAlignment="1" applyProtection="1">
      <alignment horizontal="left" wrapText="1"/>
      <protection locked="0"/>
    </xf>
    <xf numFmtId="164" fontId="8" fillId="6" borderId="21" xfId="1" applyNumberFormat="1" applyFont="1" applyFill="1" applyBorder="1" applyAlignment="1" applyProtection="1">
      <alignment horizontal="left" wrapText="1"/>
      <protection locked="0"/>
    </xf>
    <xf numFmtId="0" fontId="12" fillId="6" borderId="22" xfId="0" applyFont="1" applyFill="1" applyBorder="1" applyAlignment="1" applyProtection="1">
      <alignment horizontal="left" wrapText="1"/>
      <protection locked="0"/>
    </xf>
    <xf numFmtId="44" fontId="8" fillId="6" borderId="21" xfId="2" applyFont="1" applyFill="1" applyBorder="1" applyAlignment="1" applyProtection="1">
      <alignment horizontal="left" wrapText="1"/>
      <protection locked="0"/>
    </xf>
    <xf numFmtId="0" fontId="8" fillId="6" borderId="21" xfId="0" applyFont="1" applyFill="1" applyBorder="1" applyAlignment="1" applyProtection="1">
      <alignment horizontal="left" wrapText="1"/>
      <protection locked="0"/>
    </xf>
    <xf numFmtId="0" fontId="8" fillId="6" borderId="23" xfId="0" applyFont="1" applyFill="1" applyBorder="1" applyAlignment="1" applyProtection="1">
      <alignment horizontal="left"/>
      <protection locked="0"/>
    </xf>
    <xf numFmtId="0" fontId="8" fillId="6" borderId="21" xfId="0" applyFont="1" applyFill="1" applyBorder="1" applyAlignment="1" applyProtection="1">
      <alignment horizontal="left"/>
      <protection locked="0"/>
    </xf>
    <xf numFmtId="164" fontId="8" fillId="6" borderId="20" xfId="0" applyNumberFormat="1" applyFont="1" applyFill="1" applyBorder="1" applyAlignment="1" applyProtection="1">
      <alignment horizontal="left" wrapText="1"/>
      <protection locked="0"/>
    </xf>
    <xf numFmtId="164" fontId="8" fillId="6" borderId="21" xfId="0" applyNumberFormat="1" applyFont="1" applyFill="1" applyBorder="1" applyAlignment="1" applyProtection="1">
      <alignment horizontal="left" wrapText="1"/>
      <protection locked="0"/>
    </xf>
    <xf numFmtId="42" fontId="8" fillId="6" borderId="21" xfId="0" applyNumberFormat="1" applyFont="1" applyFill="1" applyBorder="1" applyAlignment="1" applyProtection="1">
      <alignment horizontal="left" wrapText="1"/>
      <protection locked="0"/>
    </xf>
    <xf numFmtId="0" fontId="8" fillId="5" borderId="16" xfId="0" applyFont="1" applyFill="1" applyBorder="1" applyProtection="1">
      <protection locked="0"/>
    </xf>
    <xf numFmtId="0" fontId="9" fillId="0" borderId="20" xfId="0" applyFont="1" applyBorder="1" applyAlignment="1" applyProtection="1">
      <alignment horizontal="left" vertical="center" wrapText="1"/>
      <protection locked="0"/>
    </xf>
    <xf numFmtId="0" fontId="12" fillId="0" borderId="21" xfId="0" applyFont="1" applyBorder="1" applyAlignment="1" applyProtection="1">
      <alignment vertical="center" wrapText="1"/>
      <protection locked="0"/>
    </xf>
    <xf numFmtId="43" fontId="12" fillId="5" borderId="21" xfId="1" applyFont="1" applyFill="1" applyBorder="1" applyAlignment="1" applyProtection="1">
      <alignment horizontal="right" vertical="center"/>
      <protection locked="0"/>
    </xf>
    <xf numFmtId="164" fontId="12" fillId="4" borderId="20" xfId="1" applyNumberFormat="1" applyFont="1" applyFill="1" applyBorder="1" applyAlignment="1" applyProtection="1">
      <alignment horizontal="left" vertical="center" wrapText="1"/>
      <protection locked="0"/>
    </xf>
    <xf numFmtId="164" fontId="12" fillId="5" borderId="21" xfId="1" applyNumberFormat="1" applyFont="1" applyFill="1" applyBorder="1" applyAlignment="1" applyProtection="1">
      <alignment horizontal="left" vertical="center" wrapText="1"/>
      <protection locked="0"/>
    </xf>
    <xf numFmtId="43" fontId="12" fillId="5" borderId="22" xfId="1" applyFont="1" applyFill="1" applyBorder="1" applyAlignment="1" applyProtection="1">
      <alignment horizontal="left" vertical="center" wrapText="1"/>
      <protection locked="0"/>
    </xf>
    <xf numFmtId="44" fontId="12" fillId="5" borderId="21" xfId="2" applyFont="1" applyFill="1" applyBorder="1" applyAlignment="1" applyProtection="1">
      <alignment horizontal="left" vertical="center" wrapText="1"/>
      <protection locked="0"/>
    </xf>
    <xf numFmtId="0" fontId="8" fillId="0" borderId="21" xfId="0" applyFont="1" applyBorder="1" applyAlignment="1" applyProtection="1">
      <alignment vertical="center" wrapText="1"/>
      <protection locked="0"/>
    </xf>
    <xf numFmtId="164" fontId="8" fillId="7" borderId="21" xfId="0" applyNumberFormat="1" applyFont="1" applyFill="1" applyBorder="1" applyAlignment="1" applyProtection="1">
      <alignment vertical="center" wrapText="1"/>
      <protection locked="0"/>
    </xf>
    <xf numFmtId="166" fontId="12" fillId="5" borderId="20" xfId="2" applyNumberFormat="1" applyFont="1" applyFill="1" applyBorder="1" applyAlignment="1" applyProtection="1">
      <alignment horizontal="left" vertical="center" wrapText="1"/>
      <protection locked="0"/>
    </xf>
    <xf numFmtId="42" fontId="8" fillId="7" borderId="21" xfId="0" applyNumberFormat="1" applyFont="1" applyFill="1" applyBorder="1" applyAlignment="1" applyProtection="1">
      <alignment vertical="center" wrapText="1"/>
      <protection locked="0"/>
    </xf>
    <xf numFmtId="0" fontId="8" fillId="0" borderId="23" xfId="0" applyFont="1" applyBorder="1" applyAlignment="1" applyProtection="1">
      <alignment vertical="center"/>
      <protection locked="0"/>
    </xf>
    <xf numFmtId="0" fontId="8" fillId="0" borderId="21" xfId="0" applyFont="1" applyBorder="1" applyAlignment="1" applyProtection="1">
      <alignment vertical="center"/>
      <protection locked="0"/>
    </xf>
    <xf numFmtId="42" fontId="8" fillId="5" borderId="23" xfId="0" applyNumberFormat="1" applyFont="1" applyFill="1" applyBorder="1" applyAlignment="1" applyProtection="1">
      <alignment horizontal="left" wrapText="1"/>
      <protection locked="0"/>
    </xf>
    <xf numFmtId="0" fontId="8" fillId="0" borderId="16" xfId="0" applyFont="1" applyBorder="1" applyAlignment="1" applyProtection="1">
      <alignment horizontal="left"/>
      <protection locked="0"/>
    </xf>
    <xf numFmtId="0" fontId="9" fillId="4" borderId="20" xfId="0" applyFont="1" applyFill="1" applyBorder="1" applyAlignment="1" applyProtection="1">
      <alignment horizontal="left" wrapText="1"/>
      <protection locked="0"/>
    </xf>
    <xf numFmtId="0" fontId="12" fillId="4" borderId="21" xfId="0" applyFont="1" applyFill="1" applyBorder="1" applyAlignment="1" applyProtection="1">
      <alignment wrapText="1"/>
      <protection locked="0"/>
    </xf>
    <xf numFmtId="0" fontId="12" fillId="4" borderId="21" xfId="0" applyFont="1" applyFill="1" applyBorder="1" applyAlignment="1" applyProtection="1">
      <alignment horizontal="right"/>
      <protection locked="0"/>
    </xf>
    <xf numFmtId="164" fontId="8" fillId="4" borderId="20" xfId="1" applyNumberFormat="1" applyFont="1" applyFill="1" applyBorder="1" applyAlignment="1" applyProtection="1">
      <alignment wrapText="1"/>
      <protection locked="0"/>
    </xf>
    <xf numFmtId="164" fontId="8" fillId="4" borderId="21" xfId="1" applyNumberFormat="1" applyFont="1" applyFill="1" applyBorder="1" applyAlignment="1" applyProtection="1">
      <alignment wrapText="1"/>
      <protection locked="0"/>
    </xf>
    <xf numFmtId="0" fontId="12" fillId="4" borderId="22" xfId="0" applyFont="1" applyFill="1" applyBorder="1" applyAlignment="1" applyProtection="1">
      <alignment wrapText="1"/>
      <protection locked="0"/>
    </xf>
    <xf numFmtId="44" fontId="8" fillId="4" borderId="21" xfId="2" applyFont="1" applyFill="1" applyBorder="1" applyAlignment="1" applyProtection="1">
      <alignment wrapText="1"/>
      <protection locked="0"/>
    </xf>
    <xf numFmtId="0" fontId="8" fillId="4" borderId="21" xfId="0" applyFont="1" applyFill="1" applyBorder="1" applyAlignment="1" applyProtection="1">
      <alignment wrapText="1"/>
      <protection locked="0"/>
    </xf>
    <xf numFmtId="0" fontId="8" fillId="5" borderId="23" xfId="0" applyFont="1" applyFill="1" applyBorder="1" applyAlignment="1" applyProtection="1">
      <protection locked="0"/>
    </xf>
    <xf numFmtId="164" fontId="8" fillId="4" borderId="21" xfId="0" applyNumberFormat="1" applyFont="1" applyFill="1" applyBorder="1" applyAlignment="1" applyProtection="1">
      <alignment wrapText="1"/>
      <protection locked="0"/>
    </xf>
    <xf numFmtId="0" fontId="8" fillId="5" borderId="21" xfId="0" applyFont="1" applyFill="1" applyBorder="1" applyAlignment="1" applyProtection="1">
      <protection locked="0"/>
    </xf>
    <xf numFmtId="164" fontId="8" fillId="4" borderId="20" xfId="0" applyNumberFormat="1" applyFont="1" applyFill="1" applyBorder="1" applyAlignment="1" applyProtection="1">
      <alignment wrapText="1"/>
      <protection locked="0"/>
    </xf>
    <xf numFmtId="42" fontId="8" fillId="4" borderId="21" xfId="0" applyNumberFormat="1" applyFont="1" applyFill="1" applyBorder="1" applyAlignment="1" applyProtection="1">
      <alignment wrapText="1"/>
      <protection locked="0"/>
    </xf>
    <xf numFmtId="0" fontId="8" fillId="4" borderId="23" xfId="0" applyFont="1" applyFill="1" applyBorder="1" applyAlignment="1" applyProtection="1">
      <protection locked="0"/>
    </xf>
    <xf numFmtId="0" fontId="8" fillId="0" borderId="16" xfId="0" applyFont="1" applyBorder="1" applyAlignment="1" applyProtection="1">
      <protection locked="0"/>
    </xf>
    <xf numFmtId="0" fontId="12" fillId="0" borderId="21" xfId="0" applyFont="1" applyBorder="1" applyAlignment="1" applyProtection="1">
      <alignment horizontal="right" vertical="center"/>
      <protection locked="0"/>
    </xf>
    <xf numFmtId="0" fontId="12" fillId="5" borderId="21" xfId="0" applyFont="1" applyFill="1" applyBorder="1" applyAlignment="1" applyProtection="1">
      <alignment vertical="center" wrapText="1"/>
      <protection locked="0"/>
    </xf>
    <xf numFmtId="0" fontId="12" fillId="5" borderId="21" xfId="0" applyFont="1" applyFill="1" applyBorder="1" applyAlignment="1" applyProtection="1">
      <alignment horizontal="right" vertical="center"/>
      <protection locked="0"/>
    </xf>
    <xf numFmtId="0" fontId="9" fillId="0" borderId="20" xfId="0" applyFont="1" applyBorder="1" applyAlignment="1" applyProtection="1">
      <alignment horizontal="left" vertical="top" wrapText="1"/>
      <protection locked="0"/>
    </xf>
    <xf numFmtId="164" fontId="12" fillId="4" borderId="20" xfId="1" applyNumberFormat="1" applyFont="1" applyFill="1" applyBorder="1" applyAlignment="1" applyProtection="1">
      <alignment horizontal="left" vertical="top" wrapText="1"/>
      <protection locked="0"/>
    </xf>
    <xf numFmtId="164" fontId="12" fillId="5" borderId="21" xfId="1" applyNumberFormat="1" applyFont="1" applyFill="1" applyBorder="1" applyAlignment="1" applyProtection="1">
      <alignment horizontal="left" vertical="top" wrapText="1"/>
      <protection locked="0"/>
    </xf>
    <xf numFmtId="43" fontId="12" fillId="5" borderId="22" xfId="1" applyFont="1" applyFill="1" applyBorder="1" applyAlignment="1" applyProtection="1">
      <alignment horizontal="left" vertical="top" wrapText="1"/>
      <protection locked="0"/>
    </xf>
    <xf numFmtId="0" fontId="8" fillId="0" borderId="21" xfId="0" applyFont="1" applyBorder="1" applyAlignment="1" applyProtection="1">
      <alignment vertical="top" wrapText="1"/>
      <protection locked="0"/>
    </xf>
    <xf numFmtId="0" fontId="8" fillId="5" borderId="23" xfId="0" applyFont="1" applyFill="1" applyBorder="1" applyAlignment="1" applyProtection="1">
      <alignment vertical="top"/>
      <protection locked="0"/>
    </xf>
    <xf numFmtId="0" fontId="8" fillId="5" borderId="21" xfId="0" applyFont="1" applyFill="1" applyBorder="1" applyAlignment="1" applyProtection="1">
      <alignment vertical="top"/>
      <protection locked="0"/>
    </xf>
    <xf numFmtId="166" fontId="12" fillId="5" borderId="20" xfId="2" applyNumberFormat="1" applyFont="1" applyFill="1" applyBorder="1" applyAlignment="1" applyProtection="1">
      <alignment horizontal="left" vertical="top" wrapText="1"/>
      <protection locked="0"/>
    </xf>
    <xf numFmtId="42" fontId="8" fillId="7" borderId="21" xfId="0" applyNumberFormat="1" applyFont="1" applyFill="1" applyBorder="1" applyAlignment="1" applyProtection="1">
      <alignment vertical="top" wrapText="1"/>
      <protection locked="0"/>
    </xf>
    <xf numFmtId="0" fontId="8" fillId="0" borderId="23" xfId="0" applyFont="1" applyBorder="1" applyAlignment="1" applyProtection="1">
      <alignment vertical="top"/>
      <protection locked="0"/>
    </xf>
    <xf numFmtId="0" fontId="9" fillId="4" borderId="20" xfId="0" applyFont="1" applyFill="1" applyBorder="1" applyAlignment="1" applyProtection="1">
      <alignment horizontal="left" vertical="center" wrapText="1"/>
      <protection locked="0"/>
    </xf>
    <xf numFmtId="0" fontId="12" fillId="4" borderId="21" xfId="0" applyFont="1" applyFill="1" applyBorder="1" applyAlignment="1" applyProtection="1">
      <alignment vertical="center" wrapText="1"/>
      <protection locked="0"/>
    </xf>
    <xf numFmtId="0" fontId="12" fillId="4" borderId="21" xfId="0" applyFont="1" applyFill="1" applyBorder="1" applyAlignment="1" applyProtection="1">
      <alignment horizontal="right" vertical="center"/>
      <protection locked="0"/>
    </xf>
    <xf numFmtId="164" fontId="8" fillId="4" borderId="20" xfId="1" applyNumberFormat="1" applyFont="1" applyFill="1" applyBorder="1" applyAlignment="1" applyProtection="1">
      <alignment vertical="center" wrapText="1"/>
      <protection locked="0"/>
    </xf>
    <xf numFmtId="164" fontId="8" fillId="4" borderId="21" xfId="1" applyNumberFormat="1" applyFont="1" applyFill="1" applyBorder="1" applyAlignment="1" applyProtection="1">
      <alignment vertical="center" wrapText="1"/>
      <protection locked="0"/>
    </xf>
    <xf numFmtId="0" fontId="12" fillId="4" borderId="22" xfId="0" applyFont="1" applyFill="1" applyBorder="1" applyAlignment="1" applyProtection="1">
      <alignment vertical="center" wrapText="1"/>
      <protection locked="0"/>
    </xf>
    <xf numFmtId="44" fontId="8" fillId="4" borderId="21" xfId="2" applyFont="1" applyFill="1" applyBorder="1" applyAlignment="1" applyProtection="1">
      <alignment vertical="center" wrapText="1"/>
      <protection locked="0"/>
    </xf>
    <xf numFmtId="0" fontId="8" fillId="4" borderId="21" xfId="0" applyFont="1" applyFill="1" applyBorder="1" applyAlignment="1" applyProtection="1">
      <alignment vertical="center" wrapText="1"/>
      <protection locked="0"/>
    </xf>
    <xf numFmtId="42" fontId="8" fillId="4" borderId="23" xfId="0" applyNumberFormat="1" applyFont="1" applyFill="1" applyBorder="1" applyAlignment="1" applyProtection="1">
      <alignment vertical="center" wrapText="1"/>
      <protection locked="0"/>
    </xf>
    <xf numFmtId="164" fontId="8" fillId="4" borderId="21" xfId="0" applyNumberFormat="1" applyFont="1" applyFill="1" applyBorder="1" applyAlignment="1" applyProtection="1">
      <alignment vertical="center" wrapText="1"/>
      <protection locked="0"/>
    </xf>
    <xf numFmtId="164" fontId="8" fillId="4" borderId="20" xfId="0" applyNumberFormat="1" applyFont="1" applyFill="1" applyBorder="1" applyAlignment="1" applyProtection="1">
      <alignment vertical="center" wrapText="1"/>
      <protection locked="0"/>
    </xf>
    <xf numFmtId="42" fontId="8" fillId="4" borderId="21" xfId="0" applyNumberFormat="1" applyFont="1" applyFill="1" applyBorder="1" applyAlignment="1" applyProtection="1">
      <alignment vertical="center" wrapText="1"/>
      <protection locked="0"/>
    </xf>
    <xf numFmtId="0" fontId="8" fillId="4" borderId="23" xfId="0" applyFont="1" applyFill="1" applyBorder="1" applyAlignment="1" applyProtection="1">
      <alignment vertical="center"/>
      <protection locked="0"/>
    </xf>
    <xf numFmtId="0" fontId="8" fillId="4" borderId="21" xfId="0" applyFont="1" applyFill="1" applyBorder="1" applyAlignment="1" applyProtection="1">
      <alignment vertical="center"/>
      <protection locked="0"/>
    </xf>
    <xf numFmtId="0" fontId="8" fillId="0" borderId="16" xfId="0" applyFont="1" applyBorder="1" applyProtection="1">
      <protection locked="0"/>
    </xf>
    <xf numFmtId="44" fontId="8" fillId="0" borderId="21" xfId="2" applyFont="1" applyBorder="1" applyAlignment="1" applyProtection="1">
      <alignment vertical="center" wrapText="1"/>
      <protection locked="0"/>
    </xf>
    <xf numFmtId="164" fontId="12" fillId="5" borderId="20" xfId="1" applyNumberFormat="1" applyFont="1" applyFill="1" applyBorder="1" applyAlignment="1" applyProtection="1">
      <alignment horizontal="left" vertical="center" wrapText="1"/>
      <protection locked="0"/>
    </xf>
    <xf numFmtId="44" fontId="12" fillId="10" borderId="21" xfId="2" applyFont="1" applyFill="1" applyBorder="1" applyAlignment="1" applyProtection="1">
      <alignment horizontal="left" vertical="center" wrapText="1"/>
      <protection locked="0"/>
    </xf>
    <xf numFmtId="3" fontId="31" fillId="0" borderId="21" xfId="0" applyNumberFormat="1" applyFont="1" applyBorder="1" applyAlignment="1" applyProtection="1">
      <alignment horizontal="right" shrinkToFit="1"/>
      <protection locked="0"/>
    </xf>
    <xf numFmtId="1" fontId="31" fillId="0" borderId="21" xfId="0" applyNumberFormat="1" applyFont="1" applyBorder="1" applyAlignment="1" applyProtection="1">
      <alignment horizontal="right" vertical="top" shrinkToFit="1"/>
      <protection locked="0"/>
    </xf>
    <xf numFmtId="3" fontId="31" fillId="0" borderId="21" xfId="0" applyNumberFormat="1" applyFont="1" applyBorder="1" applyAlignment="1" applyProtection="1">
      <alignment horizontal="right" vertical="top" shrinkToFit="1"/>
      <protection locked="0"/>
    </xf>
    <xf numFmtId="0" fontId="12" fillId="10" borderId="21" xfId="0" applyFont="1" applyFill="1" applyBorder="1" applyAlignment="1" applyProtection="1">
      <alignment vertical="center" wrapText="1"/>
      <protection locked="0"/>
    </xf>
    <xf numFmtId="0" fontId="32" fillId="0" borderId="21" xfId="0" applyFont="1" applyBorder="1" applyAlignment="1" applyProtection="1">
      <alignment vertical="center" wrapText="1"/>
      <protection locked="0"/>
    </xf>
    <xf numFmtId="0" fontId="32" fillId="0" borderId="21" xfId="0" applyFont="1" applyBorder="1" applyAlignment="1" applyProtection="1">
      <alignment horizontal="right" vertical="center"/>
      <protection locked="0"/>
    </xf>
    <xf numFmtId="9" fontId="12" fillId="10" borderId="21" xfId="0" applyNumberFormat="1" applyFont="1" applyFill="1" applyBorder="1" applyAlignment="1" applyProtection="1">
      <alignment vertical="center" wrapText="1"/>
      <protection locked="0"/>
    </xf>
    <xf numFmtId="9" fontId="12" fillId="5" borderId="21" xfId="3" applyFont="1" applyFill="1" applyBorder="1" applyAlignment="1" applyProtection="1">
      <alignment horizontal="left" vertical="center" wrapText="1"/>
      <protection locked="0"/>
    </xf>
    <xf numFmtId="42" fontId="12" fillId="0" borderId="21" xfId="0" applyNumberFormat="1" applyFont="1" applyBorder="1" applyAlignment="1" applyProtection="1">
      <alignment vertical="center" wrapText="1"/>
      <protection locked="0"/>
    </xf>
    <xf numFmtId="44" fontId="8" fillId="6" borderId="23" xfId="2" applyFont="1" applyFill="1" applyBorder="1" applyAlignment="1" applyProtection="1">
      <alignment horizontal="left" wrapText="1"/>
      <protection locked="0"/>
    </xf>
    <xf numFmtId="0" fontId="12" fillId="0" borderId="21" xfId="0" quotePrefix="1" applyFont="1" applyBorder="1" applyAlignment="1" applyProtection="1">
      <alignment vertical="center" wrapText="1"/>
      <protection locked="0"/>
    </xf>
    <xf numFmtId="0" fontId="8" fillId="5" borderId="62" xfId="0" applyFont="1" applyFill="1" applyBorder="1" applyAlignment="1" applyProtection="1">
      <alignment vertical="center"/>
      <protection locked="0"/>
    </xf>
    <xf numFmtId="164" fontId="12" fillId="4" borderId="21" xfId="1" applyNumberFormat="1" applyFont="1" applyFill="1" applyBorder="1" applyAlignment="1" applyProtection="1">
      <alignment horizontal="left" vertical="center" wrapText="1"/>
      <protection locked="0"/>
    </xf>
    <xf numFmtId="164" fontId="12" fillId="5" borderId="21" xfId="1" applyNumberFormat="1" applyFont="1" applyFill="1" applyBorder="1" applyAlignment="1" applyProtection="1">
      <alignment horizontal="right" vertical="center" wrapText="1"/>
      <protection locked="0"/>
    </xf>
    <xf numFmtId="0" fontId="9" fillId="9" borderId="20" xfId="0" applyFont="1" applyFill="1" applyBorder="1" applyAlignment="1" applyProtection="1">
      <alignment horizontal="left" vertical="center" wrapText="1"/>
      <protection locked="0"/>
    </xf>
    <xf numFmtId="0" fontId="12" fillId="9" borderId="21" xfId="0" applyFont="1" applyFill="1" applyBorder="1" applyAlignment="1" applyProtection="1">
      <alignment vertical="center" wrapText="1"/>
      <protection locked="0"/>
    </xf>
    <xf numFmtId="0" fontId="12" fillId="9" borderId="21" xfId="0" applyFont="1" applyFill="1" applyBorder="1" applyAlignment="1" applyProtection="1">
      <alignment horizontal="right" vertical="center"/>
      <protection locked="0"/>
    </xf>
    <xf numFmtId="164" fontId="8" fillId="9" borderId="20" xfId="1" applyNumberFormat="1" applyFont="1" applyFill="1" applyBorder="1" applyAlignment="1" applyProtection="1">
      <alignment horizontal="left" wrapText="1"/>
      <protection locked="0"/>
    </xf>
    <xf numFmtId="164" fontId="8" fillId="9" borderId="21" xfId="1" applyNumberFormat="1" applyFont="1" applyFill="1" applyBorder="1" applyAlignment="1" applyProtection="1">
      <alignment horizontal="left" wrapText="1"/>
      <protection locked="0"/>
    </xf>
    <xf numFmtId="0" fontId="12" fillId="9" borderId="22" xfId="0" applyFont="1" applyFill="1" applyBorder="1" applyAlignment="1" applyProtection="1">
      <alignment horizontal="left" wrapText="1"/>
      <protection locked="0"/>
    </xf>
    <xf numFmtId="44" fontId="8" fillId="9" borderId="21" xfId="2" applyFont="1" applyFill="1" applyBorder="1" applyAlignment="1" applyProtection="1">
      <alignment horizontal="left" wrapText="1"/>
      <protection locked="0"/>
    </xf>
    <xf numFmtId="0" fontId="8" fillId="9" borderId="21" xfId="0" applyFont="1" applyFill="1" applyBorder="1" applyAlignment="1" applyProtection="1">
      <alignment horizontal="left" wrapText="1"/>
      <protection locked="0"/>
    </xf>
    <xf numFmtId="42" fontId="8" fillId="9" borderId="23" xfId="0" applyNumberFormat="1" applyFont="1" applyFill="1" applyBorder="1" applyAlignment="1" applyProtection="1">
      <alignment horizontal="left" wrapText="1"/>
      <protection locked="0"/>
    </xf>
    <xf numFmtId="0" fontId="8" fillId="9" borderId="23" xfId="0" applyFont="1" applyFill="1" applyBorder="1" applyAlignment="1" applyProtection="1">
      <alignment horizontal="left"/>
      <protection locked="0"/>
    </xf>
    <xf numFmtId="42" fontId="8" fillId="9" borderId="21" xfId="0" applyNumberFormat="1" applyFont="1" applyFill="1" applyBorder="1" applyAlignment="1" applyProtection="1">
      <alignment horizontal="left" wrapText="1"/>
      <protection locked="0"/>
    </xf>
    <xf numFmtId="0" fontId="8" fillId="9" borderId="62" xfId="0" applyFont="1" applyFill="1" applyBorder="1" applyAlignment="1" applyProtection="1">
      <alignment horizontal="left"/>
      <protection locked="0"/>
    </xf>
    <xf numFmtId="164" fontId="8" fillId="9" borderId="20" xfId="0" applyNumberFormat="1" applyFont="1" applyFill="1" applyBorder="1" applyAlignment="1" applyProtection="1">
      <alignment horizontal="left" wrapText="1"/>
      <protection locked="0"/>
    </xf>
    <xf numFmtId="164" fontId="8" fillId="9" borderId="21" xfId="0" applyNumberFormat="1" applyFont="1" applyFill="1" applyBorder="1" applyAlignment="1" applyProtection="1">
      <alignment horizontal="left" wrapText="1"/>
      <protection locked="0"/>
    </xf>
    <xf numFmtId="0" fontId="8" fillId="9" borderId="21" xfId="0" applyFont="1" applyFill="1" applyBorder="1" applyAlignment="1" applyProtection="1">
      <alignment horizontal="left"/>
      <protection locked="0"/>
    </xf>
    <xf numFmtId="0" fontId="12" fillId="5" borderId="22" xfId="0" applyFont="1" applyFill="1" applyBorder="1" applyAlignment="1" applyProtection="1">
      <alignment vertical="center" wrapText="1"/>
      <protection locked="0"/>
    </xf>
    <xf numFmtId="0" fontId="8" fillId="5" borderId="21" xfId="0" applyFont="1" applyFill="1" applyBorder="1" applyAlignment="1" applyProtection="1">
      <alignment vertical="center" wrapText="1"/>
      <protection locked="0"/>
    </xf>
    <xf numFmtId="164" fontId="8" fillId="5" borderId="21" xfId="0" applyNumberFormat="1" applyFont="1" applyFill="1" applyBorder="1" applyAlignment="1" applyProtection="1">
      <alignment vertical="center" wrapText="1"/>
      <protection locked="0"/>
    </xf>
    <xf numFmtId="42" fontId="8" fillId="5" borderId="21" xfId="0" applyNumberFormat="1" applyFont="1" applyFill="1" applyBorder="1" applyAlignment="1" applyProtection="1">
      <alignment vertical="center" wrapText="1"/>
      <protection locked="0"/>
    </xf>
    <xf numFmtId="44" fontId="8" fillId="5" borderId="21" xfId="2" applyFont="1" applyFill="1" applyBorder="1" applyAlignment="1" applyProtection="1">
      <alignment vertical="center" wrapText="1"/>
      <protection locked="0"/>
    </xf>
    <xf numFmtId="42" fontId="8" fillId="5" borderId="58" xfId="0" applyNumberFormat="1" applyFont="1" applyFill="1" applyBorder="1" applyAlignment="1" applyProtection="1">
      <alignment vertical="center" wrapText="1"/>
      <protection locked="0"/>
    </xf>
    <xf numFmtId="164" fontId="12" fillId="4" borderId="51" xfId="1" applyNumberFormat="1" applyFont="1" applyFill="1" applyBorder="1" applyAlignment="1" applyProtection="1">
      <alignment horizontal="left" vertical="center" wrapText="1"/>
      <protection locked="0"/>
    </xf>
    <xf numFmtId="164" fontId="8" fillId="4" borderId="61" xfId="0" applyNumberFormat="1" applyFont="1" applyFill="1" applyBorder="1" applyAlignment="1" applyProtection="1">
      <alignment vertical="center" wrapText="1"/>
      <protection locked="0"/>
    </xf>
    <xf numFmtId="43" fontId="12" fillId="4" borderId="61" xfId="1" applyFont="1" applyFill="1" applyBorder="1" applyAlignment="1" applyProtection="1">
      <alignment horizontal="left" vertical="center" wrapText="1"/>
      <protection locked="0"/>
    </xf>
    <xf numFmtId="44" fontId="12" fillId="4" borderId="61" xfId="2" applyFont="1" applyFill="1" applyBorder="1" applyAlignment="1" applyProtection="1">
      <alignment horizontal="left" vertical="center" wrapText="1"/>
      <protection locked="0"/>
    </xf>
    <xf numFmtId="0" fontId="8" fillId="4" borderId="61" xfId="0" applyFont="1" applyFill="1" applyBorder="1" applyAlignment="1" applyProtection="1">
      <alignment vertical="center" wrapText="1"/>
      <protection locked="0"/>
    </xf>
    <xf numFmtId="42" fontId="8" fillId="4" borderId="52" xfId="0" applyNumberFormat="1" applyFont="1" applyFill="1" applyBorder="1" applyAlignment="1" applyProtection="1">
      <alignment vertical="center" wrapText="1"/>
      <protection locked="0"/>
    </xf>
    <xf numFmtId="164" fontId="12" fillId="4" borderId="61" xfId="1" applyNumberFormat="1" applyFont="1" applyFill="1" applyBorder="1" applyAlignment="1" applyProtection="1">
      <alignment horizontal="left" vertical="center" wrapText="1"/>
      <protection locked="0"/>
    </xf>
    <xf numFmtId="44" fontId="8" fillId="4" borderId="61" xfId="2" applyFont="1" applyFill="1" applyBorder="1" applyAlignment="1" applyProtection="1">
      <alignment vertical="center" wrapText="1"/>
      <protection locked="0"/>
    </xf>
    <xf numFmtId="164" fontId="12" fillId="4" borderId="4" xfId="1" applyNumberFormat="1" applyFont="1" applyFill="1" applyBorder="1" applyAlignment="1" applyProtection="1">
      <alignment horizontal="left" vertical="center" wrapText="1"/>
      <protection locked="0"/>
    </xf>
    <xf numFmtId="164" fontId="8" fillId="4" borderId="0" xfId="0" applyNumberFormat="1" applyFont="1" applyFill="1" applyBorder="1" applyAlignment="1" applyProtection="1">
      <alignment vertical="center" wrapText="1"/>
      <protection locked="0"/>
    </xf>
    <xf numFmtId="43" fontId="12" fillId="4" borderId="0" xfId="1" applyFont="1" applyFill="1" applyBorder="1" applyAlignment="1" applyProtection="1">
      <alignment horizontal="left" vertical="center" wrapText="1"/>
      <protection locked="0"/>
    </xf>
    <xf numFmtId="44" fontId="12" fillId="4" borderId="0" xfId="2" applyFont="1" applyFill="1" applyBorder="1" applyAlignment="1" applyProtection="1">
      <alignment horizontal="left" vertical="center" wrapText="1"/>
      <protection locked="0"/>
    </xf>
    <xf numFmtId="0" fontId="8" fillId="4" borderId="0" xfId="0" applyFont="1" applyFill="1" applyBorder="1" applyAlignment="1" applyProtection="1">
      <alignment vertical="center" wrapText="1"/>
      <protection locked="0"/>
    </xf>
    <xf numFmtId="42" fontId="9" fillId="4" borderId="0" xfId="0" applyNumberFormat="1" applyFont="1" applyFill="1" applyBorder="1" applyAlignment="1" applyProtection="1">
      <alignment horizontal="right" vertical="center"/>
      <protection locked="0"/>
    </xf>
    <xf numFmtId="44" fontId="8" fillId="4" borderId="0" xfId="2" applyFont="1" applyFill="1" applyBorder="1" applyAlignment="1" applyProtection="1">
      <alignment vertical="center" wrapText="1"/>
      <protection locked="0"/>
    </xf>
    <xf numFmtId="42" fontId="9" fillId="4" borderId="5" xfId="0" applyNumberFormat="1" applyFont="1" applyFill="1" applyBorder="1" applyAlignment="1" applyProtection="1">
      <alignment horizontal="right" vertical="center"/>
      <protection locked="0"/>
    </xf>
    <xf numFmtId="164" fontId="9" fillId="4" borderId="0" xfId="0" applyNumberFormat="1" applyFont="1" applyFill="1" applyBorder="1" applyAlignment="1" applyProtection="1">
      <alignment vertical="center" wrapText="1"/>
      <protection locked="0"/>
    </xf>
    <xf numFmtId="164" fontId="9" fillId="4" borderId="5" xfId="0" applyNumberFormat="1" applyFont="1" applyFill="1" applyBorder="1" applyAlignment="1" applyProtection="1">
      <alignment vertical="center" wrapText="1"/>
      <protection locked="0"/>
    </xf>
    <xf numFmtId="44" fontId="8" fillId="4" borderId="0" xfId="2" applyFont="1" applyFill="1" applyProtection="1">
      <protection locked="0"/>
    </xf>
    <xf numFmtId="164" fontId="12" fillId="4" borderId="35" xfId="1" applyNumberFormat="1" applyFont="1" applyFill="1" applyBorder="1" applyAlignment="1" applyProtection="1">
      <alignment horizontal="left" vertical="center" wrapText="1"/>
      <protection locked="0"/>
    </xf>
    <xf numFmtId="164" fontId="8" fillId="4" borderId="36" xfId="0" applyNumberFormat="1" applyFont="1" applyFill="1" applyBorder="1" applyAlignment="1" applyProtection="1">
      <alignment vertical="center" wrapText="1"/>
      <protection locked="0"/>
    </xf>
    <xf numFmtId="43" fontId="12" fillId="4" borderId="36" xfId="1" applyFont="1" applyFill="1" applyBorder="1" applyAlignment="1" applyProtection="1">
      <alignment horizontal="left" vertical="center" wrapText="1"/>
      <protection locked="0"/>
    </xf>
    <xf numFmtId="44" fontId="12" fillId="4" borderId="36" xfId="2" applyFont="1" applyFill="1" applyBorder="1" applyAlignment="1" applyProtection="1">
      <alignment horizontal="left" vertical="center" wrapText="1"/>
      <protection locked="0"/>
    </xf>
    <xf numFmtId="0" fontId="8" fillId="4" borderId="36" xfId="0" applyFont="1" applyFill="1" applyBorder="1" applyAlignment="1" applyProtection="1">
      <alignment vertical="center" wrapText="1"/>
      <protection locked="0"/>
    </xf>
    <xf numFmtId="43" fontId="12" fillId="4" borderId="22" xfId="1" applyFont="1" applyFill="1" applyBorder="1" applyAlignment="1" applyProtection="1">
      <alignment horizontal="left" vertical="center" wrapText="1"/>
      <protection locked="0"/>
    </xf>
    <xf numFmtId="44" fontId="12" fillId="4" borderId="21" xfId="2" applyFont="1" applyFill="1" applyBorder="1" applyAlignment="1" applyProtection="1">
      <alignment horizontal="left" vertical="center" wrapText="1"/>
      <protection locked="0"/>
    </xf>
    <xf numFmtId="0" fontId="9" fillId="0" borderId="20" xfId="0" applyFont="1" applyBorder="1" applyAlignment="1" applyProtection="1">
      <alignment horizontal="left" vertical="center"/>
      <protection locked="0"/>
    </xf>
    <xf numFmtId="0" fontId="12" fillId="0" borderId="21" xfId="0" applyFont="1" applyBorder="1" applyAlignment="1" applyProtection="1">
      <alignment horizontal="left" vertical="center" wrapText="1"/>
      <protection locked="0"/>
    </xf>
    <xf numFmtId="164" fontId="12" fillId="5" borderId="57" xfId="1" applyNumberFormat="1" applyFont="1" applyFill="1" applyBorder="1" applyAlignment="1" applyProtection="1">
      <alignment horizontal="left" vertical="center" wrapText="1"/>
      <protection locked="0"/>
    </xf>
    <xf numFmtId="164" fontId="8" fillId="9" borderId="57" xfId="1" applyNumberFormat="1" applyFont="1" applyFill="1" applyBorder="1" applyAlignment="1" applyProtection="1">
      <alignment horizontal="left" wrapText="1"/>
      <protection locked="0"/>
    </xf>
    <xf numFmtId="164" fontId="8" fillId="5" borderId="20" xfId="1" applyNumberFormat="1" applyFont="1" applyFill="1" applyBorder="1" applyAlignment="1" applyProtection="1">
      <alignment vertical="center" wrapText="1"/>
      <protection locked="0"/>
    </xf>
    <xf numFmtId="164" fontId="8" fillId="5" borderId="21" xfId="1" applyNumberFormat="1" applyFont="1" applyFill="1" applyBorder="1" applyAlignment="1" applyProtection="1">
      <alignment vertical="center" wrapText="1"/>
      <protection locked="0"/>
    </xf>
    <xf numFmtId="164" fontId="8" fillId="5" borderId="57" xfId="1" applyNumberFormat="1" applyFont="1" applyFill="1" applyBorder="1" applyAlignment="1" applyProtection="1">
      <alignment vertical="center" wrapText="1"/>
      <protection locked="0"/>
    </xf>
    <xf numFmtId="164" fontId="8" fillId="9" borderId="20" xfId="1" applyNumberFormat="1" applyFont="1" applyFill="1" applyBorder="1" applyAlignment="1" applyProtection="1">
      <alignment vertical="center" wrapText="1"/>
      <protection locked="0"/>
    </xf>
    <xf numFmtId="164" fontId="8" fillId="9" borderId="21" xfId="1" applyNumberFormat="1" applyFont="1" applyFill="1" applyBorder="1" applyAlignment="1" applyProtection="1">
      <alignment vertical="center" wrapText="1"/>
      <protection locked="0"/>
    </xf>
    <xf numFmtId="0" fontId="12" fillId="9" borderId="22" xfId="0" applyFont="1" applyFill="1" applyBorder="1" applyAlignment="1" applyProtection="1">
      <alignment vertical="center" wrapText="1"/>
      <protection locked="0"/>
    </xf>
    <xf numFmtId="44" fontId="8" fillId="9" borderId="21" xfId="2" applyFont="1" applyFill="1" applyBorder="1" applyAlignment="1" applyProtection="1">
      <alignment vertical="center" wrapText="1"/>
      <protection locked="0"/>
    </xf>
    <xf numFmtId="0" fontId="8" fillId="9" borderId="21" xfId="0" applyFont="1" applyFill="1" applyBorder="1" applyAlignment="1" applyProtection="1">
      <alignment vertical="center" wrapText="1"/>
      <protection locked="0"/>
    </xf>
    <xf numFmtId="0" fontId="8" fillId="9" borderId="23" xfId="0" applyFont="1" applyFill="1" applyBorder="1" applyAlignment="1" applyProtection="1">
      <alignment vertical="center"/>
      <protection locked="0"/>
    </xf>
    <xf numFmtId="164" fontId="8" fillId="9" borderId="21" xfId="0" applyNumberFormat="1" applyFont="1" applyFill="1" applyBorder="1" applyAlignment="1" applyProtection="1">
      <alignment vertical="center" wrapText="1"/>
      <protection locked="0"/>
    </xf>
    <xf numFmtId="0" fontId="8" fillId="9" borderId="21" xfId="0" applyFont="1" applyFill="1" applyBorder="1" applyAlignment="1" applyProtection="1">
      <alignment vertical="center"/>
      <protection locked="0"/>
    </xf>
    <xf numFmtId="164" fontId="8" fillId="9" borderId="57" xfId="1" applyNumberFormat="1" applyFont="1" applyFill="1" applyBorder="1" applyAlignment="1" applyProtection="1">
      <alignment vertical="center" wrapText="1"/>
      <protection locked="0"/>
    </xf>
    <xf numFmtId="42" fontId="8" fillId="9" borderId="21" xfId="0" applyNumberFormat="1" applyFont="1" applyFill="1" applyBorder="1" applyAlignment="1" applyProtection="1">
      <alignment vertical="center" wrapText="1"/>
      <protection locked="0"/>
    </xf>
    <xf numFmtId="9" fontId="12" fillId="5" borderId="21" xfId="3" applyFont="1" applyFill="1" applyBorder="1" applyAlignment="1" applyProtection="1">
      <alignment horizontal="center" vertical="center" wrapText="1"/>
      <protection locked="0"/>
    </xf>
    <xf numFmtId="0" fontId="18" fillId="5" borderId="21" xfId="0" applyFont="1" applyFill="1" applyBorder="1" applyAlignment="1" applyProtection="1">
      <alignment vertical="top" wrapText="1"/>
      <protection locked="0"/>
    </xf>
    <xf numFmtId="0" fontId="12" fillId="5" borderId="21" xfId="0" applyFont="1" applyFill="1" applyBorder="1" applyAlignment="1" applyProtection="1">
      <alignment vertical="top" wrapText="1"/>
      <protection locked="0"/>
    </xf>
    <xf numFmtId="164" fontId="12" fillId="5" borderId="20" xfId="1" applyNumberFormat="1" applyFont="1" applyFill="1" applyBorder="1" applyAlignment="1" applyProtection="1">
      <alignment horizontal="left" vertical="top" wrapText="1"/>
      <protection locked="0"/>
    </xf>
    <xf numFmtId="164" fontId="12" fillId="5" borderId="57" xfId="1" applyNumberFormat="1" applyFont="1" applyFill="1" applyBorder="1" applyAlignment="1" applyProtection="1">
      <alignment horizontal="left" vertical="top" wrapText="1"/>
      <protection locked="0"/>
    </xf>
    <xf numFmtId="9" fontId="12" fillId="5" borderId="21" xfId="3" applyFont="1" applyFill="1" applyBorder="1" applyAlignment="1" applyProtection="1">
      <alignment horizontal="center" vertical="top" wrapText="1"/>
      <protection locked="0"/>
    </xf>
    <xf numFmtId="168" fontId="12" fillId="5" borderId="21" xfId="3" applyNumberFormat="1" applyFont="1" applyFill="1" applyBorder="1" applyAlignment="1" applyProtection="1">
      <alignment horizontal="center" vertical="center" wrapText="1"/>
      <protection locked="0"/>
    </xf>
    <xf numFmtId="164" fontId="8" fillId="7" borderId="21" xfId="1" applyNumberFormat="1" applyFont="1" applyFill="1" applyBorder="1" applyAlignment="1" applyProtection="1">
      <alignment vertical="top" wrapText="1"/>
      <protection locked="0"/>
    </xf>
    <xf numFmtId="0" fontId="9" fillId="9" borderId="24" xfId="0" applyFont="1" applyFill="1" applyBorder="1" applyAlignment="1" applyProtection="1">
      <alignment horizontal="left" vertical="center" wrapText="1"/>
      <protection locked="0"/>
    </xf>
    <xf numFmtId="0" fontId="12" fillId="9" borderId="25" xfId="0" applyFont="1" applyFill="1" applyBorder="1" applyAlignment="1" applyProtection="1">
      <alignment vertical="center" wrapText="1"/>
      <protection locked="0"/>
    </xf>
    <xf numFmtId="43" fontId="12" fillId="9" borderId="25" xfId="1" applyFont="1" applyFill="1" applyBorder="1" applyAlignment="1" applyProtection="1">
      <alignment horizontal="right" vertical="center"/>
      <protection locked="0"/>
    </xf>
    <xf numFmtId="0" fontId="9" fillId="5" borderId="24" xfId="0" applyFont="1" applyFill="1" applyBorder="1" applyAlignment="1" applyProtection="1">
      <alignment horizontal="left" vertical="center" wrapText="1"/>
      <protection locked="0"/>
    </xf>
    <xf numFmtId="0" fontId="12" fillId="5" borderId="25" xfId="0" applyFont="1" applyFill="1" applyBorder="1" applyAlignment="1" applyProtection="1">
      <alignment vertical="center" wrapText="1"/>
      <protection locked="0"/>
    </xf>
    <xf numFmtId="43" fontId="12" fillId="5" borderId="25" xfId="1" applyFont="1" applyFill="1" applyBorder="1" applyAlignment="1" applyProtection="1">
      <alignment horizontal="right" vertical="center"/>
      <protection locked="0"/>
    </xf>
    <xf numFmtId="164" fontId="8" fillId="5" borderId="24" xfId="1" applyNumberFormat="1" applyFont="1" applyFill="1" applyBorder="1" applyAlignment="1" applyProtection="1">
      <alignment vertical="center" wrapText="1"/>
      <protection locked="0"/>
    </xf>
    <xf numFmtId="164" fontId="8" fillId="5" borderId="25" xfId="1" applyNumberFormat="1" applyFont="1" applyFill="1" applyBorder="1" applyAlignment="1" applyProtection="1">
      <alignment vertical="center" wrapText="1"/>
      <protection locked="0"/>
    </xf>
    <xf numFmtId="0" fontId="12" fillId="5" borderId="26" xfId="0" applyFont="1" applyFill="1" applyBorder="1" applyAlignment="1" applyProtection="1">
      <alignment vertical="center" wrapText="1"/>
      <protection locked="0"/>
    </xf>
    <xf numFmtId="44" fontId="8" fillId="5" borderId="25" xfId="2" applyFont="1" applyFill="1" applyBorder="1" applyAlignment="1" applyProtection="1">
      <alignment vertical="center" wrapText="1"/>
      <protection locked="0"/>
    </xf>
    <xf numFmtId="0" fontId="8" fillId="5" borderId="25" xfId="0" applyFont="1" applyFill="1" applyBorder="1" applyAlignment="1" applyProtection="1">
      <alignment vertical="center" wrapText="1"/>
      <protection locked="0"/>
    </xf>
    <xf numFmtId="0" fontId="8" fillId="5" borderId="27" xfId="0" applyFont="1" applyFill="1" applyBorder="1" applyAlignment="1" applyProtection="1">
      <alignment vertical="center"/>
      <protection locked="0"/>
    </xf>
    <xf numFmtId="164" fontId="8" fillId="5" borderId="25" xfId="0" applyNumberFormat="1" applyFont="1" applyFill="1" applyBorder="1" applyAlignment="1" applyProtection="1">
      <alignment vertical="center" wrapText="1"/>
      <protection locked="0"/>
    </xf>
    <xf numFmtId="0" fontId="8" fillId="5" borderId="25" xfId="0" applyFont="1" applyFill="1" applyBorder="1" applyAlignment="1" applyProtection="1">
      <alignment vertical="center"/>
      <protection locked="0"/>
    </xf>
    <xf numFmtId="164" fontId="8" fillId="5" borderId="59" xfId="1" applyNumberFormat="1" applyFont="1" applyFill="1" applyBorder="1" applyAlignment="1" applyProtection="1">
      <alignment vertical="center" wrapText="1"/>
      <protection locked="0"/>
    </xf>
    <xf numFmtId="164" fontId="8" fillId="5" borderId="24" xfId="0" applyNumberFormat="1" applyFont="1" applyFill="1" applyBorder="1" applyAlignment="1" applyProtection="1">
      <alignment vertical="center" wrapText="1"/>
      <protection locked="0"/>
    </xf>
    <xf numFmtId="42" fontId="8" fillId="5" borderId="25" xfId="0" applyNumberFormat="1" applyFont="1" applyFill="1" applyBorder="1" applyAlignment="1" applyProtection="1">
      <alignment vertical="center" wrapText="1"/>
      <protection locked="0"/>
    </xf>
    <xf numFmtId="0" fontId="9" fillId="0" borderId="0" xfId="0" applyFont="1" applyBorder="1" applyProtection="1">
      <protection locked="0"/>
    </xf>
    <xf numFmtId="0" fontId="8" fillId="0" borderId="0" xfId="0" applyFont="1" applyBorder="1" applyAlignment="1" applyProtection="1">
      <alignment horizontal="right"/>
      <protection locked="0"/>
    </xf>
    <xf numFmtId="42" fontId="11" fillId="0" borderId="49" xfId="0" applyNumberFormat="1" applyFont="1" applyBorder="1" applyAlignment="1" applyProtection="1">
      <alignment horizontal="left" vertical="top" wrapText="1"/>
    </xf>
    <xf numFmtId="42" fontId="8" fillId="6" borderId="23" xfId="0" applyNumberFormat="1" applyFont="1" applyFill="1" applyBorder="1" applyAlignment="1" applyProtection="1">
      <alignment horizontal="left" wrapText="1"/>
    </xf>
    <xf numFmtId="42" fontId="8" fillId="7" borderId="23" xfId="0" applyNumberFormat="1" applyFont="1" applyFill="1" applyBorder="1" applyAlignment="1" applyProtection="1">
      <alignment vertical="center" wrapText="1"/>
    </xf>
    <xf numFmtId="42" fontId="8" fillId="4" borderId="23" xfId="0" applyNumberFormat="1" applyFont="1" applyFill="1" applyBorder="1" applyAlignment="1" applyProtection="1">
      <alignment wrapText="1"/>
    </xf>
    <xf numFmtId="42" fontId="8" fillId="4" borderId="23" xfId="0" applyNumberFormat="1" applyFont="1" applyFill="1" applyBorder="1" applyAlignment="1" applyProtection="1">
      <alignment vertical="center" wrapText="1"/>
    </xf>
    <xf numFmtId="42" fontId="8" fillId="9" borderId="23" xfId="0" applyNumberFormat="1" applyFont="1" applyFill="1" applyBorder="1" applyAlignment="1" applyProtection="1">
      <alignment horizontal="left" wrapText="1"/>
    </xf>
    <xf numFmtId="42" fontId="8" fillId="5" borderId="23" xfId="0" applyNumberFormat="1" applyFont="1" applyFill="1" applyBorder="1" applyAlignment="1" applyProtection="1">
      <alignment vertical="center" wrapText="1"/>
    </xf>
    <xf numFmtId="42" fontId="8" fillId="4" borderId="52" xfId="0" applyNumberFormat="1" applyFont="1" applyFill="1" applyBorder="1" applyAlignment="1" applyProtection="1">
      <alignment vertical="center" wrapText="1"/>
    </xf>
    <xf numFmtId="42" fontId="8" fillId="4" borderId="5" xfId="0" applyNumberFormat="1" applyFont="1" applyFill="1" applyBorder="1" applyAlignment="1" applyProtection="1">
      <alignment vertical="center" wrapText="1"/>
    </xf>
    <xf numFmtId="164" fontId="9" fillId="4" borderId="5" xfId="0" applyNumberFormat="1" applyFont="1" applyFill="1" applyBorder="1" applyAlignment="1" applyProtection="1">
      <alignment vertical="center" wrapText="1"/>
    </xf>
    <xf numFmtId="42" fontId="8" fillId="4" borderId="37" xfId="0" applyNumberFormat="1" applyFont="1" applyFill="1" applyBorder="1" applyAlignment="1" applyProtection="1">
      <alignment vertical="center" wrapText="1"/>
    </xf>
    <xf numFmtId="42" fontId="8" fillId="9" borderId="23" xfId="0" applyNumberFormat="1" applyFont="1" applyFill="1" applyBorder="1" applyAlignment="1" applyProtection="1">
      <alignment vertical="center" wrapText="1"/>
    </xf>
    <xf numFmtId="42" fontId="8" fillId="5" borderId="27" xfId="0" applyNumberFormat="1" applyFont="1" applyFill="1" applyBorder="1" applyAlignment="1" applyProtection="1">
      <alignment vertical="center" wrapText="1"/>
    </xf>
    <xf numFmtId="42" fontId="8" fillId="7" borderId="21" xfId="0" applyNumberFormat="1" applyFont="1" applyFill="1" applyBorder="1" applyAlignment="1" applyProtection="1">
      <alignment vertical="center" wrapText="1"/>
    </xf>
    <xf numFmtId="0" fontId="12" fillId="0" borderId="23" xfId="0" applyFont="1" applyBorder="1" applyAlignment="1" applyProtection="1">
      <alignment vertical="top" wrapText="1"/>
    </xf>
    <xf numFmtId="42" fontId="8" fillId="4" borderId="21" xfId="0" applyNumberFormat="1" applyFont="1" applyFill="1" applyBorder="1" applyAlignment="1" applyProtection="1">
      <alignment vertical="center" wrapText="1"/>
    </xf>
    <xf numFmtId="42" fontId="8" fillId="4" borderId="58" xfId="0" applyNumberFormat="1" applyFont="1" applyFill="1" applyBorder="1" applyAlignment="1" applyProtection="1">
      <alignment wrapText="1"/>
    </xf>
    <xf numFmtId="42" fontId="8" fillId="4" borderId="58" xfId="0" applyNumberFormat="1" applyFont="1" applyFill="1" applyBorder="1" applyAlignment="1" applyProtection="1">
      <alignment vertical="center" wrapText="1"/>
    </xf>
    <xf numFmtId="42" fontId="8" fillId="7" borderId="58" xfId="0" applyNumberFormat="1" applyFont="1" applyFill="1" applyBorder="1" applyAlignment="1" applyProtection="1">
      <alignment vertical="center" wrapText="1"/>
    </xf>
    <xf numFmtId="0" fontId="0" fillId="0" borderId="0" xfId="0" applyProtection="1"/>
    <xf numFmtId="0" fontId="0" fillId="0" borderId="68" xfId="0" applyBorder="1" applyProtection="1"/>
    <xf numFmtId="0" fontId="8" fillId="0" borderId="0" xfId="0" applyFont="1" applyAlignment="1" applyProtection="1">
      <alignment vertical="top"/>
    </xf>
    <xf numFmtId="0" fontId="8" fillId="5" borderId="0" xfId="0" applyFont="1" applyFill="1" applyProtection="1"/>
    <xf numFmtId="0" fontId="8" fillId="0" borderId="0" xfId="0" applyFont="1" applyProtection="1"/>
    <xf numFmtId="0" fontId="8" fillId="0" borderId="0" xfId="0" applyFont="1" applyBorder="1" applyProtection="1"/>
    <xf numFmtId="0" fontId="9" fillId="5" borderId="35" xfId="0" applyFont="1" applyFill="1" applyBorder="1" applyAlignment="1" applyProtection="1">
      <alignment horizontal="center" vertical="center"/>
    </xf>
    <xf numFmtId="0" fontId="9" fillId="5" borderId="37" xfId="0" applyFont="1" applyFill="1" applyBorder="1" applyAlignment="1" applyProtection="1">
      <alignment horizontal="center" vertical="center"/>
    </xf>
    <xf numFmtId="0" fontId="9" fillId="5" borderId="51" xfId="0" applyFont="1" applyFill="1" applyBorder="1" applyAlignment="1" applyProtection="1">
      <alignment horizontal="center" vertical="center" wrapText="1"/>
    </xf>
    <xf numFmtId="167" fontId="11" fillId="4" borderId="52" xfId="1" applyNumberFormat="1" applyFont="1" applyFill="1" applyBorder="1" applyAlignment="1" applyProtection="1">
      <alignment horizontal="center" vertical="center" wrapText="1"/>
    </xf>
    <xf numFmtId="0" fontId="11" fillId="5" borderId="53" xfId="0" applyFont="1" applyFill="1" applyBorder="1" applyAlignment="1" applyProtection="1">
      <alignment horizontal="center" vertical="center" wrapText="1"/>
    </xf>
    <xf numFmtId="42" fontId="11" fillId="5" borderId="54" xfId="0" applyNumberFormat="1" applyFont="1" applyFill="1" applyBorder="1" applyAlignment="1" applyProtection="1">
      <alignment horizontal="center" vertical="center" wrapText="1"/>
    </xf>
    <xf numFmtId="0" fontId="8" fillId="0" borderId="36" xfId="0" applyFont="1" applyBorder="1" applyProtection="1"/>
    <xf numFmtId="42" fontId="11" fillId="0" borderId="37" xfId="0" applyNumberFormat="1" applyFont="1" applyBorder="1" applyAlignment="1" applyProtection="1">
      <alignment horizontal="left" vertical="top" wrapText="1"/>
    </xf>
    <xf numFmtId="44" fontId="8" fillId="6" borderId="21" xfId="2" applyFont="1" applyFill="1" applyBorder="1" applyAlignment="1" applyProtection="1">
      <alignment horizontal="left" wrapText="1"/>
    </xf>
    <xf numFmtId="164" fontId="8" fillId="7" borderId="21" xfId="0" applyNumberFormat="1" applyFont="1" applyFill="1" applyBorder="1" applyAlignment="1" applyProtection="1">
      <alignment vertical="center" wrapText="1"/>
    </xf>
    <xf numFmtId="164" fontId="8" fillId="4" borderId="21" xfId="0" applyNumberFormat="1" applyFont="1" applyFill="1" applyBorder="1" applyAlignment="1" applyProtection="1">
      <alignment wrapText="1"/>
    </xf>
    <xf numFmtId="164" fontId="8" fillId="4" borderId="21" xfId="0" applyNumberFormat="1" applyFont="1" applyFill="1" applyBorder="1" applyAlignment="1" applyProtection="1">
      <alignment vertical="center" wrapText="1"/>
    </xf>
    <xf numFmtId="44" fontId="8" fillId="9" borderId="21" xfId="2" applyFont="1" applyFill="1" applyBorder="1" applyAlignment="1" applyProtection="1">
      <alignment horizontal="left" wrapText="1"/>
    </xf>
    <xf numFmtId="164" fontId="8" fillId="5" borderId="21" xfId="0" applyNumberFormat="1" applyFont="1" applyFill="1" applyBorder="1" applyAlignment="1" applyProtection="1">
      <alignment vertical="center" wrapText="1"/>
    </xf>
    <xf numFmtId="164" fontId="8" fillId="9" borderId="21" xfId="0" applyNumberFormat="1" applyFont="1" applyFill="1" applyBorder="1" applyAlignment="1" applyProtection="1">
      <alignment vertical="center" wrapText="1"/>
    </xf>
    <xf numFmtId="164" fontId="8" fillId="5" borderId="25" xfId="0" applyNumberFormat="1" applyFont="1" applyFill="1" applyBorder="1" applyAlignment="1" applyProtection="1">
      <alignment vertical="center" wrapText="1"/>
    </xf>
    <xf numFmtId="164" fontId="12" fillId="7" borderId="20" xfId="1" applyNumberFormat="1" applyFont="1" applyFill="1" applyBorder="1" applyAlignment="1" applyProtection="1">
      <alignment horizontal="left" vertical="center" wrapText="1"/>
    </xf>
    <xf numFmtId="164" fontId="12" fillId="7" borderId="57" xfId="1" applyNumberFormat="1" applyFont="1" applyFill="1" applyBorder="1" applyAlignment="1" applyProtection="1">
      <alignment horizontal="left" vertical="center" wrapText="1"/>
    </xf>
    <xf numFmtId="164" fontId="12" fillId="7" borderId="21" xfId="1" applyNumberFormat="1" applyFont="1" applyFill="1" applyBorder="1" applyAlignment="1" applyProtection="1">
      <alignment horizontal="left" vertical="center" wrapText="1"/>
    </xf>
    <xf numFmtId="0" fontId="8" fillId="0" borderId="68" xfId="0" applyFont="1" applyBorder="1" applyProtection="1">
      <protection locked="0"/>
    </xf>
    <xf numFmtId="0" fontId="27" fillId="4" borderId="38" xfId="0" applyFont="1" applyFill="1" applyBorder="1" applyProtection="1">
      <protection locked="0"/>
    </xf>
    <xf numFmtId="0" fontId="8" fillId="4" borderId="39" xfId="0" applyFont="1" applyFill="1" applyBorder="1" applyProtection="1">
      <protection locked="0"/>
    </xf>
    <xf numFmtId="0" fontId="27" fillId="4" borderId="39" xfId="0" applyFont="1" applyFill="1" applyBorder="1" applyAlignment="1" applyProtection="1">
      <alignment vertical="top"/>
      <protection locked="0"/>
    </xf>
    <xf numFmtId="0" fontId="8" fillId="4" borderId="40" xfId="0" applyFont="1" applyFill="1" applyBorder="1" applyProtection="1">
      <protection locked="0"/>
    </xf>
    <xf numFmtId="0" fontId="8" fillId="4" borderId="41" xfId="0" applyFont="1" applyFill="1" applyBorder="1" applyProtection="1">
      <protection locked="0"/>
    </xf>
    <xf numFmtId="0" fontId="8" fillId="4" borderId="0" xfId="0" applyFont="1" applyFill="1" applyBorder="1" applyProtection="1">
      <protection locked="0"/>
    </xf>
    <xf numFmtId="14" fontId="8" fillId="4" borderId="0" xfId="0" applyNumberFormat="1" applyFont="1" applyFill="1" applyBorder="1" applyProtection="1">
      <protection locked="0"/>
    </xf>
    <xf numFmtId="0" fontId="8" fillId="4" borderId="42" xfId="0" applyFont="1" applyFill="1" applyBorder="1" applyProtection="1">
      <protection locked="0"/>
    </xf>
    <xf numFmtId="0" fontId="8" fillId="4" borderId="41" xfId="0" applyFont="1" applyFill="1" applyBorder="1" applyAlignment="1" applyProtection="1">
      <alignment wrapText="1"/>
      <protection locked="0"/>
    </xf>
    <xf numFmtId="0" fontId="8" fillId="4" borderId="0" xfId="0" applyFont="1" applyFill="1" applyBorder="1" applyAlignment="1" applyProtection="1">
      <protection locked="0"/>
    </xf>
    <xf numFmtId="0" fontId="8" fillId="4" borderId="0" xfId="0" applyFont="1" applyFill="1" applyBorder="1" applyAlignment="1" applyProtection="1">
      <alignment wrapText="1"/>
      <protection locked="0"/>
    </xf>
    <xf numFmtId="0" fontId="20" fillId="4" borderId="0" xfId="0" applyFont="1" applyFill="1" applyBorder="1" applyAlignment="1" applyProtection="1">
      <alignment wrapText="1"/>
      <protection locked="0"/>
    </xf>
    <xf numFmtId="0" fontId="21"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9" fillId="4" borderId="42" xfId="0" applyFont="1" applyFill="1" applyBorder="1" applyAlignment="1" applyProtection="1">
      <alignment wrapText="1"/>
      <protection locked="0"/>
    </xf>
    <xf numFmtId="0" fontId="8" fillId="0" borderId="0" xfId="0" applyFont="1" applyAlignment="1" applyProtection="1">
      <alignment wrapText="1"/>
      <protection locked="0"/>
    </xf>
    <xf numFmtId="0" fontId="8" fillId="5" borderId="38" xfId="0" applyFont="1" applyFill="1" applyBorder="1" applyAlignment="1" applyProtection="1">
      <alignment horizontal="left" vertical="top" wrapText="1"/>
      <protection locked="0"/>
    </xf>
    <xf numFmtId="0" fontId="8" fillId="5" borderId="39" xfId="0" applyFont="1" applyFill="1" applyBorder="1" applyAlignment="1" applyProtection="1">
      <alignment horizontal="left" vertical="top" wrapText="1"/>
      <protection locked="0"/>
    </xf>
    <xf numFmtId="166" fontId="8" fillId="5" borderId="39" xfId="2" applyNumberFormat="1" applyFont="1" applyFill="1" applyBorder="1" applyAlignment="1" applyProtection="1">
      <alignment horizontal="left" vertical="top" wrapText="1"/>
      <protection locked="0"/>
    </xf>
    <xf numFmtId="0" fontId="8" fillId="6" borderId="39" xfId="0" applyFont="1" applyFill="1" applyBorder="1" applyAlignment="1" applyProtection="1">
      <alignment horizontal="left" vertical="top" wrapText="1"/>
      <protection locked="0"/>
    </xf>
    <xf numFmtId="0" fontId="9" fillId="6" borderId="39" xfId="0" applyFont="1" applyFill="1" applyBorder="1" applyAlignment="1" applyProtection="1">
      <alignment vertical="top"/>
      <protection locked="0"/>
    </xf>
    <xf numFmtId="0" fontId="9" fillId="6" borderId="39" xfId="0" applyFont="1" applyFill="1" applyBorder="1" applyAlignment="1" applyProtection="1">
      <alignment vertical="top" wrapText="1"/>
      <protection locked="0"/>
    </xf>
    <xf numFmtId="0" fontId="9" fillId="6" borderId="40" xfId="0" applyFont="1" applyFill="1" applyBorder="1" applyAlignment="1" applyProtection="1">
      <alignment vertical="top" wrapText="1"/>
      <protection locked="0"/>
    </xf>
    <xf numFmtId="0" fontId="8" fillId="5" borderId="41" xfId="0" applyFont="1" applyFill="1" applyBorder="1" applyAlignment="1" applyProtection="1">
      <alignment wrapText="1"/>
      <protection locked="0"/>
    </xf>
    <xf numFmtId="0" fontId="5" fillId="5" borderId="0" xfId="0" applyFont="1" applyFill="1" applyBorder="1" applyAlignment="1" applyProtection="1">
      <alignment wrapText="1"/>
      <protection locked="0"/>
    </xf>
    <xf numFmtId="0" fontId="8" fillId="5" borderId="0" xfId="0" applyFont="1" applyFill="1" applyBorder="1" applyAlignment="1" applyProtection="1">
      <alignment wrapText="1"/>
      <protection locked="0"/>
    </xf>
    <xf numFmtId="166" fontId="8" fillId="5" borderId="0" xfId="2" applyNumberFormat="1" applyFont="1" applyFill="1" applyBorder="1" applyAlignment="1" applyProtection="1">
      <alignment wrapText="1"/>
      <protection locked="0"/>
    </xf>
    <xf numFmtId="0" fontId="8" fillId="6" borderId="0" xfId="0" applyFont="1" applyFill="1" applyBorder="1" applyAlignment="1" applyProtection="1">
      <protection locked="0"/>
    </xf>
    <xf numFmtId="0" fontId="8" fillId="6" borderId="42" xfId="0" applyFont="1" applyFill="1" applyBorder="1" applyAlignment="1" applyProtection="1">
      <protection locked="0"/>
    </xf>
    <xf numFmtId="0" fontId="8" fillId="0" borderId="0" xfId="0" applyFont="1" applyAlignment="1" applyProtection="1">
      <protection locked="0"/>
    </xf>
    <xf numFmtId="0" fontId="9" fillId="5" borderId="4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wrapText="1"/>
      <protection locked="0"/>
    </xf>
    <xf numFmtId="166" fontId="11" fillId="5" borderId="0" xfId="2" applyNumberFormat="1" applyFont="1" applyFill="1" applyBorder="1" applyAlignment="1" applyProtection="1">
      <alignment horizontal="center" vertical="center" wrapText="1"/>
      <protection locked="0"/>
    </xf>
    <xf numFmtId="0" fontId="8" fillId="6" borderId="0" xfId="0" applyFont="1" applyFill="1" applyBorder="1" applyProtection="1">
      <protection locked="0"/>
    </xf>
    <xf numFmtId="0" fontId="8" fillId="5" borderId="0" xfId="0" applyFont="1" applyFill="1" applyBorder="1" applyAlignment="1" applyProtection="1">
      <alignment vertical="center" wrapText="1"/>
      <protection locked="0"/>
    </xf>
    <xf numFmtId="0" fontId="11" fillId="5" borderId="4"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center" vertical="center"/>
      <protection locked="0"/>
    </xf>
    <xf numFmtId="0" fontId="8" fillId="6" borderId="42" xfId="0" applyFont="1" applyFill="1" applyBorder="1" applyProtection="1">
      <protection locked="0"/>
    </xf>
    <xf numFmtId="0" fontId="8" fillId="0" borderId="41" xfId="0" applyFont="1" applyBorder="1" applyAlignment="1" applyProtection="1">
      <alignment horizontal="left" wrapText="1"/>
      <protection locked="0"/>
    </xf>
    <xf numFmtId="166" fontId="8" fillId="0" borderId="0" xfId="2" applyNumberFormat="1" applyFont="1" applyBorder="1" applyAlignment="1" applyProtection="1">
      <alignment horizontal="center" wrapText="1"/>
      <protection locked="0"/>
    </xf>
    <xf numFmtId="0" fontId="8" fillId="0" borderId="0" xfId="0" applyFont="1" applyBorder="1" applyAlignment="1" applyProtection="1">
      <alignment horizontal="center" wrapText="1"/>
      <protection locked="0"/>
    </xf>
    <xf numFmtId="0" fontId="11" fillId="0" borderId="0" xfId="0" applyFont="1" applyBorder="1" applyAlignment="1" applyProtection="1">
      <alignment horizontal="center" vertical="top" wrapText="1"/>
      <protection locked="0"/>
    </xf>
    <xf numFmtId="0" fontId="12" fillId="4" borderId="41" xfId="0" applyFont="1" applyFill="1" applyBorder="1" applyAlignment="1" applyProtection="1">
      <alignment horizontal="left" vertical="center" wrapText="1"/>
      <protection locked="0"/>
    </xf>
    <xf numFmtId="166" fontId="12" fillId="4" borderId="0" xfId="2" applyNumberFormat="1" applyFont="1" applyFill="1" applyBorder="1" applyAlignment="1" applyProtection="1">
      <alignment horizontal="left" vertical="center" wrapText="1"/>
      <protection locked="0"/>
    </xf>
    <xf numFmtId="0" fontId="12" fillId="4" borderId="0" xfId="0" applyFont="1" applyFill="1" applyBorder="1" applyAlignment="1" applyProtection="1">
      <alignment horizontal="center" vertical="center" wrapText="1"/>
      <protection locked="0"/>
    </xf>
    <xf numFmtId="164" fontId="8" fillId="4" borderId="0" xfId="0" applyNumberFormat="1" applyFont="1" applyFill="1" applyBorder="1" applyAlignment="1" applyProtection="1">
      <alignment horizontal="center" vertical="center" wrapText="1"/>
      <protection locked="0"/>
    </xf>
    <xf numFmtId="164" fontId="8" fillId="4" borderId="0" xfId="0" applyNumberFormat="1" applyFont="1" applyFill="1" applyBorder="1" applyAlignment="1" applyProtection="1">
      <alignment vertical="center"/>
      <protection locked="0"/>
    </xf>
    <xf numFmtId="0" fontId="12" fillId="0" borderId="41" xfId="0" applyFont="1" applyBorder="1" applyAlignment="1" applyProtection="1">
      <alignment horizontal="left" vertical="center" wrapText="1"/>
      <protection locked="0"/>
    </xf>
    <xf numFmtId="166" fontId="12" fillId="5" borderId="0" xfId="2" applyNumberFormat="1" applyFont="1" applyFill="1" applyBorder="1" applyAlignment="1" applyProtection="1">
      <alignment horizontal="left" vertical="center" wrapText="1"/>
      <protection locked="0"/>
    </xf>
    <xf numFmtId="0" fontId="12" fillId="5" borderId="0" xfId="0" applyFont="1" applyFill="1" applyBorder="1" applyAlignment="1" applyProtection="1">
      <alignment horizontal="center" vertical="center" wrapText="1"/>
      <protection locked="0"/>
    </xf>
    <xf numFmtId="164" fontId="12" fillId="5" borderId="0" xfId="1" applyNumberFormat="1" applyFont="1" applyFill="1" applyBorder="1" applyAlignment="1" applyProtection="1">
      <alignment horizontal="center" vertical="center" wrapText="1"/>
      <protection locked="0"/>
    </xf>
    <xf numFmtId="0" fontId="12" fillId="6" borderId="41" xfId="0" applyFont="1" applyFill="1" applyBorder="1" applyAlignment="1" applyProtection="1">
      <alignment horizontal="left" vertical="center" wrapText="1"/>
      <protection locked="0"/>
    </xf>
    <xf numFmtId="166" fontId="12" fillId="6" borderId="0" xfId="2" applyNumberFormat="1" applyFont="1" applyFill="1" applyBorder="1" applyAlignment="1" applyProtection="1">
      <alignment horizontal="left" vertical="center" wrapText="1"/>
      <protection locked="0"/>
    </xf>
    <xf numFmtId="0" fontId="12" fillId="6" borderId="0" xfId="0" applyFont="1" applyFill="1" applyBorder="1" applyAlignment="1" applyProtection="1">
      <alignment horizontal="center" vertical="center" wrapText="1"/>
      <protection locked="0"/>
    </xf>
    <xf numFmtId="164" fontId="12" fillId="6" borderId="0" xfId="1" applyNumberFormat="1" applyFont="1" applyFill="1" applyBorder="1" applyAlignment="1" applyProtection="1">
      <alignment horizontal="center" vertical="center" wrapText="1"/>
      <protection locked="0"/>
    </xf>
    <xf numFmtId="166" fontId="12" fillId="6" borderId="42" xfId="2" applyNumberFormat="1" applyFont="1" applyFill="1" applyBorder="1" applyAlignment="1" applyProtection="1">
      <alignment vertical="center" wrapText="1"/>
      <protection locked="0"/>
    </xf>
    <xf numFmtId="0" fontId="8" fillId="0" borderId="41" xfId="0" applyFont="1" applyBorder="1" applyProtection="1">
      <protection locked="0"/>
    </xf>
    <xf numFmtId="0" fontId="8" fillId="0" borderId="42" xfId="0" applyFont="1" applyBorder="1" applyProtection="1">
      <protection locked="0"/>
    </xf>
    <xf numFmtId="0" fontId="8" fillId="5" borderId="43" xfId="0" applyFont="1" applyFill="1" applyBorder="1" applyAlignment="1" applyProtection="1">
      <alignment horizontal="left" wrapText="1"/>
      <protection locked="0"/>
    </xf>
    <xf numFmtId="0" fontId="8" fillId="5" borderId="2" xfId="0" applyFont="1" applyFill="1" applyBorder="1" applyAlignment="1" applyProtection="1">
      <alignment horizontal="left" wrapText="1"/>
      <protection locked="0"/>
    </xf>
    <xf numFmtId="166" fontId="8" fillId="5" borderId="2" xfId="2" applyNumberFormat="1" applyFont="1" applyFill="1" applyBorder="1" applyAlignment="1" applyProtection="1">
      <alignment horizontal="left" wrapText="1"/>
      <protection locked="0"/>
    </xf>
    <xf numFmtId="0" fontId="8" fillId="6" borderId="3" xfId="0" applyFont="1" applyFill="1" applyBorder="1" applyAlignment="1" applyProtection="1">
      <alignment horizontal="left" wrapText="1"/>
      <protection locked="0"/>
    </xf>
    <xf numFmtId="0" fontId="8" fillId="5" borderId="41" xfId="0" applyFont="1" applyFill="1" applyBorder="1" applyAlignment="1" applyProtection="1">
      <alignment horizontal="left" wrapText="1"/>
      <protection locked="0"/>
    </xf>
    <xf numFmtId="0" fontId="5" fillId="5" borderId="0" xfId="0" applyFont="1" applyFill="1" applyBorder="1" applyAlignment="1" applyProtection="1">
      <alignment horizontal="left" wrapText="1"/>
      <protection locked="0"/>
    </xf>
    <xf numFmtId="0" fontId="5" fillId="5" borderId="0" xfId="0" applyFont="1" applyFill="1" applyBorder="1" applyAlignment="1" applyProtection="1">
      <alignment horizontal="left"/>
      <protection locked="0"/>
    </xf>
    <xf numFmtId="166" fontId="8" fillId="5" borderId="0" xfId="2" applyNumberFormat="1" applyFont="1" applyFill="1" applyBorder="1" applyAlignment="1" applyProtection="1">
      <alignment horizontal="left" wrapText="1"/>
      <protection locked="0"/>
    </xf>
    <xf numFmtId="0" fontId="8" fillId="6" borderId="42" xfId="0" applyFont="1" applyFill="1" applyBorder="1" applyAlignment="1" applyProtection="1">
      <alignment horizontal="left"/>
      <protection locked="0"/>
    </xf>
    <xf numFmtId="0" fontId="12" fillId="6" borderId="44" xfId="0" applyFont="1" applyFill="1" applyBorder="1" applyAlignment="1" applyProtection="1">
      <alignment horizontal="left" vertical="center" wrapText="1"/>
      <protection locked="0"/>
    </xf>
    <xf numFmtId="166" fontId="12" fillId="6" borderId="45" xfId="2" applyNumberFormat="1" applyFont="1" applyFill="1" applyBorder="1" applyAlignment="1" applyProtection="1">
      <alignment horizontal="left" vertical="center" wrapText="1"/>
      <protection locked="0"/>
    </xf>
    <xf numFmtId="0" fontId="8" fillId="6" borderId="45" xfId="0" applyFont="1" applyFill="1" applyBorder="1" applyProtection="1">
      <protection locked="0"/>
    </xf>
    <xf numFmtId="0" fontId="12" fillId="6" borderId="45" xfId="0" applyFont="1" applyFill="1" applyBorder="1" applyAlignment="1" applyProtection="1">
      <alignment horizontal="center" vertical="center" wrapText="1"/>
      <protection locked="0"/>
    </xf>
    <xf numFmtId="164" fontId="12" fillId="6" borderId="45" xfId="1" applyNumberFormat="1" applyFont="1" applyFill="1" applyBorder="1" applyAlignment="1" applyProtection="1">
      <alignment horizontal="center" vertical="center" wrapText="1"/>
      <protection locked="0"/>
    </xf>
    <xf numFmtId="166" fontId="12" fillId="6" borderId="46" xfId="2" applyNumberFormat="1" applyFont="1" applyFill="1" applyBorder="1" applyAlignment="1" applyProtection="1">
      <alignment vertical="center" wrapText="1"/>
      <protection locked="0"/>
    </xf>
    <xf numFmtId="0" fontId="8" fillId="6" borderId="41" xfId="0" applyFont="1" applyFill="1" applyBorder="1" applyProtection="1">
      <protection locked="0"/>
    </xf>
    <xf numFmtId="0" fontId="8" fillId="6" borderId="39" xfId="0" applyFont="1" applyFill="1" applyBorder="1" applyAlignment="1" applyProtection="1">
      <alignment vertical="top"/>
      <protection locked="0"/>
    </xf>
    <xf numFmtId="0" fontId="8" fillId="6" borderId="39" xfId="0" applyFont="1" applyFill="1" applyBorder="1" applyProtection="1">
      <protection locked="0"/>
    </xf>
    <xf numFmtId="0" fontId="8" fillId="6" borderId="40" xfId="0" applyFont="1" applyFill="1" applyBorder="1" applyProtection="1">
      <protection locked="0"/>
    </xf>
    <xf numFmtId="0" fontId="8" fillId="6" borderId="41" xfId="0" applyFont="1" applyFill="1" applyBorder="1" applyAlignment="1" applyProtection="1">
      <protection locked="0"/>
    </xf>
    <xf numFmtId="0" fontId="8" fillId="6" borderId="0" xfId="0" applyFont="1" applyFill="1" applyBorder="1" applyAlignment="1" applyProtection="1">
      <alignment wrapText="1"/>
      <protection locked="0"/>
    </xf>
    <xf numFmtId="0" fontId="11" fillId="6" borderId="0" xfId="0" applyFont="1" applyFill="1" applyBorder="1" applyAlignment="1" applyProtection="1">
      <alignment horizontal="center" vertical="center" wrapText="1"/>
      <protection locked="0"/>
    </xf>
    <xf numFmtId="0" fontId="8" fillId="6" borderId="0" xfId="0" applyFont="1" applyFill="1" applyBorder="1" applyAlignment="1" applyProtection="1">
      <alignment horizontal="left" wrapText="1"/>
      <protection locked="0"/>
    </xf>
    <xf numFmtId="43" fontId="12" fillId="6" borderId="0" xfId="1" applyFont="1" applyFill="1" applyBorder="1" applyAlignment="1" applyProtection="1">
      <alignment horizontal="left" vertical="center" wrapText="1"/>
      <protection locked="0"/>
    </xf>
    <xf numFmtId="168" fontId="8" fillId="5" borderId="0" xfId="3" applyNumberFormat="1" applyFont="1" applyFill="1" applyBorder="1" applyProtection="1">
      <protection locked="0"/>
    </xf>
    <xf numFmtId="168" fontId="8" fillId="5" borderId="66" xfId="3" applyNumberFormat="1" applyFont="1" applyFill="1" applyBorder="1" applyProtection="1">
      <protection locked="0"/>
    </xf>
    <xf numFmtId="0" fontId="9" fillId="6" borderId="41" xfId="0" applyFont="1" applyFill="1" applyBorder="1" applyProtection="1">
      <protection locked="0"/>
    </xf>
    <xf numFmtId="0" fontId="8" fillId="6" borderId="0" xfId="0" applyFont="1" applyFill="1" applyProtection="1">
      <protection locked="0"/>
    </xf>
    <xf numFmtId="168" fontId="8" fillId="5" borderId="0" xfId="3" applyNumberFormat="1" applyFont="1" applyFill="1" applyBorder="1" applyAlignment="1" applyProtection="1">
      <alignment horizontal="center"/>
      <protection locked="0"/>
    </xf>
    <xf numFmtId="43" fontId="11" fillId="6" borderId="0" xfId="1" applyFont="1" applyFill="1" applyBorder="1" applyAlignment="1" applyProtection="1">
      <alignment horizontal="left" vertical="center" wrapText="1"/>
      <protection locked="0"/>
    </xf>
    <xf numFmtId="0" fontId="8" fillId="6" borderId="44" xfId="0" applyFont="1" applyFill="1" applyBorder="1" applyProtection="1">
      <protection locked="0"/>
    </xf>
    <xf numFmtId="43" fontId="12" fillId="6" borderId="45" xfId="1" applyFont="1" applyFill="1" applyBorder="1" applyAlignment="1" applyProtection="1">
      <alignment horizontal="left" vertical="center" wrapText="1"/>
      <protection locked="0"/>
    </xf>
    <xf numFmtId="0" fontId="8" fillId="6" borderId="46" xfId="0" applyFont="1" applyFill="1" applyBorder="1" applyProtection="1">
      <protection locked="0"/>
    </xf>
    <xf numFmtId="0" fontId="9" fillId="6" borderId="0"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xf>
    <xf numFmtId="0" fontId="8" fillId="6" borderId="0" xfId="0" applyFont="1" applyFill="1" applyBorder="1" applyProtection="1"/>
    <xf numFmtId="164" fontId="8" fillId="4" borderId="0" xfId="0" applyNumberFormat="1" applyFont="1" applyFill="1" applyBorder="1" applyAlignment="1" applyProtection="1">
      <alignment vertical="center"/>
    </xf>
    <xf numFmtId="166" fontId="8" fillId="4" borderId="0" xfId="2" applyNumberFormat="1" applyFont="1" applyFill="1" applyBorder="1" applyAlignment="1" applyProtection="1">
      <alignment vertical="center"/>
    </xf>
    <xf numFmtId="164" fontId="8" fillId="7" borderId="0" xfId="0" applyNumberFormat="1" applyFont="1" applyFill="1" applyBorder="1" applyAlignment="1" applyProtection="1">
      <alignment vertical="center"/>
    </xf>
    <xf numFmtId="166" fontId="8" fillId="7" borderId="0" xfId="2" applyNumberFormat="1" applyFont="1" applyFill="1" applyBorder="1" applyAlignment="1" applyProtection="1">
      <alignment vertical="center"/>
    </xf>
    <xf numFmtId="164" fontId="12" fillId="6" borderId="0" xfId="1" applyNumberFormat="1" applyFont="1" applyFill="1" applyBorder="1" applyAlignment="1" applyProtection="1">
      <alignment vertical="center" wrapText="1"/>
    </xf>
    <xf numFmtId="166" fontId="12" fillId="6" borderId="0" xfId="2" applyNumberFormat="1" applyFont="1" applyFill="1" applyBorder="1" applyAlignment="1" applyProtection="1">
      <alignment vertical="center" wrapText="1"/>
    </xf>
    <xf numFmtId="164" fontId="12" fillId="6" borderId="45" xfId="1" applyNumberFormat="1" applyFont="1" applyFill="1" applyBorder="1" applyAlignment="1" applyProtection="1">
      <alignment vertical="center" wrapText="1"/>
    </xf>
    <xf numFmtId="166" fontId="12" fillId="6" borderId="45" xfId="2" applyNumberFormat="1" applyFont="1" applyFill="1" applyBorder="1" applyAlignment="1" applyProtection="1">
      <alignment vertical="center" wrapText="1"/>
    </xf>
    <xf numFmtId="0" fontId="8" fillId="6" borderId="39" xfId="0" applyFont="1" applyFill="1" applyBorder="1" applyProtection="1"/>
    <xf numFmtId="0" fontId="9" fillId="6" borderId="0" xfId="0" applyFont="1" applyFill="1" applyBorder="1" applyProtection="1"/>
    <xf numFmtId="43" fontId="12" fillId="6" borderId="0" xfId="1" applyFont="1" applyFill="1" applyBorder="1" applyAlignment="1" applyProtection="1">
      <alignment horizontal="left" vertical="center" wrapText="1"/>
    </xf>
    <xf numFmtId="42" fontId="8" fillId="12" borderId="0" xfId="0" applyNumberFormat="1" applyFont="1" applyFill="1" applyBorder="1" applyProtection="1"/>
    <xf numFmtId="168" fontId="8" fillId="12" borderId="0" xfId="3" applyNumberFormat="1" applyFont="1" applyFill="1" applyBorder="1" applyProtection="1"/>
    <xf numFmtId="42" fontId="8" fillId="12" borderId="66" xfId="0" applyNumberFormat="1" applyFont="1" applyFill="1" applyBorder="1" applyProtection="1"/>
    <xf numFmtId="168" fontId="8" fillId="12" borderId="66" xfId="3" applyNumberFormat="1" applyFont="1" applyFill="1" applyBorder="1" applyProtection="1"/>
    <xf numFmtId="166" fontId="12" fillId="6" borderId="0" xfId="2" applyNumberFormat="1" applyFont="1" applyFill="1" applyBorder="1" applyAlignment="1" applyProtection="1">
      <alignment horizontal="left" vertical="center" wrapText="1"/>
    </xf>
    <xf numFmtId="0" fontId="9" fillId="6" borderId="0" xfId="0" applyFont="1" applyFill="1" applyBorder="1" applyAlignment="1" applyProtection="1">
      <alignment horizontal="right"/>
    </xf>
    <xf numFmtId="0" fontId="8" fillId="6" borderId="0" xfId="0" applyFont="1" applyFill="1" applyBorder="1" applyAlignment="1" applyProtection="1">
      <alignment horizontal="right"/>
    </xf>
    <xf numFmtId="168" fontId="8" fillId="7" borderId="0" xfId="3" applyNumberFormat="1" applyFont="1" applyFill="1" applyBorder="1" applyAlignment="1" applyProtection="1">
      <alignment horizontal="right"/>
    </xf>
    <xf numFmtId="166" fontId="12" fillId="7" borderId="0" xfId="2" applyNumberFormat="1" applyFont="1" applyFill="1" applyBorder="1" applyAlignment="1" applyProtection="1">
      <alignment horizontal="left" vertical="center" wrapText="1"/>
    </xf>
    <xf numFmtId="166" fontId="9" fillId="7" borderId="67" xfId="2" applyNumberFormat="1" applyFont="1" applyFill="1" applyBorder="1" applyProtection="1"/>
    <xf numFmtId="0" fontId="8" fillId="7" borderId="0" xfId="0" applyFont="1" applyFill="1" applyBorder="1" applyProtection="1"/>
    <xf numFmtId="166" fontId="9" fillId="7" borderId="0" xfId="0" applyNumberFormat="1" applyFont="1" applyFill="1" applyBorder="1" applyProtection="1"/>
    <xf numFmtId="0" fontId="0" fillId="0" borderId="0" xfId="0" applyBorder="1" applyProtection="1"/>
    <xf numFmtId="0" fontId="3" fillId="0" borderId="0" xfId="0" applyFont="1" applyBorder="1" applyProtection="1"/>
    <xf numFmtId="0" fontId="39" fillId="0" borderId="0" xfId="0" applyFont="1" applyBorder="1" applyProtection="1"/>
    <xf numFmtId="14" fontId="0" fillId="0" borderId="68" xfId="0" applyNumberFormat="1" applyBorder="1" applyAlignment="1" applyProtection="1">
      <alignment horizontal="left"/>
    </xf>
    <xf numFmtId="14" fontId="0" fillId="0" borderId="0" xfId="0" applyNumberFormat="1" applyBorder="1" applyAlignment="1" applyProtection="1">
      <alignment horizontal="left"/>
    </xf>
    <xf numFmtId="0" fontId="0" fillId="4" borderId="0" xfId="0" applyFill="1" applyProtection="1"/>
    <xf numFmtId="0" fontId="3" fillId="4" borderId="0" xfId="0" applyFont="1" applyFill="1" applyProtection="1"/>
    <xf numFmtId="0" fontId="0" fillId="5" borderId="0" xfId="0" applyFill="1" applyProtection="1"/>
    <xf numFmtId="0" fontId="9" fillId="4" borderId="0" xfId="0" applyFont="1" applyFill="1" applyProtection="1"/>
    <xf numFmtId="0" fontId="8" fillId="4" borderId="0" xfId="0" applyFont="1" applyFill="1" applyProtection="1"/>
    <xf numFmtId="14" fontId="8" fillId="4" borderId="0" xfId="0" applyNumberFormat="1" applyFont="1" applyFill="1" applyProtection="1"/>
    <xf numFmtId="0" fontId="8" fillId="5" borderId="0" xfId="0" applyFont="1" applyFill="1" applyAlignment="1" applyProtection="1">
      <alignment wrapText="1"/>
    </xf>
    <xf numFmtId="0" fontId="8" fillId="0" borderId="0" xfId="0" applyFont="1" applyAlignment="1" applyProtection="1">
      <alignment wrapText="1"/>
    </xf>
    <xf numFmtId="0" fontId="8" fillId="4" borderId="0" xfId="0" applyFont="1" applyFill="1" applyAlignment="1" applyProtection="1">
      <alignment wrapText="1"/>
    </xf>
    <xf numFmtId="0" fontId="8" fillId="4" borderId="0" xfId="0" applyFont="1" applyFill="1" applyAlignment="1" applyProtection="1"/>
    <xf numFmtId="0" fontId="20" fillId="4" borderId="0" xfId="0" applyFont="1" applyFill="1" applyAlignment="1" applyProtection="1">
      <alignment wrapText="1"/>
    </xf>
    <xf numFmtId="0" fontId="21" fillId="4" borderId="0" xfId="0" applyFont="1" applyFill="1" applyAlignment="1" applyProtection="1">
      <alignment wrapText="1"/>
    </xf>
    <xf numFmtId="0" fontId="22" fillId="4" borderId="0" xfId="0" applyFont="1" applyFill="1" applyAlignment="1" applyProtection="1">
      <alignment wrapText="1"/>
    </xf>
    <xf numFmtId="0" fontId="8" fillId="4" borderId="0" xfId="0" applyFont="1" applyFill="1" applyAlignment="1" applyProtection="1">
      <alignment horizontal="left" wrapText="1"/>
    </xf>
    <xf numFmtId="0" fontId="8" fillId="4" borderId="0" xfId="0" applyFont="1" applyFill="1" applyBorder="1" applyAlignment="1" applyProtection="1">
      <alignment horizontal="center" wrapText="1"/>
    </xf>
    <xf numFmtId="0" fontId="8" fillId="4" borderId="0" xfId="0" applyFont="1" applyFill="1" applyBorder="1" applyAlignment="1" applyProtection="1">
      <alignment wrapText="1"/>
    </xf>
    <xf numFmtId="0" fontId="8" fillId="5" borderId="2" xfId="0" applyFont="1" applyFill="1" applyBorder="1" applyAlignment="1" applyProtection="1">
      <alignment horizontal="left" wrapText="1"/>
    </xf>
    <xf numFmtId="166" fontId="8" fillId="5" borderId="2" xfId="2" applyNumberFormat="1" applyFont="1" applyFill="1" applyBorder="1" applyAlignment="1" applyProtection="1">
      <alignment horizontal="left" wrapText="1"/>
    </xf>
    <xf numFmtId="0" fontId="8" fillId="6" borderId="2" xfId="0" applyFont="1" applyFill="1" applyBorder="1" applyAlignment="1" applyProtection="1">
      <alignment horizontal="left" wrapText="1"/>
    </xf>
    <xf numFmtId="0" fontId="9" fillId="6" borderId="33" xfId="0" applyFont="1" applyFill="1" applyBorder="1" applyAlignment="1" applyProtection="1"/>
    <xf numFmtId="0" fontId="9" fillId="6" borderId="33" xfId="0" applyFont="1" applyFill="1" applyBorder="1" applyAlignment="1" applyProtection="1">
      <alignment wrapText="1"/>
    </xf>
    <xf numFmtId="0" fontId="8" fillId="5" borderId="0" xfId="0" applyFont="1" applyFill="1" applyAlignment="1" applyProtection="1">
      <alignment horizontal="left" wrapText="1"/>
    </xf>
    <xf numFmtId="0" fontId="3" fillId="0" borderId="0" xfId="0" applyFont="1" applyProtection="1"/>
    <xf numFmtId="0" fontId="5" fillId="5" borderId="0" xfId="0" applyFont="1" applyFill="1" applyAlignment="1" applyProtection="1">
      <alignment horizontal="left" wrapText="1"/>
    </xf>
    <xf numFmtId="166" fontId="8" fillId="5" borderId="0" xfId="2" applyNumberFormat="1" applyFont="1" applyFill="1" applyBorder="1" applyAlignment="1" applyProtection="1">
      <alignment horizontal="left" wrapText="1"/>
    </xf>
    <xf numFmtId="0" fontId="8" fillId="6" borderId="0" xfId="0" applyFont="1" applyFill="1" applyProtection="1"/>
    <xf numFmtId="0" fontId="9" fillId="5" borderId="0" xfId="0" applyFont="1" applyFill="1" applyBorder="1" applyAlignment="1" applyProtection="1">
      <alignment horizontal="left" vertical="top" wrapText="1"/>
    </xf>
    <xf numFmtId="0" fontId="8" fillId="5" borderId="0" xfId="0" applyFont="1" applyFill="1" applyBorder="1" applyAlignment="1" applyProtection="1">
      <alignment horizontal="left" wrapText="1"/>
    </xf>
    <xf numFmtId="166" fontId="11" fillId="5" borderId="0" xfId="2" applyNumberFormat="1"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9" fillId="5" borderId="0" xfId="0" applyFont="1" applyFill="1" applyBorder="1" applyAlignment="1" applyProtection="1">
      <alignment horizontal="center" vertical="center"/>
    </xf>
    <xf numFmtId="0" fontId="12" fillId="6" borderId="0"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164" fontId="8" fillId="6" borderId="0" xfId="0" applyNumberFormat="1" applyFont="1" applyFill="1" applyBorder="1" applyAlignment="1" applyProtection="1">
      <alignment horizontal="center" vertical="center" wrapText="1"/>
    </xf>
    <xf numFmtId="164" fontId="8" fillId="6" borderId="0" xfId="0" applyNumberFormat="1" applyFont="1" applyFill="1" applyBorder="1" applyAlignment="1" applyProtection="1">
      <alignment vertical="center"/>
    </xf>
    <xf numFmtId="166" fontId="8" fillId="6" borderId="0" xfId="2" applyNumberFormat="1" applyFont="1" applyFill="1" applyBorder="1" applyAlignment="1" applyProtection="1">
      <alignment vertical="center"/>
    </xf>
    <xf numFmtId="0" fontId="12" fillId="4" borderId="0" xfId="0" applyFont="1" applyFill="1" applyBorder="1" applyAlignment="1" applyProtection="1">
      <alignment horizontal="left" vertical="center" wrapText="1"/>
    </xf>
    <xf numFmtId="0" fontId="12" fillId="4" borderId="0" xfId="0" applyFont="1" applyFill="1" applyBorder="1" applyAlignment="1" applyProtection="1">
      <alignment horizontal="center" vertical="center" wrapText="1"/>
    </xf>
    <xf numFmtId="164" fontId="8" fillId="4" borderId="0" xfId="0" applyNumberFormat="1" applyFont="1" applyFill="1" applyBorder="1" applyAlignment="1" applyProtection="1">
      <alignment horizontal="center" vertical="center" wrapText="1"/>
    </xf>
    <xf numFmtId="0" fontId="8" fillId="5" borderId="0" xfId="0" applyFont="1" applyFill="1" applyBorder="1" applyProtection="1"/>
    <xf numFmtId="0" fontId="12" fillId="5" borderId="0" xfId="0" applyFont="1" applyFill="1" applyBorder="1" applyAlignment="1" applyProtection="1">
      <alignment vertical="center" wrapText="1"/>
    </xf>
    <xf numFmtId="164" fontId="8" fillId="5" borderId="0" xfId="0" applyNumberFormat="1" applyFont="1" applyFill="1" applyBorder="1" applyAlignment="1" applyProtection="1">
      <alignment vertical="center" wrapText="1"/>
    </xf>
    <xf numFmtId="164" fontId="8" fillId="5" borderId="0" xfId="0" applyNumberFormat="1" applyFont="1" applyFill="1" applyBorder="1" applyAlignment="1" applyProtection="1">
      <alignment vertical="center"/>
    </xf>
    <xf numFmtId="166" fontId="8" fillId="5" borderId="0" xfId="2" applyNumberFormat="1" applyFont="1" applyFill="1" applyBorder="1" applyAlignment="1" applyProtection="1">
      <alignment vertical="center"/>
    </xf>
    <xf numFmtId="43" fontId="12" fillId="5" borderId="0" xfId="1"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166" fontId="12" fillId="5" borderId="0" xfId="2" applyNumberFormat="1" applyFont="1" applyFill="1" applyBorder="1" applyAlignment="1" applyProtection="1">
      <alignment horizontal="left" vertical="center" wrapText="1"/>
    </xf>
    <xf numFmtId="0" fontId="12" fillId="5" borderId="0" xfId="0" applyFont="1" applyFill="1" applyBorder="1" applyAlignment="1" applyProtection="1">
      <alignment horizontal="center" vertical="center" wrapText="1"/>
    </xf>
    <xf numFmtId="0" fontId="8" fillId="5" borderId="0" xfId="0" applyFont="1" applyFill="1" applyBorder="1" applyAlignment="1" applyProtection="1">
      <alignment vertical="center" wrapText="1"/>
    </xf>
    <xf numFmtId="166" fontId="8" fillId="0" borderId="0" xfId="2" applyNumberFormat="1" applyFont="1" applyBorder="1" applyAlignment="1" applyProtection="1">
      <alignment horizontal="center" wrapText="1"/>
    </xf>
    <xf numFmtId="0" fontId="11" fillId="0" borderId="0" xfId="0" applyFont="1" applyBorder="1" applyAlignment="1" applyProtection="1">
      <alignment horizontal="center" vertical="top" wrapText="1"/>
    </xf>
    <xf numFmtId="166" fontId="12" fillId="4" borderId="0" xfId="2" applyNumberFormat="1" applyFont="1" applyFill="1" applyBorder="1" applyAlignment="1" applyProtection="1">
      <alignment horizontal="left" vertical="center" wrapText="1"/>
    </xf>
    <xf numFmtId="0" fontId="8" fillId="5" borderId="0" xfId="0" quotePrefix="1" applyFont="1" applyFill="1" applyBorder="1" applyAlignment="1" applyProtection="1">
      <alignment horizontal="left" wrapText="1"/>
    </xf>
    <xf numFmtId="164" fontId="12" fillId="7" borderId="0" xfId="1" applyNumberFormat="1" applyFont="1" applyFill="1" applyBorder="1" applyAlignment="1" applyProtection="1">
      <alignment horizontal="center" vertical="center" wrapText="1"/>
    </xf>
    <xf numFmtId="0" fontId="8" fillId="7" borderId="0" xfId="0" applyFont="1" applyFill="1" applyProtection="1"/>
    <xf numFmtId="0" fontId="2" fillId="6" borderId="0" xfId="0" applyFont="1" applyFill="1" applyProtection="1"/>
    <xf numFmtId="0" fontId="0" fillId="6" borderId="0" xfId="0" applyFill="1" applyProtection="1"/>
    <xf numFmtId="0" fontId="8" fillId="6" borderId="0" xfId="0" quotePrefix="1" applyFont="1" applyFill="1" applyBorder="1" applyAlignment="1" applyProtection="1">
      <alignment horizontal="left" wrapText="1"/>
    </xf>
    <xf numFmtId="164" fontId="2" fillId="6" borderId="0" xfId="0" applyNumberFormat="1" applyFont="1" applyFill="1" applyProtection="1"/>
    <xf numFmtId="166" fontId="2" fillId="6" borderId="0" xfId="0" applyNumberFormat="1" applyFont="1" applyFill="1" applyProtection="1"/>
    <xf numFmtId="43" fontId="12" fillId="5" borderId="69" xfId="1" applyFont="1" applyFill="1" applyBorder="1" applyAlignment="1" applyProtection="1">
      <alignment horizontal="left" vertical="center" wrapText="1"/>
      <protection locked="0"/>
    </xf>
    <xf numFmtId="164" fontId="8" fillId="5" borderId="0" xfId="0" applyNumberFormat="1" applyFont="1" applyFill="1" applyBorder="1" applyAlignment="1" applyProtection="1">
      <alignment vertical="center"/>
      <protection locked="0"/>
    </xf>
    <xf numFmtId="166" fontId="12" fillId="5" borderId="21" xfId="2" applyNumberFormat="1" applyFont="1" applyFill="1" applyBorder="1" applyAlignment="1" applyProtection="1">
      <alignment horizontal="center" vertical="center" wrapText="1"/>
      <protection locked="0"/>
    </xf>
    <xf numFmtId="166" fontId="12" fillId="5" borderId="21" xfId="2" applyNumberFormat="1" applyFont="1" applyFill="1" applyBorder="1" applyAlignment="1" applyProtection="1">
      <alignment horizontal="left" vertical="center" wrapText="1"/>
      <protection locked="0"/>
    </xf>
    <xf numFmtId="168" fontId="12" fillId="5" borderId="21" xfId="3" applyNumberFormat="1" applyFont="1" applyFill="1" applyBorder="1" applyAlignment="1" applyProtection="1">
      <alignment horizontal="left" vertical="top" wrapText="1"/>
      <protection locked="0"/>
    </xf>
    <xf numFmtId="168" fontId="8" fillId="5" borderId="21" xfId="3" applyNumberFormat="1" applyFont="1" applyFill="1" applyBorder="1" applyAlignment="1" applyProtection="1">
      <alignment vertical="center" wrapText="1"/>
      <protection locked="0"/>
    </xf>
    <xf numFmtId="42" fontId="2" fillId="8" borderId="13" xfId="1" applyNumberFormat="1" applyFont="1" applyFill="1" applyBorder="1"/>
    <xf numFmtId="0" fontId="8" fillId="7" borderId="34" xfId="0" applyFont="1" applyFill="1" applyBorder="1" applyAlignment="1" applyProtection="1">
      <alignment horizontal="center" wrapText="1"/>
    </xf>
    <xf numFmtId="0" fontId="8" fillId="7" borderId="0" xfId="0" applyFont="1" applyFill="1" applyBorder="1" applyAlignment="1" applyProtection="1">
      <alignment horizontal="center" wrapText="1"/>
    </xf>
    <xf numFmtId="0" fontId="23" fillId="5" borderId="0" xfId="0" applyFont="1" applyFill="1" applyBorder="1" applyAlignment="1" applyProtection="1">
      <alignment horizontal="left" vertical="center" wrapText="1"/>
    </xf>
    <xf numFmtId="0" fontId="9" fillId="6" borderId="39" xfId="0" applyFont="1" applyFill="1" applyBorder="1" applyAlignment="1" applyProtection="1">
      <alignment horizontal="left" vertical="top" wrapText="1"/>
      <protection locked="0"/>
    </xf>
    <xf numFmtId="0" fontId="8" fillId="7" borderId="34" xfId="0" applyFont="1" applyFill="1" applyBorder="1" applyAlignment="1" applyProtection="1">
      <alignment wrapText="1"/>
      <protection locked="0"/>
    </xf>
    <xf numFmtId="0" fontId="8" fillId="7" borderId="0" xfId="0" applyFont="1" applyFill="1" applyBorder="1" applyAlignment="1" applyProtection="1">
      <alignment wrapText="1"/>
      <protection locked="0"/>
    </xf>
    <xf numFmtId="0" fontId="23" fillId="5" borderId="0" xfId="0" applyFont="1" applyFill="1" applyBorder="1" applyAlignment="1" applyProtection="1">
      <alignment horizontal="left" vertical="center" wrapText="1"/>
      <protection locked="0"/>
    </xf>
    <xf numFmtId="0" fontId="9" fillId="6" borderId="1" xfId="0" applyFont="1" applyFill="1" applyBorder="1" applyAlignment="1" applyProtection="1">
      <alignment horizontal="center" wrapText="1"/>
      <protection locked="0"/>
    </xf>
    <xf numFmtId="0" fontId="9" fillId="6" borderId="2" xfId="0" applyFont="1" applyFill="1" applyBorder="1" applyAlignment="1" applyProtection="1">
      <alignment horizontal="center" wrapText="1"/>
      <protection locked="0"/>
    </xf>
    <xf numFmtId="0" fontId="9" fillId="6" borderId="65" xfId="0" applyFont="1" applyFill="1" applyBorder="1" applyAlignment="1" applyProtection="1">
      <alignment horizontal="center" wrapText="1"/>
      <protection locked="0"/>
    </xf>
    <xf numFmtId="0" fontId="8" fillId="7" borderId="4" xfId="0" applyFont="1" applyFill="1" applyBorder="1" applyAlignment="1" applyProtection="1">
      <alignment horizontal="left" wrapText="1"/>
      <protection locked="0"/>
    </xf>
    <xf numFmtId="0" fontId="8" fillId="7" borderId="0" xfId="0" applyFont="1" applyFill="1" applyBorder="1" applyAlignment="1" applyProtection="1">
      <alignment horizontal="left" wrapText="1"/>
      <protection locked="0"/>
    </xf>
    <xf numFmtId="0" fontId="8" fillId="7" borderId="4" xfId="0" applyFont="1" applyFill="1" applyBorder="1" applyAlignment="1" applyProtection="1">
      <alignment horizontal="center" wrapText="1"/>
      <protection locked="0"/>
    </xf>
    <xf numFmtId="0" fontId="8" fillId="7" borderId="0" xfId="0" applyFont="1" applyFill="1" applyBorder="1" applyAlignment="1" applyProtection="1">
      <alignment horizontal="center" wrapText="1"/>
      <protection locked="0"/>
    </xf>
    <xf numFmtId="164" fontId="12" fillId="4" borderId="36" xfId="1" applyNumberFormat="1" applyFont="1" applyFill="1" applyBorder="1" applyAlignment="1" applyProtection="1">
      <alignment horizontal="left" vertical="top" wrapText="1"/>
      <protection locked="0"/>
    </xf>
    <xf numFmtId="164" fontId="12" fillId="4" borderId="37" xfId="1" applyNumberFormat="1" applyFont="1" applyFill="1" applyBorder="1" applyAlignment="1" applyProtection="1">
      <alignment horizontal="left" vertical="top" wrapText="1"/>
      <protection locked="0"/>
    </xf>
    <xf numFmtId="0" fontId="8" fillId="4" borderId="21" xfId="0" applyFont="1" applyFill="1" applyBorder="1" applyAlignment="1" applyProtection="1">
      <alignment horizontal="left" vertical="top" wrapText="1"/>
      <protection locked="0"/>
    </xf>
    <xf numFmtId="0" fontId="9" fillId="5" borderId="17" xfId="0" applyFont="1" applyFill="1" applyBorder="1" applyAlignment="1" applyProtection="1">
      <alignment horizontal="center" vertical="center"/>
    </xf>
    <xf numFmtId="0" fontId="9" fillId="5" borderId="19" xfId="0" applyFont="1" applyFill="1" applyBorder="1" applyAlignment="1" applyProtection="1">
      <alignment horizontal="center" vertical="center"/>
    </xf>
    <xf numFmtId="0" fontId="9" fillId="5" borderId="18" xfId="0" applyFont="1" applyFill="1" applyBorder="1" applyAlignment="1" applyProtection="1">
      <alignment horizontal="center" vertical="center" wrapText="1"/>
      <protection locked="0"/>
    </xf>
    <xf numFmtId="0" fontId="12" fillId="0" borderId="20" xfId="0"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23" xfId="0" applyFont="1" applyBorder="1" applyAlignment="1" applyProtection="1">
      <alignment horizontal="left" vertical="top" wrapText="1"/>
      <protection locked="0"/>
    </xf>
    <xf numFmtId="0" fontId="8" fillId="0" borderId="21" xfId="0" applyFont="1" applyBorder="1" applyAlignment="1" applyProtection="1">
      <alignment horizontal="left" vertical="top" wrapText="1" indent="2"/>
      <protection locked="0"/>
    </xf>
    <xf numFmtId="44" fontId="9" fillId="5" borderId="0" xfId="2" applyFont="1" applyFill="1" applyAlignment="1" applyProtection="1">
      <alignment horizontal="left" vertical="top" wrapText="1"/>
      <protection locked="0"/>
    </xf>
    <xf numFmtId="164" fontId="9" fillId="4" borderId="0" xfId="0" applyNumberFormat="1" applyFont="1" applyFill="1" applyBorder="1" applyAlignment="1" applyProtection="1">
      <alignment horizontal="right" vertical="center" wrapText="1"/>
      <protection locked="0"/>
    </xf>
    <xf numFmtId="164" fontId="9" fillId="4" borderId="4" xfId="0" applyNumberFormat="1" applyFont="1" applyFill="1" applyBorder="1" applyAlignment="1" applyProtection="1">
      <alignment horizontal="left" vertical="top" wrapText="1"/>
      <protection locked="0"/>
    </xf>
    <xf numFmtId="164" fontId="9" fillId="4" borderId="0" xfId="0" applyNumberFormat="1" applyFont="1" applyFill="1" applyBorder="1" applyAlignment="1" applyProtection="1">
      <alignment horizontal="left" vertical="top" wrapText="1"/>
      <protection locked="0"/>
    </xf>
    <xf numFmtId="164" fontId="12" fillId="4" borderId="35" xfId="1" applyNumberFormat="1" applyFont="1" applyFill="1" applyBorder="1" applyAlignment="1" applyProtection="1">
      <alignment horizontal="left" vertical="top" wrapText="1"/>
      <protection locked="0"/>
    </xf>
    <xf numFmtId="164" fontId="11" fillId="4" borderId="0" xfId="1" applyNumberFormat="1" applyFont="1" applyFill="1" applyBorder="1" applyAlignment="1" applyProtection="1">
      <alignment horizontal="left" vertical="top" wrapText="1"/>
      <protection locked="0"/>
    </xf>
    <xf numFmtId="164" fontId="9" fillId="4" borderId="0" xfId="0" applyNumberFormat="1" applyFont="1" applyFill="1" applyBorder="1" applyAlignment="1" applyProtection="1">
      <alignment horizontal="center" vertical="center" wrapText="1"/>
      <protection locked="0"/>
    </xf>
    <xf numFmtId="164" fontId="9" fillId="4" borderId="4" xfId="0" applyNumberFormat="1" applyFont="1" applyFill="1" applyBorder="1" applyAlignment="1" applyProtection="1">
      <alignment horizontal="center" vertical="center" wrapText="1"/>
      <protection locked="0"/>
    </xf>
    <xf numFmtId="44" fontId="9" fillId="10" borderId="0" xfId="2" applyFont="1" applyFill="1" applyAlignment="1" applyProtection="1">
      <alignment horizontal="left" vertical="top" wrapText="1"/>
      <protection locked="0"/>
    </xf>
    <xf numFmtId="14" fontId="0" fillId="0" borderId="68" xfId="0" applyNumberFormat="1" applyBorder="1" applyAlignment="1">
      <alignment horizontal="left"/>
    </xf>
  </cellXfs>
  <cellStyles count="5">
    <cellStyle name="Komma" xfId="1" builtinId="3"/>
    <cellStyle name="Procent" xfId="3" builtinId="5"/>
    <cellStyle name="Standaard" xfId="0" builtinId="0"/>
    <cellStyle name="Standaard 2" xfId="4" xr:uid="{2DC346CA-07DB-4439-A530-59CC9644FBDF}"/>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15</xdr:row>
      <xdr:rowOff>104775</xdr:rowOff>
    </xdr:from>
    <xdr:to>
      <xdr:col>6</xdr:col>
      <xdr:colOff>476250</xdr:colOff>
      <xdr:row>15</xdr:row>
      <xdr:rowOff>238125</xdr:rowOff>
    </xdr:to>
    <xdr:sp macro="" textlink="">
      <xdr:nvSpPr>
        <xdr:cNvPr id="2" name="Pijl: links 1">
          <a:extLst>
            <a:ext uri="{FF2B5EF4-FFF2-40B4-BE49-F238E27FC236}">
              <a16:creationId xmlns:a16="http://schemas.microsoft.com/office/drawing/2014/main" id="{F5C86D47-7FEC-3F19-FF95-550A2587BAE5}"/>
            </a:ext>
          </a:extLst>
        </xdr:cNvPr>
        <xdr:cNvSpPr/>
      </xdr:nvSpPr>
      <xdr:spPr>
        <a:xfrm>
          <a:off x="8515350" y="2705100"/>
          <a:ext cx="409575" cy="1333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61232</xdr:colOff>
      <xdr:row>0</xdr:row>
      <xdr:rowOff>0</xdr:rowOff>
    </xdr:from>
    <xdr:to>
      <xdr:col>9</xdr:col>
      <xdr:colOff>8711</xdr:colOff>
      <xdr:row>14</xdr:row>
      <xdr:rowOff>141468</xdr:rowOff>
    </xdr:to>
    <xdr:pic>
      <xdr:nvPicPr>
        <xdr:cNvPr id="4" name="Afbeelding 3">
          <a:extLst>
            <a:ext uri="{FF2B5EF4-FFF2-40B4-BE49-F238E27FC236}">
              <a16:creationId xmlns:a16="http://schemas.microsoft.com/office/drawing/2014/main" id="{C6677346-E9C3-A643-045A-58E3282679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32" y="0"/>
          <a:ext cx="5458372" cy="2808468"/>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176E-3314-430A-B864-A77312AC5ABD}">
  <sheetPr>
    <tabColor theme="7" tint="0.79998168889431442"/>
  </sheetPr>
  <dimension ref="A1:F43"/>
  <sheetViews>
    <sheetView showGridLines="0" tabSelected="1" workbookViewId="0">
      <selection activeCell="C23" sqref="C23"/>
    </sheetView>
  </sheetViews>
  <sheetFormatPr defaultRowHeight="15" x14ac:dyDescent="0.25"/>
  <cols>
    <col min="2" max="2" width="22.7109375" style="16" customWidth="1"/>
    <col min="3" max="3" width="79.140625" customWidth="1"/>
  </cols>
  <sheetData>
    <row r="1" spans="1:4" ht="18.75" x14ac:dyDescent="0.25">
      <c r="A1" s="7"/>
      <c r="B1" s="103" t="s">
        <v>5411</v>
      </c>
      <c r="C1" s="7"/>
      <c r="D1" s="7"/>
    </row>
    <row r="2" spans="1:4" x14ac:dyDescent="0.25">
      <c r="A2" s="7" t="s">
        <v>5412</v>
      </c>
      <c r="B2" s="104" t="s">
        <v>5414</v>
      </c>
      <c r="C2" s="7"/>
      <c r="D2" s="7"/>
    </row>
    <row r="3" spans="1:4" ht="15.75" thickBot="1" x14ac:dyDescent="0.3">
      <c r="A3" s="92" t="s">
        <v>5413</v>
      </c>
      <c r="B3" s="105">
        <v>45743</v>
      </c>
      <c r="C3" s="92"/>
      <c r="D3" s="92"/>
    </row>
    <row r="4" spans="1:4" x14ac:dyDescent="0.25">
      <c r="B4" s="106"/>
    </row>
    <row r="5" spans="1:4" ht="18.75" x14ac:dyDescent="0.25">
      <c r="B5" s="107" t="s">
        <v>313</v>
      </c>
    </row>
    <row r="7" spans="1:4" ht="30" x14ac:dyDescent="0.25">
      <c r="B7" s="16" t="s">
        <v>1</v>
      </c>
      <c r="C7" s="1" t="s">
        <v>5458</v>
      </c>
    </row>
    <row r="8" spans="1:4" x14ac:dyDescent="0.25">
      <c r="C8" s="15"/>
    </row>
    <row r="9" spans="1:4" ht="45" x14ac:dyDescent="0.25">
      <c r="B9" s="16" t="s">
        <v>8</v>
      </c>
      <c r="C9" s="1" t="s">
        <v>342</v>
      </c>
    </row>
    <row r="10" spans="1:4" x14ac:dyDescent="0.25">
      <c r="C10" s="15"/>
    </row>
    <row r="11" spans="1:4" x14ac:dyDescent="0.25">
      <c r="B11" s="16" t="s">
        <v>93</v>
      </c>
      <c r="C11" s="19" t="s">
        <v>317</v>
      </c>
    </row>
    <row r="12" spans="1:4" x14ac:dyDescent="0.25">
      <c r="B12" s="102" t="s">
        <v>5453</v>
      </c>
      <c r="C12" s="42" t="s">
        <v>5452</v>
      </c>
    </row>
    <row r="13" spans="1:4" ht="30" x14ac:dyDescent="0.25">
      <c r="B13" s="102" t="s">
        <v>5453</v>
      </c>
      <c r="C13" s="42" t="s">
        <v>5454</v>
      </c>
    </row>
    <row r="14" spans="1:4" ht="30" customHeight="1" x14ac:dyDescent="0.25">
      <c r="B14" s="102"/>
      <c r="C14" s="42" t="s">
        <v>5455</v>
      </c>
    </row>
    <row r="15" spans="1:4" x14ac:dyDescent="0.25">
      <c r="C15" s="42"/>
    </row>
    <row r="16" spans="1:4" x14ac:dyDescent="0.25">
      <c r="B16" s="102" t="s">
        <v>5443</v>
      </c>
      <c r="C16" s="19" t="s">
        <v>100</v>
      </c>
    </row>
    <row r="17" spans="2:6" x14ac:dyDescent="0.25">
      <c r="B17" s="102" t="s">
        <v>5443</v>
      </c>
      <c r="C17" s="19" t="s">
        <v>5435</v>
      </c>
    </row>
    <row r="18" spans="2:6" ht="26.25" x14ac:dyDescent="0.25">
      <c r="B18" s="102" t="s">
        <v>5443</v>
      </c>
      <c r="C18" s="101" t="s">
        <v>5436</v>
      </c>
    </row>
    <row r="19" spans="2:6" ht="30" x14ac:dyDescent="0.25">
      <c r="B19" s="102"/>
      <c r="C19" s="19" t="s">
        <v>5439</v>
      </c>
    </row>
    <row r="20" spans="2:6" x14ac:dyDescent="0.25">
      <c r="B20" s="102"/>
      <c r="C20" s="19"/>
    </row>
    <row r="21" spans="2:6" x14ac:dyDescent="0.25">
      <c r="B21" s="102" t="s">
        <v>5443</v>
      </c>
      <c r="C21" s="8" t="s">
        <v>5440</v>
      </c>
    </row>
    <row r="22" spans="2:6" ht="45" x14ac:dyDescent="0.25">
      <c r="B22" s="102"/>
      <c r="C22" s="15" t="s">
        <v>5451</v>
      </c>
    </row>
    <row r="23" spans="2:6" x14ac:dyDescent="0.25">
      <c r="B23" s="102"/>
      <c r="C23" s="15"/>
    </row>
    <row r="24" spans="2:6" x14ac:dyDescent="0.25">
      <c r="B24" s="102"/>
      <c r="C24" s="8" t="s">
        <v>94</v>
      </c>
    </row>
    <row r="25" spans="2:6" ht="50.25" customHeight="1" x14ac:dyDescent="0.25">
      <c r="B25" s="102" t="s">
        <v>5443</v>
      </c>
      <c r="C25" s="47" t="s">
        <v>340</v>
      </c>
    </row>
    <row r="26" spans="2:6" ht="50.25" customHeight="1" x14ac:dyDescent="0.25">
      <c r="B26" s="102"/>
      <c r="C26" s="47" t="s">
        <v>5437</v>
      </c>
    </row>
    <row r="27" spans="2:6" ht="45" x14ac:dyDescent="0.25">
      <c r="B27" s="102"/>
      <c r="C27" s="47" t="s">
        <v>5438</v>
      </c>
    </row>
    <row r="28" spans="2:6" x14ac:dyDescent="0.25">
      <c r="B28" s="102" t="s">
        <v>5443</v>
      </c>
      <c r="C28" s="8" t="s">
        <v>95</v>
      </c>
    </row>
    <row r="29" spans="2:6" ht="30" x14ac:dyDescent="0.25">
      <c r="B29" s="102" t="s">
        <v>5443</v>
      </c>
      <c r="C29" s="14" t="s">
        <v>96</v>
      </c>
      <c r="D29" s="15"/>
      <c r="E29" s="15"/>
      <c r="F29" s="15"/>
    </row>
    <row r="30" spans="2:6" ht="75.75" customHeight="1" x14ac:dyDescent="0.25">
      <c r="B30" s="102" t="s">
        <v>5443</v>
      </c>
      <c r="C30" s="47" t="s">
        <v>326</v>
      </c>
    </row>
    <row r="31" spans="2:6" ht="30" x14ac:dyDescent="0.25">
      <c r="B31" s="102" t="s">
        <v>5443</v>
      </c>
      <c r="C31" s="15" t="s">
        <v>341</v>
      </c>
    </row>
    <row r="32" spans="2:6" ht="75" x14ac:dyDescent="0.25">
      <c r="B32" s="102" t="s">
        <v>5443</v>
      </c>
      <c r="C32" s="15" t="s">
        <v>5441</v>
      </c>
    </row>
    <row r="33" spans="2:3" ht="45" x14ac:dyDescent="0.25">
      <c r="C33" s="15" t="s">
        <v>5442</v>
      </c>
    </row>
    <row r="34" spans="2:3" x14ac:dyDescent="0.25">
      <c r="C34" s="15"/>
    </row>
    <row r="35" spans="2:3" ht="34.5" customHeight="1" x14ac:dyDescent="0.25">
      <c r="B35" s="16" t="s">
        <v>97</v>
      </c>
      <c r="C35" s="18" t="s">
        <v>5450</v>
      </c>
    </row>
    <row r="37" spans="2:3" x14ac:dyDescent="0.25">
      <c r="B37" s="113" t="s">
        <v>5444</v>
      </c>
    </row>
    <row r="38" spans="2:3" x14ac:dyDescent="0.25">
      <c r="B38" s="17" t="s">
        <v>3</v>
      </c>
      <c r="C38" t="s">
        <v>4</v>
      </c>
    </row>
    <row r="39" spans="2:3" x14ac:dyDescent="0.25">
      <c r="B39" s="108" t="s">
        <v>337</v>
      </c>
      <c r="C39" t="s">
        <v>339</v>
      </c>
    </row>
    <row r="40" spans="2:3" ht="15.75" x14ac:dyDescent="0.25">
      <c r="B40" s="109" t="s">
        <v>9</v>
      </c>
      <c r="C40" t="s">
        <v>6</v>
      </c>
    </row>
    <row r="41" spans="2:3" ht="15.75" x14ac:dyDescent="0.25">
      <c r="B41" s="110" t="s">
        <v>10</v>
      </c>
      <c r="C41" t="s">
        <v>7</v>
      </c>
    </row>
    <row r="42" spans="2:3" ht="15.75" x14ac:dyDescent="0.25">
      <c r="B42" s="111" t="s">
        <v>0</v>
      </c>
      <c r="C42" t="s">
        <v>5</v>
      </c>
    </row>
    <row r="43" spans="2:3" x14ac:dyDescent="0.25">
      <c r="B43" s="112"/>
    </row>
  </sheetData>
  <sheetProtection algorithmName="SHA-512" hashValue="3amMPBijCLAtP6Q0WD8gOvepsV4N55WrLebkp6V7cFS9v1TWsb60bY54KAjA4my2y7t+fUTFYCCo3DDQ6rg99Q==" saltValue="7/sFOWmfqvxAis2sF9/EzA==" spinCount="100000" sheet="1" objects="1" scenarios="1"/>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CCA88-4645-4128-81AF-F1E8724D3773}">
  <sheetPr>
    <tabColor theme="5" tint="0.79998168889431442"/>
  </sheetPr>
  <dimension ref="A1:AN44"/>
  <sheetViews>
    <sheetView showGridLines="0" workbookViewId="0">
      <selection activeCell="K19" sqref="K19"/>
    </sheetView>
  </sheetViews>
  <sheetFormatPr defaultRowHeight="15" x14ac:dyDescent="0.25"/>
  <cols>
    <col min="1" max="1" width="9.140625" style="449"/>
    <col min="2" max="2" width="51.28515625" style="449" bestFit="1" customWidth="1"/>
    <col min="3" max="3" width="43.5703125" style="449" bestFit="1" customWidth="1"/>
    <col min="4" max="4" width="13.85546875" style="449" customWidth="1"/>
    <col min="5" max="5" width="9.140625" style="449"/>
    <col min="6" max="6" width="2.7109375" style="449" customWidth="1"/>
    <col min="7" max="8" width="9.140625" style="449"/>
    <col min="9" max="9" width="11" style="449" customWidth="1"/>
    <col min="10" max="10" width="6.28515625" style="449" customWidth="1"/>
    <col min="11" max="11" width="18.140625" style="449" customWidth="1"/>
    <col min="12" max="40" width="9.140625" style="600"/>
    <col min="41" max="16384" width="9.140625" style="449"/>
  </cols>
  <sheetData>
    <row r="1" spans="1:40" ht="18.75" x14ac:dyDescent="0.3">
      <c r="A1" s="593"/>
      <c r="B1" s="594" t="s">
        <v>5411</v>
      </c>
      <c r="C1" s="593"/>
      <c r="D1" s="593"/>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row>
    <row r="2" spans="1:40" x14ac:dyDescent="0.25">
      <c r="A2" s="593" t="s">
        <v>5412</v>
      </c>
      <c r="B2" s="595" t="s">
        <v>5448</v>
      </c>
      <c r="C2" s="593"/>
      <c r="D2" s="593"/>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row>
    <row r="3" spans="1:40" ht="15.75" thickBot="1" x14ac:dyDescent="0.3">
      <c r="A3" s="450" t="s">
        <v>5413</v>
      </c>
      <c r="B3" s="596">
        <v>45743</v>
      </c>
      <c r="C3" s="450"/>
      <c r="D3" s="450"/>
      <c r="E3" s="450"/>
      <c r="F3" s="450"/>
      <c r="G3" s="450"/>
      <c r="H3" s="450"/>
      <c r="I3" s="450"/>
      <c r="J3" s="450"/>
      <c r="K3" s="450"/>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row>
    <row r="4" spans="1:40" x14ac:dyDescent="0.25">
      <c r="A4" s="593"/>
      <c r="B4" s="597"/>
      <c r="C4" s="593"/>
      <c r="D4" s="593"/>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row>
    <row r="5" spans="1:40" ht="18.75" x14ac:dyDescent="0.3">
      <c r="A5" s="598"/>
      <c r="B5" s="599" t="s">
        <v>5401</v>
      </c>
      <c r="C5" s="598"/>
      <c r="D5" s="598"/>
      <c r="E5" s="598"/>
      <c r="F5" s="598"/>
      <c r="G5" s="598"/>
      <c r="H5" s="598"/>
      <c r="I5" s="598"/>
      <c r="J5" s="598"/>
      <c r="K5" s="598"/>
    </row>
    <row r="6" spans="1:40" x14ac:dyDescent="0.25">
      <c r="A6" s="601"/>
      <c r="B6" s="602"/>
      <c r="C6" s="602"/>
      <c r="D6" s="602"/>
      <c r="E6" s="602"/>
      <c r="F6" s="602"/>
      <c r="G6" s="602"/>
      <c r="H6" s="602"/>
      <c r="I6" s="602"/>
      <c r="J6" s="602"/>
      <c r="K6" s="602"/>
    </row>
    <row r="7" spans="1:40" s="605" customFormat="1" ht="12" x14ac:dyDescent="0.2">
      <c r="A7" s="602"/>
      <c r="B7" s="602"/>
      <c r="C7" s="602"/>
      <c r="D7" s="602"/>
      <c r="E7" s="603"/>
      <c r="F7" s="602"/>
      <c r="G7" s="602"/>
      <c r="H7" s="602"/>
      <c r="I7" s="602"/>
      <c r="J7" s="602"/>
      <c r="K7" s="602"/>
      <c r="L7" s="604"/>
      <c r="M7" s="604"/>
      <c r="N7" s="604"/>
      <c r="O7" s="604"/>
      <c r="P7" s="604"/>
      <c r="Q7" s="604"/>
      <c r="R7" s="604"/>
      <c r="S7" s="604"/>
      <c r="T7" s="604"/>
      <c r="U7" s="604"/>
      <c r="V7" s="604"/>
      <c r="W7" s="604"/>
      <c r="X7" s="604"/>
      <c r="Y7" s="604"/>
      <c r="Z7" s="604"/>
      <c r="AA7" s="604"/>
      <c r="AB7" s="604"/>
      <c r="AC7" s="604"/>
      <c r="AD7" s="604"/>
      <c r="AE7" s="604"/>
      <c r="AF7" s="604"/>
      <c r="AG7" s="604"/>
      <c r="AH7" s="604"/>
      <c r="AI7" s="604"/>
      <c r="AJ7" s="604"/>
      <c r="AK7" s="604"/>
      <c r="AL7" s="604"/>
      <c r="AM7" s="604"/>
      <c r="AN7" s="604"/>
    </row>
    <row r="8" spans="1:40" s="453" customFormat="1" ht="15" customHeight="1" x14ac:dyDescent="0.2">
      <c r="A8" s="606"/>
      <c r="B8" s="607" t="s">
        <v>107</v>
      </c>
      <c r="C8" s="606"/>
      <c r="D8" s="606"/>
      <c r="E8" s="608"/>
      <c r="F8" s="608"/>
      <c r="G8" s="608"/>
      <c r="H8" s="608"/>
      <c r="I8" s="608"/>
      <c r="J8" s="609"/>
      <c r="K8" s="610"/>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row>
    <row r="9" spans="1:40" s="453" customFormat="1" ht="15" customHeight="1" x14ac:dyDescent="0.2">
      <c r="A9" s="606"/>
      <c r="B9" s="611"/>
      <c r="C9" s="611"/>
      <c r="D9" s="611"/>
      <c r="E9" s="612"/>
      <c r="F9" s="612"/>
      <c r="G9" s="612"/>
      <c r="H9" s="613"/>
      <c r="I9" s="613"/>
      <c r="J9" s="613"/>
      <c r="K9" s="613"/>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row>
    <row r="10" spans="1:40" s="453" customFormat="1" ht="15" customHeight="1" x14ac:dyDescent="0.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row>
    <row r="11" spans="1:40" s="453" customFormat="1" ht="15" customHeight="1" thickBot="1" x14ac:dyDescent="0.25">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row>
    <row r="12" spans="1:40" s="453" customFormat="1" ht="15" customHeight="1" x14ac:dyDescent="0.2">
      <c r="A12" s="614"/>
      <c r="B12" s="614"/>
      <c r="C12" s="614"/>
      <c r="D12" s="614"/>
      <c r="E12" s="615"/>
      <c r="F12" s="616"/>
      <c r="G12" s="617" t="s">
        <v>333</v>
      </c>
      <c r="H12" s="618"/>
      <c r="I12" s="617" t="s">
        <v>280</v>
      </c>
      <c r="J12" s="618"/>
      <c r="K12" s="618">
        <f>'Kosten Bouw'!AU15</f>
        <v>886</v>
      </c>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row>
    <row r="13" spans="1:40" s="453" customFormat="1" ht="15" customHeight="1" x14ac:dyDescent="0.3">
      <c r="A13" s="619"/>
      <c r="B13" s="620" t="s">
        <v>5420</v>
      </c>
      <c r="C13" s="621"/>
      <c r="D13" s="619"/>
      <c r="E13" s="622"/>
      <c r="F13" s="623"/>
      <c r="G13" s="665"/>
      <c r="H13" s="666"/>
      <c r="I13" s="666"/>
      <c r="J13" s="666"/>
      <c r="K13" s="666"/>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row>
    <row r="14" spans="1:40" s="453" customFormat="1" ht="30.75" customHeight="1" x14ac:dyDescent="0.2">
      <c r="A14" s="624"/>
      <c r="B14" s="667" t="s">
        <v>5449</v>
      </c>
      <c r="C14" s="667"/>
      <c r="D14" s="625"/>
      <c r="E14" s="626"/>
      <c r="F14" s="569"/>
      <c r="G14" s="627" t="s">
        <v>5421</v>
      </c>
      <c r="H14" s="627" t="s">
        <v>34</v>
      </c>
      <c r="I14" s="627" t="s">
        <v>5422</v>
      </c>
      <c r="J14" s="628"/>
      <c r="K14" s="568" t="s">
        <v>14</v>
      </c>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452"/>
      <c r="AI14" s="452"/>
      <c r="AJ14" s="452"/>
      <c r="AK14" s="452"/>
      <c r="AL14" s="452"/>
      <c r="AM14" s="452"/>
      <c r="AN14" s="452"/>
    </row>
    <row r="15" spans="1:40" s="453" customFormat="1" ht="15" customHeight="1" x14ac:dyDescent="0.2">
      <c r="A15" s="629"/>
      <c r="B15" s="48"/>
      <c r="C15" s="48"/>
      <c r="D15" s="48"/>
      <c r="E15" s="585"/>
      <c r="F15" s="569"/>
      <c r="G15" s="630"/>
      <c r="H15" s="631"/>
      <c r="I15" s="632"/>
      <c r="J15" s="633"/>
      <c r="K15" s="633"/>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c r="AM15" s="452"/>
      <c r="AN15" s="452"/>
    </row>
    <row r="16" spans="1:40" s="454" customFormat="1" ht="12" x14ac:dyDescent="0.2">
      <c r="A16" s="634"/>
      <c r="B16" s="39" t="s">
        <v>5446</v>
      </c>
      <c r="C16" s="39"/>
      <c r="D16" s="39"/>
      <c r="E16" s="39"/>
      <c r="F16" s="569"/>
      <c r="G16" s="635"/>
      <c r="H16" s="636"/>
      <c r="I16" s="570">
        <f>SUM(I17:I21)</f>
        <v>0</v>
      </c>
      <c r="J16" s="571"/>
      <c r="K16" s="571">
        <f>SUM(K17:K21)</f>
        <v>0</v>
      </c>
      <c r="L16" s="637"/>
      <c r="M16" s="638"/>
      <c r="N16" s="639"/>
      <c r="O16" s="640"/>
      <c r="P16" s="641"/>
      <c r="Q16" s="641"/>
      <c r="R16" s="637"/>
      <c r="S16" s="638"/>
      <c r="T16" s="639"/>
      <c r="U16" s="640"/>
      <c r="V16" s="641"/>
      <c r="W16" s="641"/>
      <c r="X16" s="637"/>
      <c r="Y16" s="638"/>
      <c r="Z16" s="639"/>
      <c r="AA16" s="641"/>
      <c r="AB16" s="641"/>
      <c r="AC16" s="641"/>
      <c r="AD16" s="642"/>
      <c r="AE16" s="638"/>
      <c r="AF16" s="639"/>
      <c r="AG16" s="640"/>
      <c r="AH16" s="640"/>
      <c r="AI16" s="641"/>
      <c r="AJ16" s="642"/>
      <c r="AK16" s="640"/>
      <c r="AL16" s="640"/>
      <c r="AM16" s="641"/>
      <c r="AN16" s="637"/>
    </row>
    <row r="17" spans="1:40" s="453" customFormat="1" ht="15" customHeight="1" x14ac:dyDescent="0.2">
      <c r="A17" s="643"/>
      <c r="B17" s="40" t="s">
        <v>5415</v>
      </c>
      <c r="C17" s="40"/>
      <c r="D17" s="40"/>
      <c r="E17" s="644"/>
      <c r="F17" s="569"/>
      <c r="G17" s="525">
        <v>1</v>
      </c>
      <c r="H17" s="658" t="s">
        <v>80</v>
      </c>
      <c r="I17" s="659"/>
      <c r="J17" s="573"/>
      <c r="K17" s="573">
        <f>G17*I17</f>
        <v>0</v>
      </c>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2"/>
      <c r="AM17" s="452"/>
      <c r="AN17" s="452"/>
    </row>
    <row r="18" spans="1:40" s="453" customFormat="1" ht="15" customHeight="1" x14ac:dyDescent="0.2">
      <c r="A18" s="643"/>
      <c r="B18" s="40" t="s">
        <v>5416</v>
      </c>
      <c r="C18" s="40"/>
      <c r="D18" s="40"/>
      <c r="E18" s="644"/>
      <c r="F18" s="569"/>
      <c r="G18" s="525">
        <v>1</v>
      </c>
      <c r="H18" s="658" t="s">
        <v>80</v>
      </c>
      <c r="I18" s="659"/>
      <c r="J18" s="573"/>
      <c r="K18" s="573">
        <f t="shared" ref="K18:K21" si="0">G18*I18</f>
        <v>0</v>
      </c>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452"/>
      <c r="AJ18" s="452"/>
      <c r="AK18" s="452"/>
      <c r="AL18" s="452"/>
      <c r="AM18" s="452"/>
      <c r="AN18" s="452"/>
    </row>
    <row r="19" spans="1:40" s="453" customFormat="1" ht="15" customHeight="1" x14ac:dyDescent="0.2">
      <c r="A19" s="643"/>
      <c r="B19" s="40" t="s">
        <v>5417</v>
      </c>
      <c r="C19" s="40"/>
      <c r="D19" s="40"/>
      <c r="E19" s="644"/>
      <c r="F19" s="569"/>
      <c r="G19" s="525">
        <v>1</v>
      </c>
      <c r="H19" s="658" t="s">
        <v>80</v>
      </c>
      <c r="I19" s="659"/>
      <c r="J19" s="573"/>
      <c r="K19" s="573">
        <f t="shared" si="0"/>
        <v>0</v>
      </c>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row>
    <row r="20" spans="1:40" s="453" customFormat="1" ht="15" customHeight="1" x14ac:dyDescent="0.2">
      <c r="A20" s="643"/>
      <c r="B20" s="40" t="s">
        <v>5418</v>
      </c>
      <c r="C20" s="40"/>
      <c r="D20" s="40"/>
      <c r="E20" s="644"/>
      <c r="F20" s="569"/>
      <c r="G20" s="525">
        <v>1</v>
      </c>
      <c r="H20" s="658" t="s">
        <v>80</v>
      </c>
      <c r="I20" s="659"/>
      <c r="J20" s="573"/>
      <c r="K20" s="573">
        <f t="shared" si="0"/>
        <v>0</v>
      </c>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2"/>
      <c r="AN20" s="452"/>
    </row>
    <row r="21" spans="1:40" x14ac:dyDescent="0.25">
      <c r="A21" s="643"/>
      <c r="B21" s="40" t="s">
        <v>5419</v>
      </c>
      <c r="C21" s="40"/>
      <c r="D21" s="40"/>
      <c r="E21" s="644"/>
      <c r="F21" s="569"/>
      <c r="G21" s="525">
        <v>1</v>
      </c>
      <c r="H21" s="658" t="s">
        <v>80</v>
      </c>
      <c r="I21" s="659"/>
      <c r="J21" s="573"/>
      <c r="K21" s="573">
        <f t="shared" si="0"/>
        <v>0</v>
      </c>
    </row>
    <row r="22" spans="1:40" s="454" customFormat="1" ht="12" x14ac:dyDescent="0.2">
      <c r="A22" s="634"/>
      <c r="B22" s="39" t="s">
        <v>5423</v>
      </c>
      <c r="C22" s="39"/>
      <c r="D22" s="39"/>
      <c r="E22" s="39"/>
      <c r="F22" s="569"/>
      <c r="G22" s="520"/>
      <c r="H22" s="521"/>
      <c r="I22" s="522">
        <f>SUM(I23:I24)</f>
        <v>0</v>
      </c>
      <c r="J22" s="571"/>
      <c r="K22" s="571">
        <f>SUM(K23:K24)</f>
        <v>0</v>
      </c>
      <c r="L22" s="637"/>
      <c r="M22" s="638"/>
      <c r="N22" s="639"/>
      <c r="O22" s="640"/>
      <c r="P22" s="641"/>
      <c r="Q22" s="641"/>
      <c r="R22" s="637"/>
      <c r="S22" s="638"/>
      <c r="T22" s="639"/>
      <c r="U22" s="640"/>
      <c r="V22" s="641"/>
      <c r="W22" s="641"/>
      <c r="X22" s="637"/>
      <c r="Y22" s="638"/>
      <c r="Z22" s="639"/>
      <c r="AA22" s="641"/>
      <c r="AB22" s="641"/>
      <c r="AC22" s="641"/>
      <c r="AD22" s="642"/>
      <c r="AE22" s="638"/>
      <c r="AF22" s="639"/>
      <c r="AG22" s="640"/>
      <c r="AH22" s="640"/>
      <c r="AI22" s="641"/>
      <c r="AJ22" s="642"/>
      <c r="AK22" s="640"/>
      <c r="AL22" s="640"/>
      <c r="AM22" s="641"/>
      <c r="AN22" s="637"/>
    </row>
    <row r="23" spans="1:40" s="453" customFormat="1" ht="15" customHeight="1" x14ac:dyDescent="0.2">
      <c r="A23" s="643"/>
      <c r="B23" s="40" t="s">
        <v>5424</v>
      </c>
      <c r="C23" s="40"/>
      <c r="D23" s="40"/>
      <c r="E23" s="644"/>
      <c r="F23" s="569"/>
      <c r="G23" s="525">
        <v>1</v>
      </c>
      <c r="H23" s="658" t="s">
        <v>79</v>
      </c>
      <c r="I23" s="659"/>
      <c r="J23" s="573"/>
      <c r="K23" s="573">
        <f>G23*I23</f>
        <v>0</v>
      </c>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2"/>
      <c r="AM23" s="452"/>
      <c r="AN23" s="452"/>
    </row>
    <row r="24" spans="1:40" s="453" customFormat="1" ht="15" customHeight="1" x14ac:dyDescent="0.2">
      <c r="A24" s="643"/>
      <c r="B24" s="40" t="s">
        <v>5425</v>
      </c>
      <c r="C24" s="40"/>
      <c r="D24" s="40"/>
      <c r="E24" s="644"/>
      <c r="F24" s="569"/>
      <c r="G24" s="525">
        <v>1</v>
      </c>
      <c r="H24" s="658" t="s">
        <v>79</v>
      </c>
      <c r="I24" s="659"/>
      <c r="J24" s="573"/>
      <c r="K24" s="573">
        <f t="shared" ref="K24" si="1">G24*I24</f>
        <v>0</v>
      </c>
      <c r="L24" s="452"/>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52"/>
      <c r="AM24" s="452"/>
      <c r="AN24" s="452"/>
    </row>
    <row r="25" spans="1:40" s="453" customFormat="1" ht="15" customHeight="1" x14ac:dyDescent="0.2">
      <c r="A25" s="629"/>
      <c r="B25" s="48"/>
      <c r="C25" s="48"/>
      <c r="D25" s="48"/>
      <c r="E25" s="585"/>
      <c r="F25" s="569"/>
      <c r="G25" s="630"/>
      <c r="H25" s="631"/>
      <c r="I25" s="632"/>
      <c r="J25" s="633"/>
      <c r="K25" s="633"/>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2"/>
      <c r="AM25" s="452"/>
      <c r="AN25" s="452"/>
    </row>
    <row r="26" spans="1:40" ht="24" x14ac:dyDescent="0.25">
      <c r="A26" s="643"/>
      <c r="B26" s="40"/>
      <c r="C26" s="40"/>
      <c r="D26" s="40"/>
      <c r="E26" s="626" t="s">
        <v>11</v>
      </c>
      <c r="F26" s="623"/>
      <c r="G26" s="646" t="s">
        <v>5421</v>
      </c>
      <c r="H26" s="627" t="s">
        <v>5430</v>
      </c>
      <c r="I26" s="567" t="s">
        <v>128</v>
      </c>
      <c r="J26" s="568"/>
      <c r="K26" s="568" t="s">
        <v>14</v>
      </c>
    </row>
    <row r="27" spans="1:40" x14ac:dyDescent="0.25">
      <c r="A27" s="453"/>
      <c r="B27" s="40"/>
      <c r="C27" s="40"/>
      <c r="D27" s="40"/>
      <c r="E27" s="647"/>
      <c r="F27" s="569"/>
      <c r="G27" s="645"/>
      <c r="H27" s="648"/>
      <c r="I27" s="569"/>
      <c r="J27" s="569"/>
      <c r="K27" s="569"/>
    </row>
    <row r="28" spans="1:40" s="453" customFormat="1" ht="15" customHeight="1" x14ac:dyDescent="0.2">
      <c r="A28" s="629"/>
      <c r="B28" s="48"/>
      <c r="C28" s="48"/>
      <c r="D28" s="48"/>
      <c r="E28" s="585"/>
      <c r="F28" s="569"/>
      <c r="G28" s="630"/>
      <c r="H28" s="631"/>
      <c r="I28" s="632"/>
      <c r="J28" s="633"/>
      <c r="K28" s="633"/>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2"/>
      <c r="AM28" s="452"/>
      <c r="AN28" s="452"/>
    </row>
    <row r="29" spans="1:40" s="454" customFormat="1" ht="12" x14ac:dyDescent="0.2">
      <c r="A29" s="634"/>
      <c r="B29" s="39" t="s">
        <v>5429</v>
      </c>
      <c r="C29" s="39"/>
      <c r="D29" s="39"/>
      <c r="E29" s="649"/>
      <c r="F29" s="569"/>
      <c r="G29" s="635"/>
      <c r="H29" s="636"/>
      <c r="I29" s="570">
        <f>SUM(I30:I38)</f>
        <v>624</v>
      </c>
      <c r="J29" s="571"/>
      <c r="K29" s="571">
        <f>SUM(K30:K38)</f>
        <v>0</v>
      </c>
      <c r="L29" s="637"/>
      <c r="M29" s="638"/>
      <c r="N29" s="639"/>
      <c r="O29" s="640"/>
      <c r="P29" s="641"/>
      <c r="Q29" s="641"/>
      <c r="R29" s="637"/>
      <c r="S29" s="638"/>
      <c r="T29" s="639"/>
      <c r="U29" s="640"/>
      <c r="V29" s="641"/>
      <c r="W29" s="641"/>
      <c r="X29" s="637"/>
      <c r="Y29" s="638"/>
      <c r="Z29" s="639"/>
      <c r="AA29" s="641"/>
      <c r="AB29" s="641"/>
      <c r="AC29" s="641"/>
      <c r="AD29" s="642"/>
      <c r="AE29" s="638"/>
      <c r="AF29" s="639"/>
      <c r="AG29" s="640"/>
      <c r="AH29" s="640"/>
      <c r="AI29" s="641"/>
      <c r="AJ29" s="642"/>
      <c r="AK29" s="640"/>
      <c r="AL29" s="640"/>
      <c r="AM29" s="641"/>
      <c r="AN29" s="637"/>
    </row>
    <row r="30" spans="1:40" x14ac:dyDescent="0.25">
      <c r="A30" s="453"/>
      <c r="B30" s="40" t="s">
        <v>5426</v>
      </c>
      <c r="C30" s="40"/>
      <c r="D30" s="40"/>
      <c r="E30" s="524">
        <v>0</v>
      </c>
      <c r="F30" s="569"/>
      <c r="G30" s="526">
        <v>0</v>
      </c>
      <c r="H30" s="526">
        <v>0</v>
      </c>
      <c r="I30" s="572">
        <f t="shared" ref="I30:I33" si="2">G30*H30</f>
        <v>0</v>
      </c>
      <c r="J30" s="573"/>
      <c r="K30" s="573">
        <f t="shared" ref="K30:K33" si="3">E30*I30</f>
        <v>0</v>
      </c>
    </row>
    <row r="31" spans="1:40" x14ac:dyDescent="0.25">
      <c r="A31" s="453"/>
      <c r="B31" s="40" t="s">
        <v>5427</v>
      </c>
      <c r="C31" s="40"/>
      <c r="D31" s="40"/>
      <c r="E31" s="524">
        <v>0</v>
      </c>
      <c r="F31" s="569"/>
      <c r="G31" s="526">
        <v>0</v>
      </c>
      <c r="H31" s="526">
        <v>0</v>
      </c>
      <c r="I31" s="572">
        <f t="shared" si="2"/>
        <v>0</v>
      </c>
      <c r="J31" s="573"/>
      <c r="K31" s="573">
        <f t="shared" si="3"/>
        <v>0</v>
      </c>
    </row>
    <row r="32" spans="1:40" x14ac:dyDescent="0.25">
      <c r="A32" s="453"/>
      <c r="B32" s="40" t="s">
        <v>5428</v>
      </c>
      <c r="C32" s="40"/>
      <c r="D32" s="40"/>
      <c r="E32" s="524">
        <v>0</v>
      </c>
      <c r="F32" s="569"/>
      <c r="G32" s="526">
        <v>0</v>
      </c>
      <c r="H32" s="526">
        <v>0</v>
      </c>
      <c r="I32" s="572">
        <f t="shared" si="2"/>
        <v>0</v>
      </c>
      <c r="J32" s="573"/>
      <c r="K32" s="573">
        <f t="shared" si="3"/>
        <v>0</v>
      </c>
    </row>
    <row r="33" spans="1:11" x14ac:dyDescent="0.25">
      <c r="A33" s="453"/>
      <c r="B33" s="40" t="s">
        <v>5445</v>
      </c>
      <c r="C33" s="40"/>
      <c r="D33" s="40"/>
      <c r="E33" s="524">
        <v>0</v>
      </c>
      <c r="F33" s="569"/>
      <c r="G33" s="526">
        <v>0</v>
      </c>
      <c r="H33" s="526">
        <v>0</v>
      </c>
      <c r="I33" s="572">
        <f t="shared" si="2"/>
        <v>0</v>
      </c>
      <c r="J33" s="573"/>
      <c r="K33" s="573">
        <f t="shared" si="3"/>
        <v>0</v>
      </c>
    </row>
    <row r="34" spans="1:11" x14ac:dyDescent="0.25">
      <c r="B34" s="49" t="s">
        <v>5431</v>
      </c>
      <c r="C34" s="40"/>
      <c r="D34" s="650"/>
      <c r="E34" s="524">
        <v>0</v>
      </c>
      <c r="F34" s="569"/>
      <c r="G34" s="651">
        <v>4</v>
      </c>
      <c r="H34" s="651">
        <v>20</v>
      </c>
      <c r="I34" s="572">
        <f t="shared" ref="I34" si="4">G34*H34</f>
        <v>80</v>
      </c>
      <c r="J34" s="573"/>
      <c r="K34" s="573">
        <f t="shared" ref="K34" si="5">E34*I34</f>
        <v>0</v>
      </c>
    </row>
    <row r="35" spans="1:11" x14ac:dyDescent="0.25">
      <c r="B35" s="49" t="s">
        <v>5432</v>
      </c>
      <c r="C35" s="40"/>
      <c r="D35" s="650"/>
      <c r="E35" s="524">
        <v>0</v>
      </c>
      <c r="F35" s="569"/>
      <c r="G35" s="651">
        <v>40</v>
      </c>
      <c r="H35" s="651">
        <v>4</v>
      </c>
      <c r="I35" s="572">
        <f>G35*H35</f>
        <v>160</v>
      </c>
      <c r="J35" s="573"/>
      <c r="K35" s="573">
        <f>E35*I35</f>
        <v>0</v>
      </c>
    </row>
    <row r="36" spans="1:11" x14ac:dyDescent="0.25">
      <c r="B36" s="49" t="s">
        <v>5433</v>
      </c>
      <c r="C36" s="40"/>
      <c r="D36" s="650"/>
      <c r="E36" s="524">
        <v>0</v>
      </c>
      <c r="F36" s="569"/>
      <c r="G36" s="651">
        <v>3</v>
      </c>
      <c r="H36" s="652">
        <v>20</v>
      </c>
      <c r="I36" s="572">
        <f t="shared" ref="I36:I38" si="6">G36*H36</f>
        <v>60</v>
      </c>
      <c r="J36" s="573"/>
      <c r="K36" s="573">
        <f t="shared" ref="K36:K38" si="7">E36*I36</f>
        <v>0</v>
      </c>
    </row>
    <row r="37" spans="1:11" x14ac:dyDescent="0.25">
      <c r="B37" s="49" t="s">
        <v>5434</v>
      </c>
      <c r="C37" s="40"/>
      <c r="D37" s="650"/>
      <c r="E37" s="524">
        <v>0</v>
      </c>
      <c r="F37" s="569"/>
      <c r="G37" s="651">
        <v>18</v>
      </c>
      <c r="H37" s="651">
        <v>8</v>
      </c>
      <c r="I37" s="572">
        <f t="shared" si="6"/>
        <v>144</v>
      </c>
      <c r="J37" s="573"/>
      <c r="K37" s="573">
        <f t="shared" si="7"/>
        <v>0</v>
      </c>
    </row>
    <row r="38" spans="1:11" x14ac:dyDescent="0.25">
      <c r="A38" s="453"/>
      <c r="B38" s="49" t="s">
        <v>5447</v>
      </c>
      <c r="C38" s="40"/>
      <c r="D38" s="40"/>
      <c r="E38" s="524">
        <v>0</v>
      </c>
      <c r="F38" s="569"/>
      <c r="G38" s="651">
        <v>5</v>
      </c>
      <c r="H38" s="651">
        <v>36</v>
      </c>
      <c r="I38" s="572">
        <f t="shared" si="6"/>
        <v>180</v>
      </c>
      <c r="J38" s="573"/>
      <c r="K38" s="573">
        <f t="shared" si="7"/>
        <v>0</v>
      </c>
    </row>
    <row r="39" spans="1:11" x14ac:dyDescent="0.25">
      <c r="A39" s="653" t="s">
        <v>0</v>
      </c>
      <c r="B39" s="654"/>
      <c r="C39" s="654"/>
      <c r="D39" s="655"/>
      <c r="E39" s="654"/>
      <c r="F39" s="654"/>
      <c r="G39" s="654"/>
      <c r="H39" s="654"/>
      <c r="I39" s="656">
        <f>SUM(I16:I38)/2</f>
        <v>624</v>
      </c>
      <c r="J39" s="653"/>
      <c r="K39" s="657">
        <f>SUM(K16:K38)/2</f>
        <v>0</v>
      </c>
    </row>
    <row r="40" spans="1:11" x14ac:dyDescent="0.25">
      <c r="D40" s="650"/>
    </row>
    <row r="41" spans="1:11" x14ac:dyDescent="0.25">
      <c r="D41" s="650"/>
    </row>
    <row r="42" spans="1:11" x14ac:dyDescent="0.25">
      <c r="D42" s="650"/>
    </row>
    <row r="43" spans="1:11" x14ac:dyDescent="0.25">
      <c r="D43" s="650"/>
    </row>
    <row r="44" spans="1:11" x14ac:dyDescent="0.25">
      <c r="D44" s="650"/>
    </row>
  </sheetData>
  <sheetProtection algorithmName="SHA-512" hashValue="8xLsTPnHpsIlyp5OLs1xRZN4+FwBQJMPTxvIf2s89e1XwwmaBDCru+nWwICTJrJoDwOp1Tgjighh9B6AbkRHDA==" saltValue="Yb5hNVttNbBwv90lniF2SQ==" spinCount="100000" sheet="1" objects="1" scenarios="1" formatColumns="0" formatRows="0"/>
  <mergeCells count="2">
    <mergeCell ref="G13:K13"/>
    <mergeCell ref="B14:C14"/>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0B07191-7D8B-4053-9038-E13B69F651CE}">
          <x14:formula1>
            <xm:f>lijsten!$B$2:$B$24</xm:f>
          </x14:formula1>
          <xm:sqref>H23:H24 H17:H21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1B0D6-C156-42D8-BA47-F58CD8F3ACC3}">
  <sheetPr>
    <tabColor theme="8" tint="0.59999389629810485"/>
    <pageSetUpPr fitToPage="1"/>
  </sheetPr>
  <dimension ref="A1:S491"/>
  <sheetViews>
    <sheetView showGridLines="0" zoomScale="80" zoomScaleNormal="80" workbookViewId="0">
      <pane ySplit="3900" topLeftCell="A438" activePane="bottomLeft"/>
      <selection activeCell="I1" sqref="I1:L1048576"/>
      <selection pane="bottomLeft" activeCell="I459" sqref="I459"/>
    </sheetView>
  </sheetViews>
  <sheetFormatPr defaultColWidth="9.140625" defaultRowHeight="12" outlineLevelRow="1" x14ac:dyDescent="0.2"/>
  <cols>
    <col min="1" max="1" width="3.28515625" style="142" customWidth="1"/>
    <col min="2" max="2" width="58.85546875" style="142" customWidth="1"/>
    <col min="3" max="3" width="31.42578125" style="142" customWidth="1"/>
    <col min="4" max="4" width="6.7109375" style="142" customWidth="1"/>
    <col min="5" max="5" width="10.140625" style="142" customWidth="1"/>
    <col min="6" max="6" width="2.85546875" style="142" customWidth="1"/>
    <col min="7" max="7" width="7.28515625" style="142" customWidth="1"/>
    <col min="8" max="8" width="8.85546875" style="142" customWidth="1"/>
    <col min="9" max="9" width="13.7109375" style="142" customWidth="1"/>
    <col min="10" max="10" width="4.5703125" style="142" customWidth="1"/>
    <col min="11" max="11" width="13.7109375" style="142" customWidth="1"/>
    <col min="12" max="12" width="2" style="142" customWidth="1"/>
    <col min="13" max="16384" width="9.140625" style="142"/>
  </cols>
  <sheetData>
    <row r="1" spans="1:16" s="118" customFormat="1" ht="18.75" x14ac:dyDescent="0.3">
      <c r="A1" s="116"/>
      <c r="B1" s="142"/>
      <c r="C1" s="117" t="s">
        <v>5411</v>
      </c>
      <c r="D1" s="116"/>
    </row>
    <row r="2" spans="1:16" s="118" customFormat="1" ht="15" x14ac:dyDescent="0.25">
      <c r="A2" s="116" t="s">
        <v>5412</v>
      </c>
      <c r="B2" s="142"/>
      <c r="C2" s="119" t="s">
        <v>5414</v>
      </c>
      <c r="D2" s="116"/>
    </row>
    <row r="3" spans="1:16" s="118" customFormat="1" ht="15.75" thickBot="1" x14ac:dyDescent="0.3">
      <c r="A3" s="120" t="s">
        <v>5413</v>
      </c>
      <c r="B3" s="474"/>
      <c r="C3" s="121">
        <v>45743</v>
      </c>
      <c r="D3" s="120"/>
      <c r="E3" s="120"/>
      <c r="F3" s="120"/>
      <c r="G3" s="120"/>
      <c r="H3" s="120"/>
      <c r="I3" s="120"/>
      <c r="J3" s="120"/>
      <c r="K3" s="120"/>
      <c r="L3" s="120"/>
    </row>
    <row r="4" spans="1:16" s="118" customFormat="1" ht="15.75" thickBot="1" x14ac:dyDescent="0.3">
      <c r="A4" s="116"/>
      <c r="B4" s="122"/>
      <c r="C4" s="116"/>
      <c r="D4" s="116"/>
    </row>
    <row r="5" spans="1:16" ht="21" x14ac:dyDescent="0.35">
      <c r="A5" s="475" t="s">
        <v>115</v>
      </c>
      <c r="B5" s="476"/>
      <c r="C5" s="477" t="s">
        <v>127</v>
      </c>
      <c r="D5" s="476"/>
      <c r="E5" s="476"/>
      <c r="F5" s="476"/>
      <c r="G5" s="476"/>
      <c r="H5" s="476"/>
      <c r="I5" s="476"/>
      <c r="J5" s="476"/>
      <c r="K5" s="476"/>
      <c r="L5" s="478"/>
    </row>
    <row r="6" spans="1:16" x14ac:dyDescent="0.2">
      <c r="A6" s="479"/>
      <c r="B6" s="480"/>
      <c r="C6" s="480"/>
      <c r="D6" s="480"/>
      <c r="E6" s="481"/>
      <c r="F6" s="480"/>
      <c r="G6" s="480"/>
      <c r="H6" s="480"/>
      <c r="I6" s="480"/>
      <c r="J6" s="480"/>
      <c r="K6" s="480"/>
      <c r="L6" s="482"/>
    </row>
    <row r="7" spans="1:16" s="490" customFormat="1" ht="24" customHeight="1" x14ac:dyDescent="0.2">
      <c r="A7" s="483"/>
      <c r="B7" s="484" t="s">
        <v>107</v>
      </c>
      <c r="C7" s="485"/>
      <c r="D7" s="485"/>
      <c r="E7" s="486"/>
      <c r="F7" s="486"/>
      <c r="G7" s="486"/>
      <c r="H7" s="486"/>
      <c r="I7" s="486"/>
      <c r="J7" s="487"/>
      <c r="K7" s="488"/>
      <c r="L7" s="489"/>
    </row>
    <row r="8" spans="1:16" ht="12.75" thickBot="1" x14ac:dyDescent="0.25">
      <c r="A8" s="479"/>
      <c r="B8" s="480"/>
      <c r="C8" s="480"/>
      <c r="D8" s="480"/>
      <c r="E8" s="480"/>
      <c r="F8" s="480"/>
      <c r="G8" s="480"/>
      <c r="H8" s="480"/>
      <c r="I8" s="480"/>
      <c r="J8" s="480"/>
      <c r="K8" s="480"/>
      <c r="L8" s="482"/>
    </row>
    <row r="9" spans="1:16" s="128" customFormat="1" ht="25.5" customHeight="1" x14ac:dyDescent="0.25">
      <c r="A9" s="491"/>
      <c r="B9" s="492"/>
      <c r="C9" s="492"/>
      <c r="D9" s="492"/>
      <c r="E9" s="493"/>
      <c r="F9" s="494"/>
      <c r="G9" s="495" t="s">
        <v>122</v>
      </c>
      <c r="H9" s="496"/>
      <c r="I9" s="668" t="s">
        <v>280</v>
      </c>
      <c r="J9" s="668"/>
      <c r="K9" s="496">
        <f>'Kosten Bouw'!J15</f>
        <v>166</v>
      </c>
      <c r="L9" s="497"/>
    </row>
    <row r="10" spans="1:16" s="504" customFormat="1" ht="15" customHeight="1" x14ac:dyDescent="0.25">
      <c r="A10" s="498"/>
      <c r="B10" s="499" t="s">
        <v>33</v>
      </c>
      <c r="C10" s="499" t="s">
        <v>113</v>
      </c>
      <c r="D10" s="500"/>
      <c r="E10" s="501"/>
      <c r="F10" s="502"/>
      <c r="G10" s="669" t="s">
        <v>113</v>
      </c>
      <c r="H10" s="670"/>
      <c r="I10" s="670"/>
      <c r="J10" s="670"/>
      <c r="K10" s="670"/>
      <c r="L10" s="503"/>
    </row>
    <row r="11" spans="1:16" ht="52.5" customHeight="1" x14ac:dyDescent="0.2">
      <c r="A11" s="505"/>
      <c r="B11" s="671" t="s">
        <v>281</v>
      </c>
      <c r="C11" s="671"/>
      <c r="D11" s="506"/>
      <c r="E11" s="507" t="s">
        <v>11</v>
      </c>
      <c r="F11" s="508"/>
      <c r="G11" s="509" t="s">
        <v>12</v>
      </c>
      <c r="H11" s="510" t="s">
        <v>13</v>
      </c>
      <c r="I11" s="567" t="s">
        <v>128</v>
      </c>
      <c r="J11" s="568"/>
      <c r="K11" s="568" t="s">
        <v>14</v>
      </c>
      <c r="L11" s="513"/>
    </row>
    <row r="12" spans="1:16" s="162" customFormat="1" ht="7.5" customHeight="1" x14ac:dyDescent="0.2">
      <c r="A12" s="514"/>
      <c r="B12" s="163"/>
      <c r="C12" s="163"/>
      <c r="D12" s="163"/>
      <c r="E12" s="515"/>
      <c r="F12" s="508"/>
      <c r="G12" s="516"/>
      <c r="H12" s="517"/>
      <c r="I12" s="569"/>
      <c r="J12" s="569"/>
      <c r="K12" s="569"/>
      <c r="L12" s="513"/>
    </row>
    <row r="13" spans="1:16" s="162" customFormat="1" x14ac:dyDescent="0.2">
      <c r="A13" s="518"/>
      <c r="B13" s="39" t="s">
        <v>15</v>
      </c>
      <c r="C13" s="39"/>
      <c r="D13" s="39"/>
      <c r="E13" s="519"/>
      <c r="F13" s="508"/>
      <c r="G13" s="520"/>
      <c r="H13" s="521"/>
      <c r="I13" s="570">
        <f>SUM(I14:I19)</f>
        <v>0</v>
      </c>
      <c r="J13" s="571"/>
      <c r="K13" s="571">
        <f>SUM(K14:K19)</f>
        <v>0</v>
      </c>
      <c r="L13" s="513"/>
    </row>
    <row r="14" spans="1:16" s="162" customFormat="1" x14ac:dyDescent="0.2">
      <c r="A14" s="523"/>
      <c r="B14" s="40" t="s">
        <v>284</v>
      </c>
      <c r="C14" s="40"/>
      <c r="D14" s="40"/>
      <c r="E14" s="524">
        <v>0</v>
      </c>
      <c r="F14" s="508"/>
      <c r="G14" s="525"/>
      <c r="H14" s="526"/>
      <c r="I14" s="572">
        <f>G14*H14</f>
        <v>0</v>
      </c>
      <c r="J14" s="573"/>
      <c r="K14" s="573">
        <f>$E14*I14</f>
        <v>0</v>
      </c>
      <c r="L14" s="513"/>
      <c r="N14" s="164"/>
      <c r="O14" s="164"/>
      <c r="P14" s="164"/>
    </row>
    <row r="15" spans="1:16" s="162" customFormat="1" x14ac:dyDescent="0.2">
      <c r="A15" s="523"/>
      <c r="B15" s="40" t="s">
        <v>289</v>
      </c>
      <c r="C15" s="40"/>
      <c r="D15" s="40"/>
      <c r="E15" s="524">
        <v>0</v>
      </c>
      <c r="F15" s="508"/>
      <c r="G15" s="525"/>
      <c r="H15" s="526"/>
      <c r="I15" s="572">
        <f t="shared" ref="I15:I19" si="0">G15*H15</f>
        <v>0</v>
      </c>
      <c r="J15" s="573"/>
      <c r="K15" s="573">
        <f t="shared" ref="K15:K80" si="1">$E15*I15</f>
        <v>0</v>
      </c>
      <c r="L15" s="513"/>
    </row>
    <row r="16" spans="1:16" s="162" customFormat="1" x14ac:dyDescent="0.2">
      <c r="A16" s="523"/>
      <c r="B16" s="40" t="s">
        <v>291</v>
      </c>
      <c r="C16" s="40"/>
      <c r="D16" s="40"/>
      <c r="E16" s="524">
        <v>0</v>
      </c>
      <c r="F16" s="508"/>
      <c r="G16" s="525"/>
      <c r="H16" s="526"/>
      <c r="I16" s="572">
        <f>G16*H16</f>
        <v>0</v>
      </c>
      <c r="J16" s="573"/>
      <c r="K16" s="573">
        <f t="shared" si="1"/>
        <v>0</v>
      </c>
      <c r="L16" s="513"/>
    </row>
    <row r="17" spans="1:12" s="162" customFormat="1" x14ac:dyDescent="0.2">
      <c r="A17" s="523"/>
      <c r="B17" s="40" t="s">
        <v>290</v>
      </c>
      <c r="C17" s="40"/>
      <c r="D17" s="40"/>
      <c r="E17" s="524">
        <v>0</v>
      </c>
      <c r="F17" s="508"/>
      <c r="G17" s="525"/>
      <c r="H17" s="526"/>
      <c r="I17" s="572">
        <f t="shared" si="0"/>
        <v>0</v>
      </c>
      <c r="J17" s="573"/>
      <c r="K17" s="573">
        <f t="shared" si="1"/>
        <v>0</v>
      </c>
      <c r="L17" s="513"/>
    </row>
    <row r="18" spans="1:12" s="162" customFormat="1" x14ac:dyDescent="0.2">
      <c r="A18" s="523"/>
      <c r="B18" s="40" t="s">
        <v>16</v>
      </c>
      <c r="C18" s="40"/>
      <c r="D18" s="40"/>
      <c r="E18" s="524">
        <v>0</v>
      </c>
      <c r="F18" s="508"/>
      <c r="G18" s="525"/>
      <c r="H18" s="526"/>
      <c r="I18" s="572">
        <f t="shared" si="0"/>
        <v>0</v>
      </c>
      <c r="J18" s="573"/>
      <c r="K18" s="573">
        <f t="shared" si="1"/>
        <v>0</v>
      </c>
      <c r="L18" s="513"/>
    </row>
    <row r="19" spans="1:12" s="162" customFormat="1" x14ac:dyDescent="0.2">
      <c r="A19" s="523"/>
      <c r="B19" s="40" t="s">
        <v>16</v>
      </c>
      <c r="C19" s="40"/>
      <c r="D19" s="40"/>
      <c r="E19" s="524">
        <v>0</v>
      </c>
      <c r="F19" s="508"/>
      <c r="G19" s="525"/>
      <c r="H19" s="526"/>
      <c r="I19" s="572">
        <f t="shared" si="0"/>
        <v>0</v>
      </c>
      <c r="J19" s="573"/>
      <c r="K19" s="573">
        <f t="shared" si="1"/>
        <v>0</v>
      </c>
      <c r="L19" s="513"/>
    </row>
    <row r="20" spans="1:12" s="162" customFormat="1" x14ac:dyDescent="0.2">
      <c r="A20" s="518"/>
      <c r="B20" s="39" t="s">
        <v>17</v>
      </c>
      <c r="C20" s="39"/>
      <c r="D20" s="39"/>
      <c r="E20" s="519"/>
      <c r="F20" s="508"/>
      <c r="G20" s="520"/>
      <c r="H20" s="521"/>
      <c r="I20" s="570">
        <f>SUM(I21:I27)</f>
        <v>0</v>
      </c>
      <c r="J20" s="571"/>
      <c r="K20" s="571">
        <f>SUM(K21:K27)</f>
        <v>0</v>
      </c>
      <c r="L20" s="513"/>
    </row>
    <row r="21" spans="1:12" s="162" customFormat="1" x14ac:dyDescent="0.2">
      <c r="A21" s="523"/>
      <c r="B21" s="40" t="s">
        <v>285</v>
      </c>
      <c r="C21" s="40"/>
      <c r="D21" s="40"/>
      <c r="E21" s="524">
        <v>0</v>
      </c>
      <c r="F21" s="508"/>
      <c r="G21" s="525"/>
      <c r="H21" s="526"/>
      <c r="I21" s="572">
        <f>G21*H21</f>
        <v>0</v>
      </c>
      <c r="J21" s="573"/>
      <c r="K21" s="573">
        <f t="shared" si="1"/>
        <v>0</v>
      </c>
      <c r="L21" s="513"/>
    </row>
    <row r="22" spans="1:12" s="162" customFormat="1" x14ac:dyDescent="0.2">
      <c r="A22" s="523"/>
      <c r="B22" s="40" t="s">
        <v>286</v>
      </c>
      <c r="C22" s="40"/>
      <c r="D22" s="40"/>
      <c r="E22" s="524">
        <v>0</v>
      </c>
      <c r="F22" s="508"/>
      <c r="G22" s="525"/>
      <c r="H22" s="526"/>
      <c r="I22" s="572">
        <f t="shared" ref="I22:I26" si="2">G22*H22</f>
        <v>0</v>
      </c>
      <c r="J22" s="573"/>
      <c r="K22" s="573">
        <f t="shared" si="1"/>
        <v>0</v>
      </c>
      <c r="L22" s="513"/>
    </row>
    <row r="23" spans="1:12" s="162" customFormat="1" x14ac:dyDescent="0.2">
      <c r="A23" s="523"/>
      <c r="B23" s="40" t="s">
        <v>287</v>
      </c>
      <c r="C23" s="40"/>
      <c r="D23" s="40"/>
      <c r="E23" s="524">
        <v>0</v>
      </c>
      <c r="F23" s="508"/>
      <c r="G23" s="525"/>
      <c r="H23" s="526"/>
      <c r="I23" s="572">
        <f t="shared" si="2"/>
        <v>0</v>
      </c>
      <c r="J23" s="573"/>
      <c r="K23" s="573">
        <f t="shared" si="1"/>
        <v>0</v>
      </c>
      <c r="L23" s="513"/>
    </row>
    <row r="24" spans="1:12" s="162" customFormat="1" x14ac:dyDescent="0.2">
      <c r="A24" s="523"/>
      <c r="B24" s="40" t="s">
        <v>288</v>
      </c>
      <c r="C24" s="40"/>
      <c r="D24" s="40"/>
      <c r="E24" s="524">
        <v>0</v>
      </c>
      <c r="F24" s="508"/>
      <c r="G24" s="525"/>
      <c r="H24" s="526"/>
      <c r="I24" s="572">
        <f t="shared" si="2"/>
        <v>0</v>
      </c>
      <c r="J24" s="573"/>
      <c r="K24" s="573">
        <f t="shared" si="1"/>
        <v>0</v>
      </c>
      <c r="L24" s="513"/>
    </row>
    <row r="25" spans="1:12" s="162" customFormat="1" x14ac:dyDescent="0.2">
      <c r="A25" s="523"/>
      <c r="B25" s="40" t="s">
        <v>296</v>
      </c>
      <c r="C25" s="40"/>
      <c r="D25" s="40"/>
      <c r="E25" s="524">
        <v>0</v>
      </c>
      <c r="F25" s="508"/>
      <c r="G25" s="525"/>
      <c r="H25" s="526"/>
      <c r="I25" s="572">
        <f>G25*H25</f>
        <v>0</v>
      </c>
      <c r="J25" s="573"/>
      <c r="K25" s="573">
        <f t="shared" si="1"/>
        <v>0</v>
      </c>
      <c r="L25" s="513"/>
    </row>
    <row r="26" spans="1:12" s="162" customFormat="1" x14ac:dyDescent="0.2">
      <c r="A26" s="523"/>
      <c r="B26" s="40" t="s">
        <v>16</v>
      </c>
      <c r="C26" s="40"/>
      <c r="D26" s="40"/>
      <c r="E26" s="524">
        <v>0</v>
      </c>
      <c r="F26" s="508"/>
      <c r="G26" s="525"/>
      <c r="H26" s="526"/>
      <c r="I26" s="572">
        <f t="shared" si="2"/>
        <v>0</v>
      </c>
      <c r="J26" s="573"/>
      <c r="K26" s="573">
        <f t="shared" si="1"/>
        <v>0</v>
      </c>
      <c r="L26" s="513"/>
    </row>
    <row r="27" spans="1:12" s="162" customFormat="1" x14ac:dyDescent="0.2">
      <c r="A27" s="523"/>
      <c r="B27" s="40" t="s">
        <v>16</v>
      </c>
      <c r="C27" s="40"/>
      <c r="D27" s="40"/>
      <c r="E27" s="524">
        <v>0</v>
      </c>
      <c r="F27" s="508"/>
      <c r="G27" s="525"/>
      <c r="H27" s="526"/>
      <c r="I27" s="572">
        <f t="shared" ref="I27" si="3">G27*H27</f>
        <v>0</v>
      </c>
      <c r="J27" s="573"/>
      <c r="K27" s="573">
        <f t="shared" si="1"/>
        <v>0</v>
      </c>
      <c r="L27" s="513"/>
    </row>
    <row r="28" spans="1:12" s="162" customFormat="1" x14ac:dyDescent="0.2">
      <c r="A28" s="518"/>
      <c r="B28" s="39" t="s">
        <v>18</v>
      </c>
      <c r="C28" s="39"/>
      <c r="D28" s="39"/>
      <c r="E28" s="519"/>
      <c r="F28" s="508"/>
      <c r="G28" s="520"/>
      <c r="H28" s="521"/>
      <c r="I28" s="570">
        <f>SUM(I29:I37)</f>
        <v>0</v>
      </c>
      <c r="J28" s="571"/>
      <c r="K28" s="571">
        <f>SUM(K29:K37)</f>
        <v>0</v>
      </c>
      <c r="L28" s="513"/>
    </row>
    <row r="29" spans="1:12" s="162" customFormat="1" x14ac:dyDescent="0.2">
      <c r="A29" s="523"/>
      <c r="B29" s="40" t="s">
        <v>293</v>
      </c>
      <c r="C29" s="40"/>
      <c r="D29" s="40"/>
      <c r="E29" s="524">
        <v>0</v>
      </c>
      <c r="F29" s="508"/>
      <c r="G29" s="525"/>
      <c r="H29" s="526"/>
      <c r="I29" s="572">
        <f>G29*H29</f>
        <v>0</v>
      </c>
      <c r="J29" s="573"/>
      <c r="K29" s="573">
        <f t="shared" si="1"/>
        <v>0</v>
      </c>
      <c r="L29" s="513"/>
    </row>
    <row r="30" spans="1:12" s="162" customFormat="1" x14ac:dyDescent="0.2">
      <c r="A30" s="523"/>
      <c r="B30" s="40" t="s">
        <v>292</v>
      </c>
      <c r="C30" s="40"/>
      <c r="D30" s="40"/>
      <c r="E30" s="524">
        <v>0</v>
      </c>
      <c r="F30" s="508"/>
      <c r="G30" s="525"/>
      <c r="H30" s="526"/>
      <c r="I30" s="572">
        <f t="shared" ref="I30:I35" si="4">G30*H30</f>
        <v>0</v>
      </c>
      <c r="J30" s="573"/>
      <c r="K30" s="573">
        <f t="shared" si="1"/>
        <v>0</v>
      </c>
      <c r="L30" s="513"/>
    </row>
    <row r="31" spans="1:12" s="162" customFormat="1" x14ac:dyDescent="0.2">
      <c r="A31" s="523"/>
      <c r="B31" s="40" t="s">
        <v>294</v>
      </c>
      <c r="C31" s="40"/>
      <c r="D31" s="40"/>
      <c r="E31" s="524">
        <v>0</v>
      </c>
      <c r="F31" s="508"/>
      <c r="G31" s="525"/>
      <c r="H31" s="526"/>
      <c r="I31" s="572">
        <f t="shared" si="4"/>
        <v>0</v>
      </c>
      <c r="J31" s="573"/>
      <c r="K31" s="573">
        <f t="shared" si="1"/>
        <v>0</v>
      </c>
      <c r="L31" s="513"/>
    </row>
    <row r="32" spans="1:12" s="162" customFormat="1" x14ac:dyDescent="0.2">
      <c r="A32" s="523"/>
      <c r="B32" s="40" t="s">
        <v>295</v>
      </c>
      <c r="C32" s="40"/>
      <c r="D32" s="40"/>
      <c r="E32" s="524">
        <v>0</v>
      </c>
      <c r="F32" s="508"/>
      <c r="G32" s="525"/>
      <c r="H32" s="526"/>
      <c r="I32" s="572">
        <f t="shared" si="4"/>
        <v>0</v>
      </c>
      <c r="J32" s="573"/>
      <c r="K32" s="573">
        <f t="shared" si="1"/>
        <v>0</v>
      </c>
      <c r="L32" s="513"/>
    </row>
    <row r="33" spans="1:12" s="162" customFormat="1" x14ac:dyDescent="0.2">
      <c r="A33" s="523"/>
      <c r="B33" s="40" t="s">
        <v>297</v>
      </c>
      <c r="C33" s="40"/>
      <c r="D33" s="40"/>
      <c r="E33" s="524">
        <v>0</v>
      </c>
      <c r="F33" s="508"/>
      <c r="G33" s="525"/>
      <c r="H33" s="526"/>
      <c r="I33" s="572">
        <f t="shared" si="4"/>
        <v>0</v>
      </c>
      <c r="J33" s="573"/>
      <c r="K33" s="573">
        <f t="shared" si="1"/>
        <v>0</v>
      </c>
      <c r="L33" s="513"/>
    </row>
    <row r="34" spans="1:12" s="162" customFormat="1" x14ac:dyDescent="0.2">
      <c r="A34" s="523"/>
      <c r="B34" s="40" t="s">
        <v>22</v>
      </c>
      <c r="C34" s="40"/>
      <c r="D34" s="40"/>
      <c r="E34" s="524">
        <v>0</v>
      </c>
      <c r="F34" s="508"/>
      <c r="G34" s="525"/>
      <c r="H34" s="526"/>
      <c r="I34" s="572">
        <f t="shared" si="4"/>
        <v>0</v>
      </c>
      <c r="J34" s="573"/>
      <c r="K34" s="573">
        <f t="shared" si="1"/>
        <v>0</v>
      </c>
      <c r="L34" s="513"/>
    </row>
    <row r="35" spans="1:12" s="162" customFormat="1" x14ac:dyDescent="0.2">
      <c r="A35" s="523"/>
      <c r="B35" s="40" t="s">
        <v>23</v>
      </c>
      <c r="C35" s="40"/>
      <c r="D35" s="40"/>
      <c r="E35" s="524">
        <v>0</v>
      </c>
      <c r="F35" s="508"/>
      <c r="G35" s="525"/>
      <c r="H35" s="526"/>
      <c r="I35" s="572">
        <f t="shared" si="4"/>
        <v>0</v>
      </c>
      <c r="J35" s="573"/>
      <c r="K35" s="573">
        <f t="shared" si="1"/>
        <v>0</v>
      </c>
      <c r="L35" s="513"/>
    </row>
    <row r="36" spans="1:12" s="162" customFormat="1" x14ac:dyDescent="0.2">
      <c r="A36" s="523"/>
      <c r="B36" s="49" t="s">
        <v>16</v>
      </c>
      <c r="C36" s="40"/>
      <c r="D36" s="40"/>
      <c r="E36" s="524">
        <v>0</v>
      </c>
      <c r="F36" s="508"/>
      <c r="G36" s="525"/>
      <c r="H36" s="526"/>
      <c r="I36" s="572">
        <f t="shared" ref="I36:I37" si="5">G36*H36</f>
        <v>0</v>
      </c>
      <c r="J36" s="573"/>
      <c r="K36" s="573">
        <f t="shared" si="1"/>
        <v>0</v>
      </c>
      <c r="L36" s="513"/>
    </row>
    <row r="37" spans="1:12" s="162" customFormat="1" x14ac:dyDescent="0.2">
      <c r="A37" s="523"/>
      <c r="B37" s="49" t="s">
        <v>16</v>
      </c>
      <c r="C37" s="40"/>
      <c r="D37" s="40"/>
      <c r="E37" s="524">
        <v>0</v>
      </c>
      <c r="F37" s="508"/>
      <c r="G37" s="525"/>
      <c r="H37" s="526"/>
      <c r="I37" s="572">
        <f t="shared" si="5"/>
        <v>0</v>
      </c>
      <c r="J37" s="573"/>
      <c r="K37" s="573">
        <f t="shared" si="1"/>
        <v>0</v>
      </c>
      <c r="L37" s="513"/>
    </row>
    <row r="38" spans="1:12" s="162" customFormat="1" x14ac:dyDescent="0.2">
      <c r="A38" s="518"/>
      <c r="B38" s="39" t="s">
        <v>106</v>
      </c>
      <c r="C38" s="39"/>
      <c r="D38" s="39"/>
      <c r="E38" s="519"/>
      <c r="F38" s="508"/>
      <c r="G38" s="520"/>
      <c r="H38" s="521"/>
      <c r="I38" s="570">
        <f>SUM(I39:I47)</f>
        <v>0</v>
      </c>
      <c r="J38" s="571"/>
      <c r="K38" s="571">
        <f>SUM(K39:K47)</f>
        <v>0</v>
      </c>
      <c r="L38" s="513"/>
    </row>
    <row r="39" spans="1:12" s="162" customFormat="1" x14ac:dyDescent="0.2">
      <c r="A39" s="523"/>
      <c r="B39" s="40" t="s">
        <v>19</v>
      </c>
      <c r="C39" s="40"/>
      <c r="D39" s="40"/>
      <c r="E39" s="524">
        <v>0</v>
      </c>
      <c r="F39" s="508"/>
      <c r="G39" s="525"/>
      <c r="H39" s="526"/>
      <c r="I39" s="572">
        <f>G39*H39</f>
        <v>0</v>
      </c>
      <c r="J39" s="573"/>
      <c r="K39" s="573">
        <f t="shared" si="1"/>
        <v>0</v>
      </c>
      <c r="L39" s="513"/>
    </row>
    <row r="40" spans="1:12" s="162" customFormat="1" x14ac:dyDescent="0.2">
      <c r="A40" s="523"/>
      <c r="B40" s="40" t="s">
        <v>20</v>
      </c>
      <c r="C40" s="40"/>
      <c r="D40" s="40"/>
      <c r="E40" s="524">
        <v>0</v>
      </c>
      <c r="F40" s="508"/>
      <c r="G40" s="525"/>
      <c r="H40" s="526"/>
      <c r="I40" s="572">
        <f t="shared" ref="I40:I47" si="6">G40*H40</f>
        <v>0</v>
      </c>
      <c r="J40" s="573"/>
      <c r="K40" s="573">
        <f t="shared" si="1"/>
        <v>0</v>
      </c>
      <c r="L40" s="513"/>
    </row>
    <row r="41" spans="1:12" s="162" customFormat="1" x14ac:dyDescent="0.2">
      <c r="A41" s="523"/>
      <c r="B41" s="40" t="s">
        <v>21</v>
      </c>
      <c r="C41" s="40"/>
      <c r="D41" s="40"/>
      <c r="E41" s="524">
        <v>0</v>
      </c>
      <c r="F41" s="508"/>
      <c r="G41" s="525"/>
      <c r="H41" s="526"/>
      <c r="I41" s="572">
        <f t="shared" si="6"/>
        <v>0</v>
      </c>
      <c r="J41" s="573"/>
      <c r="K41" s="573">
        <f t="shared" si="1"/>
        <v>0</v>
      </c>
      <c r="L41" s="513"/>
    </row>
    <row r="42" spans="1:12" s="162" customFormat="1" x14ac:dyDescent="0.2">
      <c r="A42" s="523"/>
      <c r="B42" s="40" t="s">
        <v>22</v>
      </c>
      <c r="C42" s="40"/>
      <c r="D42" s="40"/>
      <c r="E42" s="524">
        <v>0</v>
      </c>
      <c r="F42" s="508"/>
      <c r="G42" s="525"/>
      <c r="H42" s="526"/>
      <c r="I42" s="572">
        <f t="shared" si="6"/>
        <v>0</v>
      </c>
      <c r="J42" s="573"/>
      <c r="K42" s="573">
        <f t="shared" si="1"/>
        <v>0</v>
      </c>
      <c r="L42" s="513"/>
    </row>
    <row r="43" spans="1:12" s="162" customFormat="1" x14ac:dyDescent="0.2">
      <c r="A43" s="523"/>
      <c r="B43" s="40" t="s">
        <v>23</v>
      </c>
      <c r="C43" s="40"/>
      <c r="D43" s="40"/>
      <c r="E43" s="524">
        <v>0</v>
      </c>
      <c r="F43" s="508"/>
      <c r="G43" s="525"/>
      <c r="H43" s="526"/>
      <c r="I43" s="572">
        <f t="shared" si="6"/>
        <v>0</v>
      </c>
      <c r="J43" s="573"/>
      <c r="K43" s="573">
        <f t="shared" si="1"/>
        <v>0</v>
      </c>
      <c r="L43" s="513"/>
    </row>
    <row r="44" spans="1:12" s="162" customFormat="1" x14ac:dyDescent="0.2">
      <c r="A44" s="523"/>
      <c r="B44" s="40" t="s">
        <v>16</v>
      </c>
      <c r="C44" s="40"/>
      <c r="D44" s="40"/>
      <c r="E44" s="524">
        <v>0</v>
      </c>
      <c r="F44" s="508"/>
      <c r="G44" s="525"/>
      <c r="H44" s="526"/>
      <c r="I44" s="572">
        <f t="shared" si="6"/>
        <v>0</v>
      </c>
      <c r="J44" s="573"/>
      <c r="K44" s="573">
        <f t="shared" si="1"/>
        <v>0</v>
      </c>
      <c r="L44" s="513"/>
    </row>
    <row r="45" spans="1:12" s="162" customFormat="1" x14ac:dyDescent="0.2">
      <c r="A45" s="523"/>
      <c r="B45" s="40" t="s">
        <v>16</v>
      </c>
      <c r="C45" s="40"/>
      <c r="D45" s="40"/>
      <c r="E45" s="524">
        <v>0</v>
      </c>
      <c r="F45" s="508"/>
      <c r="G45" s="525"/>
      <c r="H45" s="526"/>
      <c r="I45" s="572">
        <f t="shared" si="6"/>
        <v>0</v>
      </c>
      <c r="J45" s="573"/>
      <c r="K45" s="573">
        <f t="shared" si="1"/>
        <v>0</v>
      </c>
      <c r="L45" s="513"/>
    </row>
    <row r="46" spans="1:12" s="162" customFormat="1" x14ac:dyDescent="0.2">
      <c r="A46" s="523"/>
      <c r="B46" s="40" t="s">
        <v>16</v>
      </c>
      <c r="C46" s="40"/>
      <c r="D46" s="40"/>
      <c r="E46" s="524">
        <v>0</v>
      </c>
      <c r="F46" s="508"/>
      <c r="G46" s="525"/>
      <c r="H46" s="526"/>
      <c r="I46" s="572">
        <f t="shared" si="6"/>
        <v>0</v>
      </c>
      <c r="J46" s="573"/>
      <c r="K46" s="573">
        <f t="shared" si="1"/>
        <v>0</v>
      </c>
      <c r="L46" s="513"/>
    </row>
    <row r="47" spans="1:12" s="162" customFormat="1" x14ac:dyDescent="0.2">
      <c r="A47" s="523"/>
      <c r="B47" s="40" t="s">
        <v>16</v>
      </c>
      <c r="C47" s="40"/>
      <c r="D47" s="40"/>
      <c r="E47" s="524">
        <v>0</v>
      </c>
      <c r="F47" s="508"/>
      <c r="G47" s="525"/>
      <c r="H47" s="526"/>
      <c r="I47" s="572">
        <f t="shared" si="6"/>
        <v>0</v>
      </c>
      <c r="J47" s="573"/>
      <c r="K47" s="573">
        <f t="shared" si="1"/>
        <v>0</v>
      </c>
      <c r="L47" s="513"/>
    </row>
    <row r="48" spans="1:12" s="162" customFormat="1" x14ac:dyDescent="0.2">
      <c r="A48" s="518"/>
      <c r="B48" s="39" t="s">
        <v>24</v>
      </c>
      <c r="C48" s="39"/>
      <c r="D48" s="39"/>
      <c r="E48" s="519"/>
      <c r="F48" s="508"/>
      <c r="G48" s="520"/>
      <c r="H48" s="521"/>
      <c r="I48" s="570">
        <f>SUM(I49:I57)</f>
        <v>0</v>
      </c>
      <c r="J48" s="571"/>
      <c r="K48" s="571">
        <f>SUM(K49:K57)</f>
        <v>0</v>
      </c>
      <c r="L48" s="513"/>
    </row>
    <row r="49" spans="1:12" s="162" customFormat="1" x14ac:dyDescent="0.2">
      <c r="A49" s="523"/>
      <c r="B49" s="40" t="s">
        <v>19</v>
      </c>
      <c r="C49" s="40"/>
      <c r="D49" s="40"/>
      <c r="E49" s="524">
        <v>0</v>
      </c>
      <c r="F49" s="508"/>
      <c r="G49" s="525"/>
      <c r="H49" s="526"/>
      <c r="I49" s="572">
        <f>G49*H49</f>
        <v>0</v>
      </c>
      <c r="J49" s="573"/>
      <c r="K49" s="573">
        <f t="shared" si="1"/>
        <v>0</v>
      </c>
      <c r="L49" s="513"/>
    </row>
    <row r="50" spans="1:12" s="162" customFormat="1" x14ac:dyDescent="0.2">
      <c r="A50" s="523"/>
      <c r="B50" s="40" t="s">
        <v>20</v>
      </c>
      <c r="C50" s="40"/>
      <c r="D50" s="40"/>
      <c r="E50" s="524">
        <v>0</v>
      </c>
      <c r="F50" s="508"/>
      <c r="G50" s="525"/>
      <c r="H50" s="526"/>
      <c r="I50" s="572">
        <f t="shared" ref="I50:I57" si="7">G50*H50</f>
        <v>0</v>
      </c>
      <c r="J50" s="573"/>
      <c r="K50" s="573">
        <f t="shared" si="1"/>
        <v>0</v>
      </c>
      <c r="L50" s="513"/>
    </row>
    <row r="51" spans="1:12" s="162" customFormat="1" x14ac:dyDescent="0.2">
      <c r="A51" s="523"/>
      <c r="B51" s="40" t="s">
        <v>21</v>
      </c>
      <c r="C51" s="40"/>
      <c r="D51" s="40"/>
      <c r="E51" s="524">
        <v>0</v>
      </c>
      <c r="F51" s="508"/>
      <c r="G51" s="525"/>
      <c r="H51" s="526"/>
      <c r="I51" s="572">
        <f t="shared" si="7"/>
        <v>0</v>
      </c>
      <c r="J51" s="573"/>
      <c r="K51" s="573">
        <f t="shared" si="1"/>
        <v>0</v>
      </c>
      <c r="L51" s="513"/>
    </row>
    <row r="52" spans="1:12" s="162" customFormat="1" x14ac:dyDescent="0.2">
      <c r="A52" s="523"/>
      <c r="B52" s="40" t="s">
        <v>22</v>
      </c>
      <c r="C52" s="40"/>
      <c r="D52" s="40"/>
      <c r="E52" s="524">
        <v>0</v>
      </c>
      <c r="F52" s="508"/>
      <c r="G52" s="525"/>
      <c r="H52" s="526"/>
      <c r="I52" s="572">
        <f t="shared" si="7"/>
        <v>0</v>
      </c>
      <c r="J52" s="573"/>
      <c r="K52" s="573">
        <f t="shared" si="1"/>
        <v>0</v>
      </c>
      <c r="L52" s="513"/>
    </row>
    <row r="53" spans="1:12" s="162" customFormat="1" x14ac:dyDescent="0.2">
      <c r="A53" s="523"/>
      <c r="B53" s="40" t="s">
        <v>23</v>
      </c>
      <c r="C53" s="40"/>
      <c r="D53" s="40"/>
      <c r="E53" s="524">
        <v>0</v>
      </c>
      <c r="F53" s="508"/>
      <c r="G53" s="525"/>
      <c r="H53" s="526"/>
      <c r="I53" s="572">
        <f t="shared" si="7"/>
        <v>0</v>
      </c>
      <c r="J53" s="573"/>
      <c r="K53" s="573">
        <f t="shared" si="1"/>
        <v>0</v>
      </c>
      <c r="L53" s="513"/>
    </row>
    <row r="54" spans="1:12" s="162" customFormat="1" x14ac:dyDescent="0.2">
      <c r="A54" s="523"/>
      <c r="B54" s="40" t="s">
        <v>16</v>
      </c>
      <c r="C54" s="40"/>
      <c r="D54" s="40"/>
      <c r="E54" s="524">
        <v>0</v>
      </c>
      <c r="F54" s="508"/>
      <c r="G54" s="525"/>
      <c r="H54" s="526"/>
      <c r="I54" s="572">
        <f t="shared" si="7"/>
        <v>0</v>
      </c>
      <c r="J54" s="573"/>
      <c r="K54" s="573">
        <f t="shared" si="1"/>
        <v>0</v>
      </c>
      <c r="L54" s="513"/>
    </row>
    <row r="55" spans="1:12" s="162" customFormat="1" x14ac:dyDescent="0.2">
      <c r="A55" s="523"/>
      <c r="B55" s="40" t="s">
        <v>16</v>
      </c>
      <c r="C55" s="40"/>
      <c r="D55" s="40"/>
      <c r="E55" s="524">
        <v>0</v>
      </c>
      <c r="F55" s="508"/>
      <c r="G55" s="525"/>
      <c r="H55" s="526"/>
      <c r="I55" s="572">
        <f t="shared" si="7"/>
        <v>0</v>
      </c>
      <c r="J55" s="573"/>
      <c r="K55" s="573">
        <f t="shared" si="1"/>
        <v>0</v>
      </c>
      <c r="L55" s="513"/>
    </row>
    <row r="56" spans="1:12" s="162" customFormat="1" x14ac:dyDescent="0.2">
      <c r="A56" s="523"/>
      <c r="B56" s="40" t="s">
        <v>16</v>
      </c>
      <c r="C56" s="40"/>
      <c r="D56" s="40"/>
      <c r="E56" s="524">
        <v>0</v>
      </c>
      <c r="F56" s="508"/>
      <c r="G56" s="525"/>
      <c r="H56" s="526"/>
      <c r="I56" s="572">
        <f t="shared" si="7"/>
        <v>0</v>
      </c>
      <c r="J56" s="573"/>
      <c r="K56" s="573">
        <f t="shared" si="1"/>
        <v>0</v>
      </c>
      <c r="L56" s="513"/>
    </row>
    <row r="57" spans="1:12" s="162" customFormat="1" x14ac:dyDescent="0.2">
      <c r="A57" s="523"/>
      <c r="B57" s="40" t="s">
        <v>16</v>
      </c>
      <c r="C57" s="40"/>
      <c r="D57" s="40"/>
      <c r="E57" s="524">
        <v>0</v>
      </c>
      <c r="F57" s="508"/>
      <c r="G57" s="525"/>
      <c r="H57" s="526"/>
      <c r="I57" s="572">
        <f t="shared" si="7"/>
        <v>0</v>
      </c>
      <c r="J57" s="573"/>
      <c r="K57" s="573">
        <f t="shared" si="1"/>
        <v>0</v>
      </c>
      <c r="L57" s="513"/>
    </row>
    <row r="58" spans="1:12" s="162" customFormat="1" x14ac:dyDescent="0.2">
      <c r="A58" s="518"/>
      <c r="B58" s="39" t="s">
        <v>25</v>
      </c>
      <c r="C58" s="39"/>
      <c r="D58" s="39"/>
      <c r="E58" s="519"/>
      <c r="F58" s="508"/>
      <c r="G58" s="520"/>
      <c r="H58" s="521"/>
      <c r="I58" s="570">
        <f>SUM(I59:I67)</f>
        <v>0</v>
      </c>
      <c r="J58" s="571"/>
      <c r="K58" s="571">
        <f>SUM(K59:K67)</f>
        <v>0</v>
      </c>
      <c r="L58" s="513"/>
    </row>
    <row r="59" spans="1:12" s="162" customFormat="1" x14ac:dyDescent="0.2">
      <c r="A59" s="523"/>
      <c r="B59" s="40" t="s">
        <v>19</v>
      </c>
      <c r="C59" s="40"/>
      <c r="D59" s="40"/>
      <c r="E59" s="524">
        <v>0</v>
      </c>
      <c r="F59" s="508"/>
      <c r="G59" s="525"/>
      <c r="H59" s="526"/>
      <c r="I59" s="572">
        <f>G59*H59</f>
        <v>0</v>
      </c>
      <c r="J59" s="573"/>
      <c r="K59" s="573">
        <f t="shared" si="1"/>
        <v>0</v>
      </c>
      <c r="L59" s="513"/>
    </row>
    <row r="60" spans="1:12" s="162" customFormat="1" x14ac:dyDescent="0.2">
      <c r="A60" s="523"/>
      <c r="B60" s="40" t="s">
        <v>20</v>
      </c>
      <c r="C60" s="40"/>
      <c r="D60" s="40"/>
      <c r="E60" s="524">
        <v>0</v>
      </c>
      <c r="F60" s="508"/>
      <c r="G60" s="525"/>
      <c r="H60" s="526"/>
      <c r="I60" s="572">
        <f t="shared" ref="I60:I67" si="8">G60*H60</f>
        <v>0</v>
      </c>
      <c r="J60" s="573"/>
      <c r="K60" s="573">
        <f t="shared" si="1"/>
        <v>0</v>
      </c>
      <c r="L60" s="513"/>
    </row>
    <row r="61" spans="1:12" s="162" customFormat="1" x14ac:dyDescent="0.2">
      <c r="A61" s="523"/>
      <c r="B61" s="40" t="s">
        <v>21</v>
      </c>
      <c r="C61" s="40"/>
      <c r="D61" s="40"/>
      <c r="E61" s="524">
        <v>0</v>
      </c>
      <c r="F61" s="508"/>
      <c r="G61" s="525"/>
      <c r="H61" s="526"/>
      <c r="I61" s="572">
        <f t="shared" si="8"/>
        <v>0</v>
      </c>
      <c r="J61" s="573"/>
      <c r="K61" s="573">
        <f t="shared" si="1"/>
        <v>0</v>
      </c>
      <c r="L61" s="513"/>
    </row>
    <row r="62" spans="1:12" s="162" customFormat="1" x14ac:dyDescent="0.2">
      <c r="A62" s="523"/>
      <c r="B62" s="40" t="s">
        <v>22</v>
      </c>
      <c r="C62" s="40"/>
      <c r="D62" s="40"/>
      <c r="E62" s="524">
        <v>0</v>
      </c>
      <c r="F62" s="508"/>
      <c r="G62" s="525"/>
      <c r="H62" s="526"/>
      <c r="I62" s="572">
        <f t="shared" si="8"/>
        <v>0</v>
      </c>
      <c r="J62" s="573"/>
      <c r="K62" s="573">
        <f t="shared" si="1"/>
        <v>0</v>
      </c>
      <c r="L62" s="513"/>
    </row>
    <row r="63" spans="1:12" s="162" customFormat="1" x14ac:dyDescent="0.2">
      <c r="A63" s="523"/>
      <c r="B63" s="40" t="s">
        <v>23</v>
      </c>
      <c r="C63" s="40"/>
      <c r="D63" s="40"/>
      <c r="E63" s="524">
        <v>0</v>
      </c>
      <c r="F63" s="508"/>
      <c r="G63" s="525"/>
      <c r="H63" s="526"/>
      <c r="I63" s="572">
        <f t="shared" si="8"/>
        <v>0</v>
      </c>
      <c r="J63" s="573"/>
      <c r="K63" s="573">
        <f t="shared" si="1"/>
        <v>0</v>
      </c>
      <c r="L63" s="513"/>
    </row>
    <row r="64" spans="1:12" s="162" customFormat="1" x14ac:dyDescent="0.2">
      <c r="A64" s="523"/>
      <c r="B64" s="40" t="s">
        <v>16</v>
      </c>
      <c r="C64" s="40"/>
      <c r="D64" s="40"/>
      <c r="E64" s="524">
        <v>0</v>
      </c>
      <c r="F64" s="508"/>
      <c r="G64" s="525"/>
      <c r="H64" s="526"/>
      <c r="I64" s="572">
        <f t="shared" si="8"/>
        <v>0</v>
      </c>
      <c r="J64" s="573"/>
      <c r="K64" s="573">
        <f t="shared" si="1"/>
        <v>0</v>
      </c>
      <c r="L64" s="513"/>
    </row>
    <row r="65" spans="1:12" s="162" customFormat="1" x14ac:dyDescent="0.2">
      <c r="A65" s="523"/>
      <c r="B65" s="40" t="s">
        <v>16</v>
      </c>
      <c r="C65" s="40"/>
      <c r="D65" s="40"/>
      <c r="E65" s="524">
        <v>0</v>
      </c>
      <c r="F65" s="508"/>
      <c r="G65" s="525"/>
      <c r="H65" s="526"/>
      <c r="I65" s="572">
        <f t="shared" si="8"/>
        <v>0</v>
      </c>
      <c r="J65" s="573"/>
      <c r="K65" s="573">
        <f t="shared" si="1"/>
        <v>0</v>
      </c>
      <c r="L65" s="513"/>
    </row>
    <row r="66" spans="1:12" s="162" customFormat="1" x14ac:dyDescent="0.2">
      <c r="A66" s="523"/>
      <c r="B66" s="40" t="s">
        <v>16</v>
      </c>
      <c r="C66" s="40"/>
      <c r="D66" s="40"/>
      <c r="E66" s="524">
        <v>0</v>
      </c>
      <c r="F66" s="508"/>
      <c r="G66" s="525"/>
      <c r="H66" s="526"/>
      <c r="I66" s="572">
        <f t="shared" si="8"/>
        <v>0</v>
      </c>
      <c r="J66" s="573"/>
      <c r="K66" s="573">
        <f t="shared" si="1"/>
        <v>0</v>
      </c>
      <c r="L66" s="513"/>
    </row>
    <row r="67" spans="1:12" s="162" customFormat="1" x14ac:dyDescent="0.2">
      <c r="A67" s="523"/>
      <c r="B67" s="40" t="s">
        <v>16</v>
      </c>
      <c r="C67" s="40"/>
      <c r="D67" s="40"/>
      <c r="E67" s="524">
        <v>0</v>
      </c>
      <c r="F67" s="508"/>
      <c r="G67" s="525"/>
      <c r="H67" s="526"/>
      <c r="I67" s="572">
        <f t="shared" si="8"/>
        <v>0</v>
      </c>
      <c r="J67" s="573"/>
      <c r="K67" s="573">
        <f t="shared" si="1"/>
        <v>0</v>
      </c>
      <c r="L67" s="513"/>
    </row>
    <row r="68" spans="1:12" s="162" customFormat="1" x14ac:dyDescent="0.2">
      <c r="A68" s="518"/>
      <c r="B68" s="39" t="s">
        <v>26</v>
      </c>
      <c r="C68" s="39"/>
      <c r="D68" s="39"/>
      <c r="E68" s="519"/>
      <c r="F68" s="508"/>
      <c r="G68" s="520"/>
      <c r="H68" s="521"/>
      <c r="I68" s="570">
        <f>SUM(I69:I78)</f>
        <v>0</v>
      </c>
      <c r="J68" s="571"/>
      <c r="K68" s="571">
        <f>SUM(K69:K78)</f>
        <v>0</v>
      </c>
      <c r="L68" s="513"/>
    </row>
    <row r="69" spans="1:12" s="162" customFormat="1" x14ac:dyDescent="0.2">
      <c r="A69" s="523"/>
      <c r="B69" s="40" t="s">
        <v>298</v>
      </c>
      <c r="C69" s="40"/>
      <c r="D69" s="40"/>
      <c r="E69" s="524">
        <v>0</v>
      </c>
      <c r="F69" s="508"/>
      <c r="G69" s="525"/>
      <c r="H69" s="526"/>
      <c r="I69" s="572">
        <f>G69*H69</f>
        <v>0</v>
      </c>
      <c r="J69" s="573"/>
      <c r="K69" s="573">
        <f t="shared" si="1"/>
        <v>0</v>
      </c>
      <c r="L69" s="513"/>
    </row>
    <row r="70" spans="1:12" s="162" customFormat="1" x14ac:dyDescent="0.2">
      <c r="A70" s="523"/>
      <c r="B70" s="40" t="s">
        <v>20</v>
      </c>
      <c r="C70" s="40"/>
      <c r="D70" s="40"/>
      <c r="E70" s="524">
        <v>0</v>
      </c>
      <c r="F70" s="508"/>
      <c r="G70" s="525"/>
      <c r="H70" s="526"/>
      <c r="I70" s="572">
        <f t="shared" ref="I70:I77" si="9">G70*H70</f>
        <v>0</v>
      </c>
      <c r="J70" s="573"/>
      <c r="K70" s="573">
        <f t="shared" si="1"/>
        <v>0</v>
      </c>
      <c r="L70" s="513"/>
    </row>
    <row r="71" spans="1:12" s="162" customFormat="1" x14ac:dyDescent="0.2">
      <c r="A71" s="523"/>
      <c r="B71" s="40" t="s">
        <v>301</v>
      </c>
      <c r="C71" s="40"/>
      <c r="D71" s="40"/>
      <c r="E71" s="524">
        <v>0</v>
      </c>
      <c r="F71" s="508"/>
      <c r="G71" s="525"/>
      <c r="H71" s="526"/>
      <c r="I71" s="572">
        <f t="shared" si="9"/>
        <v>0</v>
      </c>
      <c r="J71" s="573"/>
      <c r="K71" s="573">
        <f t="shared" si="1"/>
        <v>0</v>
      </c>
      <c r="L71" s="513"/>
    </row>
    <row r="72" spans="1:12" s="162" customFormat="1" x14ac:dyDescent="0.2">
      <c r="A72" s="523"/>
      <c r="B72" s="40" t="s">
        <v>302</v>
      </c>
      <c r="C72" s="40"/>
      <c r="D72" s="40"/>
      <c r="E72" s="524">
        <v>0</v>
      </c>
      <c r="F72" s="508"/>
      <c r="G72" s="525"/>
      <c r="H72" s="526"/>
      <c r="I72" s="572">
        <f t="shared" si="9"/>
        <v>0</v>
      </c>
      <c r="J72" s="573"/>
      <c r="K72" s="573">
        <f t="shared" si="1"/>
        <v>0</v>
      </c>
      <c r="L72" s="513"/>
    </row>
    <row r="73" spans="1:12" s="162" customFormat="1" x14ac:dyDescent="0.2">
      <c r="A73" s="523"/>
      <c r="B73" s="40" t="s">
        <v>299</v>
      </c>
      <c r="C73" s="40"/>
      <c r="D73" s="40"/>
      <c r="E73" s="524">
        <v>0</v>
      </c>
      <c r="F73" s="508"/>
      <c r="G73" s="525"/>
      <c r="H73" s="526"/>
      <c r="I73" s="572">
        <f t="shared" si="9"/>
        <v>0</v>
      </c>
      <c r="J73" s="573"/>
      <c r="K73" s="573">
        <f t="shared" si="1"/>
        <v>0</v>
      </c>
      <c r="L73" s="513"/>
    </row>
    <row r="74" spans="1:12" s="162" customFormat="1" x14ac:dyDescent="0.2">
      <c r="A74" s="523"/>
      <c r="B74" s="40" t="s">
        <v>300</v>
      </c>
      <c r="C74" s="40"/>
      <c r="D74" s="40"/>
      <c r="E74" s="524">
        <v>0</v>
      </c>
      <c r="F74" s="508"/>
      <c r="G74" s="525"/>
      <c r="H74" s="526"/>
      <c r="I74" s="572">
        <f t="shared" si="9"/>
        <v>0</v>
      </c>
      <c r="J74" s="573"/>
      <c r="K74" s="573">
        <f t="shared" si="1"/>
        <v>0</v>
      </c>
      <c r="L74" s="513"/>
    </row>
    <row r="75" spans="1:12" s="162" customFormat="1" x14ac:dyDescent="0.2">
      <c r="A75" s="523"/>
      <c r="B75" s="40" t="s">
        <v>16</v>
      </c>
      <c r="C75" s="40"/>
      <c r="D75" s="40"/>
      <c r="E75" s="524">
        <v>0</v>
      </c>
      <c r="F75" s="508"/>
      <c r="G75" s="525"/>
      <c r="H75" s="526"/>
      <c r="I75" s="572">
        <f t="shared" si="9"/>
        <v>0</v>
      </c>
      <c r="J75" s="573"/>
      <c r="K75" s="573">
        <f t="shared" si="1"/>
        <v>0</v>
      </c>
      <c r="L75" s="513"/>
    </row>
    <row r="76" spans="1:12" s="162" customFormat="1" x14ac:dyDescent="0.2">
      <c r="A76" s="523"/>
      <c r="B76" s="40" t="s">
        <v>16</v>
      </c>
      <c r="C76" s="40"/>
      <c r="D76" s="40"/>
      <c r="E76" s="524">
        <v>0</v>
      </c>
      <c r="F76" s="508"/>
      <c r="G76" s="525"/>
      <c r="H76" s="526"/>
      <c r="I76" s="572">
        <f t="shared" si="9"/>
        <v>0</v>
      </c>
      <c r="J76" s="573"/>
      <c r="K76" s="573">
        <f t="shared" si="1"/>
        <v>0</v>
      </c>
      <c r="L76" s="513"/>
    </row>
    <row r="77" spans="1:12" s="162" customFormat="1" x14ac:dyDescent="0.2">
      <c r="A77" s="523"/>
      <c r="B77" s="40" t="s">
        <v>16</v>
      </c>
      <c r="C77" s="40"/>
      <c r="D77" s="40"/>
      <c r="E77" s="524">
        <v>0</v>
      </c>
      <c r="F77" s="508"/>
      <c r="G77" s="525"/>
      <c r="H77" s="526"/>
      <c r="I77" s="572">
        <f t="shared" si="9"/>
        <v>0</v>
      </c>
      <c r="J77" s="573"/>
      <c r="K77" s="573">
        <f t="shared" si="1"/>
        <v>0</v>
      </c>
      <c r="L77" s="513"/>
    </row>
    <row r="78" spans="1:12" s="162" customFormat="1" x14ac:dyDescent="0.2">
      <c r="A78" s="523"/>
      <c r="B78" s="40" t="s">
        <v>16</v>
      </c>
      <c r="C78" s="40"/>
      <c r="D78" s="40"/>
      <c r="E78" s="524">
        <v>0</v>
      </c>
      <c r="F78" s="508"/>
      <c r="G78" s="525"/>
      <c r="H78" s="526"/>
      <c r="I78" s="572">
        <f t="shared" ref="I78" si="10">G78*H78</f>
        <v>0</v>
      </c>
      <c r="J78" s="573"/>
      <c r="K78" s="573">
        <f t="shared" si="1"/>
        <v>0</v>
      </c>
      <c r="L78" s="513"/>
    </row>
    <row r="79" spans="1:12" s="162" customFormat="1" x14ac:dyDescent="0.2">
      <c r="A79" s="518"/>
      <c r="B79" s="39" t="s">
        <v>27</v>
      </c>
      <c r="C79" s="39"/>
      <c r="D79" s="39"/>
      <c r="E79" s="519"/>
      <c r="F79" s="508"/>
      <c r="G79" s="520"/>
      <c r="H79" s="521"/>
      <c r="I79" s="570">
        <f>SUM(I80:I87)</f>
        <v>0</v>
      </c>
      <c r="J79" s="571"/>
      <c r="K79" s="571">
        <f>SUM(K80:K87)</f>
        <v>0</v>
      </c>
      <c r="L79" s="513"/>
    </row>
    <row r="80" spans="1:12" s="162" customFormat="1" x14ac:dyDescent="0.2">
      <c r="A80" s="523"/>
      <c r="B80" s="40" t="s">
        <v>298</v>
      </c>
      <c r="C80" s="40"/>
      <c r="D80" s="40"/>
      <c r="E80" s="524">
        <v>0</v>
      </c>
      <c r="F80" s="508"/>
      <c r="G80" s="525"/>
      <c r="H80" s="526"/>
      <c r="I80" s="572">
        <f t="shared" ref="I80:I87" si="11">G80*H80</f>
        <v>0</v>
      </c>
      <c r="J80" s="573"/>
      <c r="K80" s="573">
        <f t="shared" si="1"/>
        <v>0</v>
      </c>
      <c r="L80" s="513"/>
    </row>
    <row r="81" spans="1:12" s="162" customFormat="1" x14ac:dyDescent="0.2">
      <c r="A81" s="523"/>
      <c r="B81" s="40" t="s">
        <v>20</v>
      </c>
      <c r="C81" s="40"/>
      <c r="D81" s="40"/>
      <c r="E81" s="524">
        <v>0</v>
      </c>
      <c r="F81" s="508"/>
      <c r="G81" s="525"/>
      <c r="H81" s="526"/>
      <c r="I81" s="572">
        <f t="shared" si="11"/>
        <v>0</v>
      </c>
      <c r="J81" s="573"/>
      <c r="K81" s="573">
        <f t="shared" ref="K81:K87" si="12">$E81*I81</f>
        <v>0</v>
      </c>
      <c r="L81" s="513"/>
    </row>
    <row r="82" spans="1:12" s="162" customFormat="1" x14ac:dyDescent="0.2">
      <c r="A82" s="523"/>
      <c r="B82" s="40" t="s">
        <v>299</v>
      </c>
      <c r="C82" s="40"/>
      <c r="D82" s="40"/>
      <c r="E82" s="524">
        <v>0</v>
      </c>
      <c r="F82" s="508"/>
      <c r="G82" s="525"/>
      <c r="H82" s="526"/>
      <c r="I82" s="572">
        <f t="shared" si="11"/>
        <v>0</v>
      </c>
      <c r="J82" s="573"/>
      <c r="K82" s="573">
        <f t="shared" si="12"/>
        <v>0</v>
      </c>
      <c r="L82" s="513"/>
    </row>
    <row r="83" spans="1:12" s="162" customFormat="1" x14ac:dyDescent="0.2">
      <c r="A83" s="523"/>
      <c r="B83" s="40" t="s">
        <v>300</v>
      </c>
      <c r="C83" s="40"/>
      <c r="D83" s="40"/>
      <c r="E83" s="524">
        <v>0</v>
      </c>
      <c r="F83" s="508"/>
      <c r="G83" s="525"/>
      <c r="H83" s="526"/>
      <c r="I83" s="572">
        <f t="shared" si="11"/>
        <v>0</v>
      </c>
      <c r="J83" s="573"/>
      <c r="K83" s="573">
        <f t="shared" si="12"/>
        <v>0</v>
      </c>
      <c r="L83" s="513"/>
    </row>
    <row r="84" spans="1:12" s="162" customFormat="1" x14ac:dyDescent="0.2">
      <c r="A84" s="523"/>
      <c r="B84" s="40" t="s">
        <v>16</v>
      </c>
      <c r="C84" s="40"/>
      <c r="D84" s="40"/>
      <c r="E84" s="524">
        <v>0</v>
      </c>
      <c r="F84" s="508"/>
      <c r="G84" s="525"/>
      <c r="H84" s="526"/>
      <c r="I84" s="572">
        <f t="shared" si="11"/>
        <v>0</v>
      </c>
      <c r="J84" s="573"/>
      <c r="K84" s="573">
        <f t="shared" si="12"/>
        <v>0</v>
      </c>
      <c r="L84" s="513"/>
    </row>
    <row r="85" spans="1:12" s="162" customFormat="1" x14ac:dyDescent="0.2">
      <c r="A85" s="523"/>
      <c r="B85" s="40" t="s">
        <v>16</v>
      </c>
      <c r="C85" s="40"/>
      <c r="D85" s="40"/>
      <c r="E85" s="524">
        <v>0</v>
      </c>
      <c r="F85" s="508"/>
      <c r="G85" s="525"/>
      <c r="H85" s="526"/>
      <c r="I85" s="572">
        <f t="shared" si="11"/>
        <v>0</v>
      </c>
      <c r="J85" s="573"/>
      <c r="K85" s="573">
        <f t="shared" si="12"/>
        <v>0</v>
      </c>
      <c r="L85" s="513"/>
    </row>
    <row r="86" spans="1:12" s="162" customFormat="1" x14ac:dyDescent="0.2">
      <c r="A86" s="523"/>
      <c r="B86" s="40" t="s">
        <v>16</v>
      </c>
      <c r="C86" s="40"/>
      <c r="D86" s="40"/>
      <c r="E86" s="524">
        <v>0</v>
      </c>
      <c r="F86" s="508"/>
      <c r="G86" s="525"/>
      <c r="H86" s="526"/>
      <c r="I86" s="572">
        <f t="shared" si="11"/>
        <v>0</v>
      </c>
      <c r="J86" s="573"/>
      <c r="K86" s="573">
        <f t="shared" si="12"/>
        <v>0</v>
      </c>
      <c r="L86" s="513"/>
    </row>
    <row r="87" spans="1:12" s="162" customFormat="1" x14ac:dyDescent="0.2">
      <c r="A87" s="523"/>
      <c r="B87" s="40" t="s">
        <v>16</v>
      </c>
      <c r="C87" s="40"/>
      <c r="D87" s="40"/>
      <c r="E87" s="524">
        <v>0</v>
      </c>
      <c r="F87" s="508"/>
      <c r="G87" s="525"/>
      <c r="H87" s="526"/>
      <c r="I87" s="572">
        <f t="shared" si="11"/>
        <v>0</v>
      </c>
      <c r="J87" s="573"/>
      <c r="K87" s="573">
        <f t="shared" si="12"/>
        <v>0</v>
      </c>
      <c r="L87" s="513"/>
    </row>
    <row r="88" spans="1:12" s="162" customFormat="1" x14ac:dyDescent="0.2">
      <c r="A88" s="518"/>
      <c r="B88" s="39" t="s">
        <v>28</v>
      </c>
      <c r="C88" s="39"/>
      <c r="D88" s="39"/>
      <c r="E88" s="519"/>
      <c r="F88" s="508"/>
      <c r="G88" s="520"/>
      <c r="H88" s="521"/>
      <c r="I88" s="570">
        <f>SUM(I89:I96)</f>
        <v>0</v>
      </c>
      <c r="J88" s="571"/>
      <c r="K88" s="571">
        <f>SUM(K89:K96)</f>
        <v>0</v>
      </c>
      <c r="L88" s="513"/>
    </row>
    <row r="89" spans="1:12" s="162" customFormat="1" x14ac:dyDescent="0.2">
      <c r="A89" s="523"/>
      <c r="B89" s="40" t="s">
        <v>298</v>
      </c>
      <c r="C89" s="40"/>
      <c r="D89" s="40"/>
      <c r="E89" s="524">
        <v>0</v>
      </c>
      <c r="F89" s="508"/>
      <c r="G89" s="525"/>
      <c r="H89" s="526"/>
      <c r="I89" s="572">
        <f t="shared" ref="I89:I96" si="13">G89*H89</f>
        <v>0</v>
      </c>
      <c r="J89" s="573"/>
      <c r="K89" s="573">
        <f t="shared" ref="K89:K96" si="14">$E89*I89</f>
        <v>0</v>
      </c>
      <c r="L89" s="513"/>
    </row>
    <row r="90" spans="1:12" s="162" customFormat="1" x14ac:dyDescent="0.2">
      <c r="A90" s="523"/>
      <c r="B90" s="40" t="s">
        <v>20</v>
      </c>
      <c r="C90" s="40"/>
      <c r="D90" s="40"/>
      <c r="E90" s="524">
        <v>0</v>
      </c>
      <c r="F90" s="508"/>
      <c r="G90" s="525"/>
      <c r="H90" s="526"/>
      <c r="I90" s="572">
        <f t="shared" si="13"/>
        <v>0</v>
      </c>
      <c r="J90" s="573"/>
      <c r="K90" s="573">
        <f t="shared" si="14"/>
        <v>0</v>
      </c>
      <c r="L90" s="513"/>
    </row>
    <row r="91" spans="1:12" s="162" customFormat="1" x14ac:dyDescent="0.2">
      <c r="A91" s="523"/>
      <c r="B91" s="40" t="s">
        <v>299</v>
      </c>
      <c r="C91" s="40"/>
      <c r="D91" s="40"/>
      <c r="E91" s="524">
        <v>0</v>
      </c>
      <c r="F91" s="508"/>
      <c r="G91" s="525"/>
      <c r="H91" s="526"/>
      <c r="I91" s="572">
        <f t="shared" si="13"/>
        <v>0</v>
      </c>
      <c r="J91" s="573"/>
      <c r="K91" s="573">
        <f t="shared" si="14"/>
        <v>0</v>
      </c>
      <c r="L91" s="513"/>
    </row>
    <row r="92" spans="1:12" s="162" customFormat="1" x14ac:dyDescent="0.2">
      <c r="A92" s="523"/>
      <c r="B92" s="40" t="s">
        <v>300</v>
      </c>
      <c r="C92" s="40"/>
      <c r="D92" s="40"/>
      <c r="E92" s="524">
        <v>0</v>
      </c>
      <c r="F92" s="508"/>
      <c r="G92" s="525"/>
      <c r="H92" s="526"/>
      <c r="I92" s="572">
        <f t="shared" si="13"/>
        <v>0</v>
      </c>
      <c r="J92" s="573"/>
      <c r="K92" s="573">
        <f t="shared" si="14"/>
        <v>0</v>
      </c>
      <c r="L92" s="513"/>
    </row>
    <row r="93" spans="1:12" s="162" customFormat="1" x14ac:dyDescent="0.2">
      <c r="A93" s="523"/>
      <c r="B93" s="40" t="s">
        <v>16</v>
      </c>
      <c r="C93" s="40"/>
      <c r="D93" s="40"/>
      <c r="E93" s="524">
        <v>0</v>
      </c>
      <c r="F93" s="508"/>
      <c r="G93" s="525"/>
      <c r="H93" s="526"/>
      <c r="I93" s="572">
        <f t="shared" si="13"/>
        <v>0</v>
      </c>
      <c r="J93" s="573"/>
      <c r="K93" s="573">
        <f t="shared" si="14"/>
        <v>0</v>
      </c>
      <c r="L93" s="513"/>
    </row>
    <row r="94" spans="1:12" s="162" customFormat="1" x14ac:dyDescent="0.2">
      <c r="A94" s="523"/>
      <c r="B94" s="40" t="s">
        <v>16</v>
      </c>
      <c r="C94" s="40"/>
      <c r="D94" s="40"/>
      <c r="E94" s="524">
        <v>0</v>
      </c>
      <c r="F94" s="508"/>
      <c r="G94" s="525"/>
      <c r="H94" s="526"/>
      <c r="I94" s="572">
        <f t="shared" si="13"/>
        <v>0</v>
      </c>
      <c r="J94" s="573"/>
      <c r="K94" s="573">
        <f t="shared" si="14"/>
        <v>0</v>
      </c>
      <c r="L94" s="513"/>
    </row>
    <row r="95" spans="1:12" s="162" customFormat="1" x14ac:dyDescent="0.2">
      <c r="A95" s="523"/>
      <c r="B95" s="40" t="s">
        <v>16</v>
      </c>
      <c r="C95" s="40"/>
      <c r="D95" s="40"/>
      <c r="E95" s="524">
        <v>0</v>
      </c>
      <c r="F95" s="508"/>
      <c r="G95" s="525"/>
      <c r="H95" s="526"/>
      <c r="I95" s="572">
        <f t="shared" si="13"/>
        <v>0</v>
      </c>
      <c r="J95" s="573"/>
      <c r="K95" s="573">
        <f t="shared" si="14"/>
        <v>0</v>
      </c>
      <c r="L95" s="513"/>
    </row>
    <row r="96" spans="1:12" s="162" customFormat="1" x14ac:dyDescent="0.2">
      <c r="A96" s="523"/>
      <c r="B96" s="40" t="s">
        <v>16</v>
      </c>
      <c r="C96" s="40"/>
      <c r="D96" s="40"/>
      <c r="E96" s="524">
        <v>0</v>
      </c>
      <c r="F96" s="508"/>
      <c r="G96" s="525"/>
      <c r="H96" s="526"/>
      <c r="I96" s="572">
        <f t="shared" si="13"/>
        <v>0</v>
      </c>
      <c r="J96" s="573"/>
      <c r="K96" s="573">
        <f t="shared" si="14"/>
        <v>0</v>
      </c>
      <c r="L96" s="513"/>
    </row>
    <row r="97" spans="1:12" s="162" customFormat="1" x14ac:dyDescent="0.2">
      <c r="A97" s="518"/>
      <c r="B97" s="39" t="s">
        <v>29</v>
      </c>
      <c r="C97" s="39"/>
      <c r="D97" s="39"/>
      <c r="E97" s="519"/>
      <c r="F97" s="508"/>
      <c r="G97" s="520"/>
      <c r="H97" s="521"/>
      <c r="I97" s="570">
        <f>SUM(I98:I103)</f>
        <v>0</v>
      </c>
      <c r="J97" s="571"/>
      <c r="K97" s="571">
        <f>SUM(K98:K103)</f>
        <v>0</v>
      </c>
      <c r="L97" s="513"/>
    </row>
    <row r="98" spans="1:12" s="162" customFormat="1" x14ac:dyDescent="0.2">
      <c r="A98" s="523"/>
      <c r="B98" s="40" t="s">
        <v>282</v>
      </c>
      <c r="C98" s="40"/>
      <c r="D98" s="40"/>
      <c r="E98" s="524">
        <v>0</v>
      </c>
      <c r="F98" s="508"/>
      <c r="G98" s="525"/>
      <c r="H98" s="526"/>
      <c r="I98" s="572">
        <f t="shared" ref="I98:I103" si="15">G98*H98</f>
        <v>0</v>
      </c>
      <c r="J98" s="573"/>
      <c r="K98" s="573">
        <f t="shared" ref="K98:K103" si="16">$E98*I98</f>
        <v>0</v>
      </c>
      <c r="L98" s="513"/>
    </row>
    <row r="99" spans="1:12" s="162" customFormat="1" x14ac:dyDescent="0.2">
      <c r="A99" s="523"/>
      <c r="B99" s="40" t="s">
        <v>283</v>
      </c>
      <c r="C99" s="40"/>
      <c r="D99" s="40"/>
      <c r="E99" s="524">
        <v>0</v>
      </c>
      <c r="F99" s="508"/>
      <c r="G99" s="525"/>
      <c r="H99" s="526"/>
      <c r="I99" s="572">
        <f t="shared" si="15"/>
        <v>0</v>
      </c>
      <c r="J99" s="573"/>
      <c r="K99" s="573">
        <f t="shared" si="16"/>
        <v>0</v>
      </c>
      <c r="L99" s="513"/>
    </row>
    <row r="100" spans="1:12" s="162" customFormat="1" x14ac:dyDescent="0.2">
      <c r="A100" s="523"/>
      <c r="B100" s="40" t="s">
        <v>16</v>
      </c>
      <c r="C100" s="40"/>
      <c r="D100" s="40"/>
      <c r="E100" s="524">
        <v>0</v>
      </c>
      <c r="F100" s="508"/>
      <c r="G100" s="525"/>
      <c r="H100" s="526"/>
      <c r="I100" s="572">
        <f t="shared" si="15"/>
        <v>0</v>
      </c>
      <c r="J100" s="573"/>
      <c r="K100" s="573">
        <f t="shared" si="16"/>
        <v>0</v>
      </c>
      <c r="L100" s="513"/>
    </row>
    <row r="101" spans="1:12" s="162" customFormat="1" x14ac:dyDescent="0.2">
      <c r="A101" s="523"/>
      <c r="B101" s="40" t="s">
        <v>16</v>
      </c>
      <c r="C101" s="40"/>
      <c r="D101" s="40"/>
      <c r="E101" s="524">
        <v>0</v>
      </c>
      <c r="F101" s="508"/>
      <c r="G101" s="525"/>
      <c r="H101" s="526"/>
      <c r="I101" s="572">
        <f t="shared" si="15"/>
        <v>0</v>
      </c>
      <c r="J101" s="573"/>
      <c r="K101" s="573">
        <f t="shared" si="16"/>
        <v>0</v>
      </c>
      <c r="L101" s="513"/>
    </row>
    <row r="102" spans="1:12" s="162" customFormat="1" x14ac:dyDescent="0.2">
      <c r="A102" s="523"/>
      <c r="B102" s="40" t="s">
        <v>16</v>
      </c>
      <c r="C102" s="40"/>
      <c r="D102" s="40"/>
      <c r="E102" s="524">
        <v>0</v>
      </c>
      <c r="F102" s="508"/>
      <c r="G102" s="525"/>
      <c r="H102" s="526"/>
      <c r="I102" s="572">
        <f t="shared" si="15"/>
        <v>0</v>
      </c>
      <c r="J102" s="573"/>
      <c r="K102" s="573">
        <f t="shared" si="16"/>
        <v>0</v>
      </c>
      <c r="L102" s="513"/>
    </row>
    <row r="103" spans="1:12" s="162" customFormat="1" x14ac:dyDescent="0.2">
      <c r="A103" s="523"/>
      <c r="B103" s="40" t="s">
        <v>16</v>
      </c>
      <c r="C103" s="40"/>
      <c r="D103" s="40"/>
      <c r="E103" s="524">
        <v>0</v>
      </c>
      <c r="F103" s="508"/>
      <c r="G103" s="525"/>
      <c r="H103" s="526"/>
      <c r="I103" s="572">
        <f t="shared" si="15"/>
        <v>0</v>
      </c>
      <c r="J103" s="573"/>
      <c r="K103" s="573">
        <f t="shared" si="16"/>
        <v>0</v>
      </c>
      <c r="L103" s="513"/>
    </row>
    <row r="104" spans="1:12" s="162" customFormat="1" x14ac:dyDescent="0.2">
      <c r="A104" s="518"/>
      <c r="B104" s="39" t="s">
        <v>30</v>
      </c>
      <c r="C104" s="39"/>
      <c r="D104" s="39"/>
      <c r="E104" s="519"/>
      <c r="F104" s="508"/>
      <c r="G104" s="520"/>
      <c r="H104" s="521"/>
      <c r="I104" s="570">
        <f>SUM(I105:I112)</f>
        <v>0</v>
      </c>
      <c r="J104" s="571"/>
      <c r="K104" s="571">
        <f>SUM(K105:K112)</f>
        <v>0</v>
      </c>
      <c r="L104" s="513"/>
    </row>
    <row r="105" spans="1:12" s="162" customFormat="1" x14ac:dyDescent="0.2">
      <c r="A105" s="523"/>
      <c r="B105" s="40" t="s">
        <v>298</v>
      </c>
      <c r="C105" s="40"/>
      <c r="D105" s="40"/>
      <c r="E105" s="524">
        <v>0</v>
      </c>
      <c r="F105" s="508"/>
      <c r="G105" s="525"/>
      <c r="H105" s="526"/>
      <c r="I105" s="572">
        <f t="shared" ref="I105:I112" si="17">G105*H105</f>
        <v>0</v>
      </c>
      <c r="J105" s="573"/>
      <c r="K105" s="573">
        <f t="shared" ref="K105:K112" si="18">$E105*I105</f>
        <v>0</v>
      </c>
      <c r="L105" s="513"/>
    </row>
    <row r="106" spans="1:12" s="162" customFormat="1" x14ac:dyDescent="0.2">
      <c r="A106" s="523"/>
      <c r="B106" s="40" t="s">
        <v>20</v>
      </c>
      <c r="C106" s="40"/>
      <c r="D106" s="40"/>
      <c r="E106" s="524">
        <v>0</v>
      </c>
      <c r="F106" s="508"/>
      <c r="G106" s="525"/>
      <c r="H106" s="526"/>
      <c r="I106" s="572">
        <f t="shared" si="17"/>
        <v>0</v>
      </c>
      <c r="J106" s="573"/>
      <c r="K106" s="573">
        <f t="shared" si="18"/>
        <v>0</v>
      </c>
      <c r="L106" s="513"/>
    </row>
    <row r="107" spans="1:12" s="162" customFormat="1" x14ac:dyDescent="0.2">
      <c r="A107" s="523"/>
      <c r="B107" s="40" t="s">
        <v>299</v>
      </c>
      <c r="C107" s="40"/>
      <c r="D107" s="40"/>
      <c r="E107" s="524">
        <v>0</v>
      </c>
      <c r="F107" s="508"/>
      <c r="G107" s="525"/>
      <c r="H107" s="526"/>
      <c r="I107" s="572">
        <f t="shared" si="17"/>
        <v>0</v>
      </c>
      <c r="J107" s="573"/>
      <c r="K107" s="573">
        <f t="shared" si="18"/>
        <v>0</v>
      </c>
      <c r="L107" s="513"/>
    </row>
    <row r="108" spans="1:12" s="162" customFormat="1" x14ac:dyDescent="0.2">
      <c r="A108" s="523"/>
      <c r="B108" s="40" t="s">
        <v>300</v>
      </c>
      <c r="C108" s="40"/>
      <c r="D108" s="40"/>
      <c r="E108" s="524">
        <v>0</v>
      </c>
      <c r="F108" s="508"/>
      <c r="G108" s="525"/>
      <c r="H108" s="526"/>
      <c r="I108" s="572">
        <f t="shared" si="17"/>
        <v>0</v>
      </c>
      <c r="J108" s="573"/>
      <c r="K108" s="573">
        <f t="shared" si="18"/>
        <v>0</v>
      </c>
      <c r="L108" s="513"/>
    </row>
    <row r="109" spans="1:12" s="162" customFormat="1" x14ac:dyDescent="0.2">
      <c r="A109" s="523"/>
      <c r="B109" s="40" t="s">
        <v>16</v>
      </c>
      <c r="C109" s="40"/>
      <c r="D109" s="40"/>
      <c r="E109" s="524">
        <v>0</v>
      </c>
      <c r="F109" s="508"/>
      <c r="G109" s="525"/>
      <c r="H109" s="526"/>
      <c r="I109" s="572">
        <f t="shared" si="17"/>
        <v>0</v>
      </c>
      <c r="J109" s="573"/>
      <c r="K109" s="573">
        <f t="shared" si="18"/>
        <v>0</v>
      </c>
      <c r="L109" s="513"/>
    </row>
    <row r="110" spans="1:12" s="162" customFormat="1" x14ac:dyDescent="0.2">
      <c r="A110" s="523"/>
      <c r="B110" s="40" t="s">
        <v>16</v>
      </c>
      <c r="C110" s="40"/>
      <c r="D110" s="40"/>
      <c r="E110" s="524">
        <v>0</v>
      </c>
      <c r="F110" s="508"/>
      <c r="G110" s="525"/>
      <c r="H110" s="526"/>
      <c r="I110" s="572">
        <f t="shared" si="17"/>
        <v>0</v>
      </c>
      <c r="J110" s="573"/>
      <c r="K110" s="573">
        <f t="shared" si="18"/>
        <v>0</v>
      </c>
      <c r="L110" s="513"/>
    </row>
    <row r="111" spans="1:12" s="162" customFormat="1" x14ac:dyDescent="0.2">
      <c r="A111" s="523"/>
      <c r="B111" s="40" t="s">
        <v>16</v>
      </c>
      <c r="C111" s="40"/>
      <c r="D111" s="40"/>
      <c r="E111" s="524">
        <v>0</v>
      </c>
      <c r="F111" s="508"/>
      <c r="G111" s="525"/>
      <c r="H111" s="526"/>
      <c r="I111" s="572">
        <f t="shared" si="17"/>
        <v>0</v>
      </c>
      <c r="J111" s="573"/>
      <c r="K111" s="573">
        <f t="shared" si="18"/>
        <v>0</v>
      </c>
      <c r="L111" s="513"/>
    </row>
    <row r="112" spans="1:12" s="162" customFormat="1" x14ac:dyDescent="0.2">
      <c r="A112" s="523"/>
      <c r="B112" s="40" t="s">
        <v>16</v>
      </c>
      <c r="C112" s="40"/>
      <c r="D112" s="40"/>
      <c r="E112" s="524">
        <v>0</v>
      </c>
      <c r="F112" s="508"/>
      <c r="G112" s="525"/>
      <c r="H112" s="526"/>
      <c r="I112" s="572">
        <f t="shared" si="17"/>
        <v>0</v>
      </c>
      <c r="J112" s="573"/>
      <c r="K112" s="573">
        <f t="shared" si="18"/>
        <v>0</v>
      </c>
      <c r="L112" s="513"/>
    </row>
    <row r="113" spans="1:12" s="162" customFormat="1" x14ac:dyDescent="0.2">
      <c r="A113" s="518"/>
      <c r="B113" s="39" t="s">
        <v>31</v>
      </c>
      <c r="C113" s="39"/>
      <c r="D113" s="39"/>
      <c r="E113" s="519"/>
      <c r="F113" s="508"/>
      <c r="G113" s="520"/>
      <c r="H113" s="521"/>
      <c r="I113" s="570">
        <f>SUM(I114:I117)</f>
        <v>0</v>
      </c>
      <c r="J113" s="571"/>
      <c r="K113" s="571">
        <f>SUM(K114:K117)</f>
        <v>0</v>
      </c>
      <c r="L113" s="513"/>
    </row>
    <row r="114" spans="1:12" s="162" customFormat="1" x14ac:dyDescent="0.2">
      <c r="A114" s="523"/>
      <c r="B114" s="40" t="s">
        <v>16</v>
      </c>
      <c r="C114" s="40"/>
      <c r="D114" s="40"/>
      <c r="E114" s="524">
        <v>0</v>
      </c>
      <c r="F114" s="508"/>
      <c r="G114" s="525"/>
      <c r="H114" s="526"/>
      <c r="I114" s="572">
        <f t="shared" ref="I114:I117" si="19">G114*H114</f>
        <v>0</v>
      </c>
      <c r="J114" s="573"/>
      <c r="K114" s="573">
        <f t="shared" ref="K114:K117" si="20">$E114*I114</f>
        <v>0</v>
      </c>
      <c r="L114" s="513"/>
    </row>
    <row r="115" spans="1:12" s="162" customFormat="1" x14ac:dyDescent="0.2">
      <c r="A115" s="523"/>
      <c r="B115" s="40" t="s">
        <v>16</v>
      </c>
      <c r="C115" s="40"/>
      <c r="D115" s="40"/>
      <c r="E115" s="524">
        <v>0</v>
      </c>
      <c r="F115" s="508"/>
      <c r="G115" s="525"/>
      <c r="H115" s="526"/>
      <c r="I115" s="572">
        <f t="shared" si="19"/>
        <v>0</v>
      </c>
      <c r="J115" s="573"/>
      <c r="K115" s="573">
        <f t="shared" si="20"/>
        <v>0</v>
      </c>
      <c r="L115" s="513"/>
    </row>
    <row r="116" spans="1:12" s="162" customFormat="1" x14ac:dyDescent="0.2">
      <c r="A116" s="523"/>
      <c r="B116" s="40" t="s">
        <v>16</v>
      </c>
      <c r="C116" s="40"/>
      <c r="D116" s="40"/>
      <c r="E116" s="524">
        <v>0</v>
      </c>
      <c r="F116" s="508"/>
      <c r="G116" s="525"/>
      <c r="H116" s="526"/>
      <c r="I116" s="572">
        <f t="shared" si="19"/>
        <v>0</v>
      </c>
      <c r="J116" s="573"/>
      <c r="K116" s="573">
        <f t="shared" si="20"/>
        <v>0</v>
      </c>
      <c r="L116" s="513"/>
    </row>
    <row r="117" spans="1:12" s="162" customFormat="1" x14ac:dyDescent="0.2">
      <c r="A117" s="523"/>
      <c r="B117" s="40" t="s">
        <v>16</v>
      </c>
      <c r="C117" s="40"/>
      <c r="D117" s="40"/>
      <c r="E117" s="524">
        <v>0</v>
      </c>
      <c r="F117" s="508"/>
      <c r="G117" s="525"/>
      <c r="H117" s="526"/>
      <c r="I117" s="572">
        <f t="shared" si="19"/>
        <v>0</v>
      </c>
      <c r="J117" s="573"/>
      <c r="K117" s="573">
        <f t="shared" si="20"/>
        <v>0</v>
      </c>
      <c r="L117" s="513"/>
    </row>
    <row r="118" spans="1:12" s="162" customFormat="1" x14ac:dyDescent="0.2">
      <c r="A118" s="518"/>
      <c r="B118" s="39" t="s">
        <v>32</v>
      </c>
      <c r="C118" s="39"/>
      <c r="D118" s="39"/>
      <c r="E118" s="519"/>
      <c r="F118" s="508"/>
      <c r="G118" s="520"/>
      <c r="H118" s="521"/>
      <c r="I118" s="570">
        <f>SUM(I119:I126)</f>
        <v>0</v>
      </c>
      <c r="J118" s="571"/>
      <c r="K118" s="571">
        <f>SUM(K119:K126)</f>
        <v>0</v>
      </c>
      <c r="L118" s="513"/>
    </row>
    <row r="119" spans="1:12" s="162" customFormat="1" x14ac:dyDescent="0.2">
      <c r="A119" s="523"/>
      <c r="B119" s="40" t="s">
        <v>16</v>
      </c>
      <c r="C119" s="40"/>
      <c r="D119" s="40"/>
      <c r="E119" s="524">
        <v>0</v>
      </c>
      <c r="F119" s="508"/>
      <c r="G119" s="525"/>
      <c r="H119" s="526"/>
      <c r="I119" s="572">
        <f t="shared" ref="I119:I126" si="21">G119*H119</f>
        <v>0</v>
      </c>
      <c r="J119" s="573"/>
      <c r="K119" s="573">
        <f t="shared" ref="K119:K126" si="22">$E119*I119</f>
        <v>0</v>
      </c>
      <c r="L119" s="513"/>
    </row>
    <row r="120" spans="1:12" s="162" customFormat="1" x14ac:dyDescent="0.2">
      <c r="A120" s="523"/>
      <c r="B120" s="40" t="s">
        <v>16</v>
      </c>
      <c r="C120" s="40"/>
      <c r="D120" s="40"/>
      <c r="E120" s="524">
        <v>0</v>
      </c>
      <c r="F120" s="508"/>
      <c r="G120" s="525"/>
      <c r="H120" s="526"/>
      <c r="I120" s="572">
        <f t="shared" si="21"/>
        <v>0</v>
      </c>
      <c r="J120" s="573"/>
      <c r="K120" s="573">
        <f t="shared" si="22"/>
        <v>0</v>
      </c>
      <c r="L120" s="513"/>
    </row>
    <row r="121" spans="1:12" s="162" customFormat="1" x14ac:dyDescent="0.2">
      <c r="A121" s="523"/>
      <c r="B121" s="40" t="s">
        <v>16</v>
      </c>
      <c r="C121" s="40"/>
      <c r="D121" s="40"/>
      <c r="E121" s="524">
        <v>0</v>
      </c>
      <c r="F121" s="508"/>
      <c r="G121" s="525"/>
      <c r="H121" s="526"/>
      <c r="I121" s="572">
        <f t="shared" si="21"/>
        <v>0</v>
      </c>
      <c r="J121" s="573"/>
      <c r="K121" s="573">
        <f t="shared" si="22"/>
        <v>0</v>
      </c>
      <c r="L121" s="513"/>
    </row>
    <row r="122" spans="1:12" s="162" customFormat="1" x14ac:dyDescent="0.2">
      <c r="A122" s="523"/>
      <c r="B122" s="40" t="s">
        <v>16</v>
      </c>
      <c r="C122" s="40"/>
      <c r="D122" s="40"/>
      <c r="E122" s="524">
        <v>0</v>
      </c>
      <c r="F122" s="508"/>
      <c r="G122" s="525"/>
      <c r="H122" s="526"/>
      <c r="I122" s="572">
        <f t="shared" si="21"/>
        <v>0</v>
      </c>
      <c r="J122" s="573"/>
      <c r="K122" s="573">
        <f t="shared" si="22"/>
        <v>0</v>
      </c>
      <c r="L122" s="513"/>
    </row>
    <row r="123" spans="1:12" s="162" customFormat="1" x14ac:dyDescent="0.2">
      <c r="A123" s="523"/>
      <c r="B123" s="40" t="s">
        <v>16</v>
      </c>
      <c r="C123" s="40"/>
      <c r="D123" s="40"/>
      <c r="E123" s="524">
        <v>0</v>
      </c>
      <c r="F123" s="508"/>
      <c r="G123" s="525"/>
      <c r="H123" s="526"/>
      <c r="I123" s="572">
        <f t="shared" si="21"/>
        <v>0</v>
      </c>
      <c r="J123" s="573"/>
      <c r="K123" s="573">
        <f t="shared" si="22"/>
        <v>0</v>
      </c>
      <c r="L123" s="513"/>
    </row>
    <row r="124" spans="1:12" s="162" customFormat="1" outlineLevel="1" x14ac:dyDescent="0.2">
      <c r="A124" s="523"/>
      <c r="B124" s="40" t="s">
        <v>16</v>
      </c>
      <c r="C124" s="40"/>
      <c r="D124" s="40"/>
      <c r="E124" s="524">
        <v>0</v>
      </c>
      <c r="F124" s="508"/>
      <c r="G124" s="525"/>
      <c r="H124" s="526"/>
      <c r="I124" s="572">
        <f t="shared" si="21"/>
        <v>0</v>
      </c>
      <c r="J124" s="573"/>
      <c r="K124" s="573">
        <f t="shared" si="22"/>
        <v>0</v>
      </c>
      <c r="L124" s="513"/>
    </row>
    <row r="125" spans="1:12" s="162" customFormat="1" outlineLevel="1" x14ac:dyDescent="0.2">
      <c r="A125" s="523"/>
      <c r="B125" s="40" t="s">
        <v>16</v>
      </c>
      <c r="C125" s="40"/>
      <c r="D125" s="40"/>
      <c r="E125" s="524">
        <v>0</v>
      </c>
      <c r="F125" s="508"/>
      <c r="G125" s="525"/>
      <c r="H125" s="526"/>
      <c r="I125" s="572">
        <f t="shared" si="21"/>
        <v>0</v>
      </c>
      <c r="J125" s="573"/>
      <c r="K125" s="573">
        <f t="shared" si="22"/>
        <v>0</v>
      </c>
      <c r="L125" s="513"/>
    </row>
    <row r="126" spans="1:12" s="162" customFormat="1" outlineLevel="1" x14ac:dyDescent="0.2">
      <c r="A126" s="523"/>
      <c r="B126" s="40" t="s">
        <v>16</v>
      </c>
      <c r="C126" s="40"/>
      <c r="D126" s="40"/>
      <c r="E126" s="524">
        <v>0</v>
      </c>
      <c r="F126" s="508"/>
      <c r="G126" s="525"/>
      <c r="H126" s="526"/>
      <c r="I126" s="572">
        <f t="shared" si="21"/>
        <v>0</v>
      </c>
      <c r="J126" s="573"/>
      <c r="K126" s="573">
        <f t="shared" si="22"/>
        <v>0</v>
      </c>
      <c r="L126" s="513"/>
    </row>
    <row r="127" spans="1:12" s="162" customFormat="1" x14ac:dyDescent="0.2">
      <c r="A127" s="527"/>
      <c r="B127" s="89" t="s">
        <v>5402</v>
      </c>
      <c r="C127" s="41"/>
      <c r="D127" s="41"/>
      <c r="E127" s="528"/>
      <c r="F127" s="508"/>
      <c r="G127" s="529"/>
      <c r="H127" s="530"/>
      <c r="I127" s="574">
        <f>SUM(I13:I126)/2</f>
        <v>0</v>
      </c>
      <c r="J127" s="575"/>
      <c r="K127" s="575">
        <f>SUM(K13:K126)/2</f>
        <v>0</v>
      </c>
      <c r="L127" s="531"/>
    </row>
    <row r="128" spans="1:12" ht="12.75" thickBot="1" x14ac:dyDescent="0.25">
      <c r="A128" s="532"/>
      <c r="B128" s="162"/>
      <c r="C128" s="162"/>
      <c r="D128" s="162"/>
      <c r="E128" s="162"/>
      <c r="F128" s="162"/>
      <c r="G128" s="162"/>
      <c r="H128" s="162"/>
      <c r="I128" s="162"/>
      <c r="J128" s="162"/>
      <c r="K128" s="162"/>
      <c r="L128" s="533"/>
    </row>
    <row r="129" spans="1:12" x14ac:dyDescent="0.2">
      <c r="A129" s="534"/>
      <c r="B129" s="535"/>
      <c r="C129" s="535"/>
      <c r="D129" s="535"/>
      <c r="E129" s="536"/>
      <c r="F129" s="537"/>
      <c r="G129" s="672"/>
      <c r="H129" s="673"/>
      <c r="I129" s="673"/>
      <c r="J129" s="673"/>
      <c r="K129" s="673"/>
      <c r="L129" s="674"/>
    </row>
    <row r="130" spans="1:12" ht="15" customHeight="1" x14ac:dyDescent="0.25">
      <c r="A130" s="538"/>
      <c r="B130" s="539" t="s">
        <v>33</v>
      </c>
      <c r="C130" s="540" t="s">
        <v>278</v>
      </c>
      <c r="D130" s="506"/>
      <c r="E130" s="541"/>
      <c r="F130" s="508"/>
      <c r="G130" s="675" t="s">
        <v>276</v>
      </c>
      <c r="H130" s="676"/>
      <c r="I130" s="676"/>
      <c r="J130" s="676"/>
      <c r="K130" s="676"/>
      <c r="L130" s="542"/>
    </row>
    <row r="131" spans="1:12" ht="52.5" customHeight="1" x14ac:dyDescent="0.2">
      <c r="A131" s="505"/>
      <c r="B131" s="671" t="s">
        <v>281</v>
      </c>
      <c r="C131" s="671"/>
      <c r="D131" s="506"/>
      <c r="E131" s="507" t="s">
        <v>11</v>
      </c>
      <c r="F131" s="508"/>
      <c r="G131" s="509" t="s">
        <v>12</v>
      </c>
      <c r="H131" s="510" t="s">
        <v>13</v>
      </c>
      <c r="I131" s="567" t="s">
        <v>109</v>
      </c>
      <c r="J131" s="568"/>
      <c r="K131" s="568" t="s">
        <v>14</v>
      </c>
      <c r="L131" s="513"/>
    </row>
    <row r="132" spans="1:12" s="162" customFormat="1" ht="7.5" customHeight="1" x14ac:dyDescent="0.2">
      <c r="A132" s="514"/>
      <c r="B132" s="163"/>
      <c r="C132" s="163"/>
      <c r="D132" s="163"/>
      <c r="E132" s="515"/>
      <c r="F132" s="508"/>
      <c r="G132" s="516"/>
      <c r="H132" s="517"/>
      <c r="I132" s="569"/>
      <c r="J132" s="569"/>
      <c r="K132" s="569"/>
      <c r="L132" s="513"/>
    </row>
    <row r="133" spans="1:12" s="162" customFormat="1" x14ac:dyDescent="0.2">
      <c r="A133" s="518"/>
      <c r="B133" s="39" t="s">
        <v>15</v>
      </c>
      <c r="C133" s="39"/>
      <c r="D133" s="39"/>
      <c r="E133" s="519"/>
      <c r="F133" s="508"/>
      <c r="G133" s="520"/>
      <c r="H133" s="521"/>
      <c r="I133" s="570">
        <f>SUM(I134:I139)</f>
        <v>0</v>
      </c>
      <c r="J133" s="571"/>
      <c r="K133" s="571">
        <f>SUM(K134:K139)</f>
        <v>0</v>
      </c>
      <c r="L133" s="513"/>
    </row>
    <row r="134" spans="1:12" s="162" customFormat="1" x14ac:dyDescent="0.2">
      <c r="A134" s="523"/>
      <c r="B134" s="40" t="s">
        <v>284</v>
      </c>
      <c r="C134" s="40"/>
      <c r="D134" s="40"/>
      <c r="E134" s="524">
        <v>0</v>
      </c>
      <c r="F134" s="508"/>
      <c r="G134" s="525"/>
      <c r="H134" s="526"/>
      <c r="I134" s="572">
        <f>G134*H134</f>
        <v>0</v>
      </c>
      <c r="J134" s="573"/>
      <c r="K134" s="573">
        <f>$E$14*I134</f>
        <v>0</v>
      </c>
      <c r="L134" s="513"/>
    </row>
    <row r="135" spans="1:12" s="162" customFormat="1" x14ac:dyDescent="0.2">
      <c r="A135" s="523"/>
      <c r="B135" s="40" t="s">
        <v>289</v>
      </c>
      <c r="C135" s="40"/>
      <c r="D135" s="40"/>
      <c r="E135" s="524">
        <v>0</v>
      </c>
      <c r="F135" s="508"/>
      <c r="G135" s="525"/>
      <c r="H135" s="526"/>
      <c r="I135" s="572">
        <f t="shared" ref="I135:I139" si="23">G135*H135</f>
        <v>0</v>
      </c>
      <c r="J135" s="573"/>
      <c r="K135" s="573">
        <f t="shared" ref="K135:K139" si="24">$E$14*I135</f>
        <v>0</v>
      </c>
      <c r="L135" s="513"/>
    </row>
    <row r="136" spans="1:12" s="162" customFormat="1" x14ac:dyDescent="0.2">
      <c r="A136" s="523"/>
      <c r="B136" s="40" t="s">
        <v>291</v>
      </c>
      <c r="C136" s="40"/>
      <c r="D136" s="40"/>
      <c r="E136" s="524">
        <v>0</v>
      </c>
      <c r="F136" s="508"/>
      <c r="G136" s="525"/>
      <c r="H136" s="526"/>
      <c r="I136" s="572">
        <f t="shared" si="23"/>
        <v>0</v>
      </c>
      <c r="J136" s="573"/>
      <c r="K136" s="573">
        <f t="shared" si="24"/>
        <v>0</v>
      </c>
      <c r="L136" s="513"/>
    </row>
    <row r="137" spans="1:12" s="162" customFormat="1" x14ac:dyDescent="0.2">
      <c r="A137" s="523"/>
      <c r="B137" s="40" t="s">
        <v>290</v>
      </c>
      <c r="C137" s="40"/>
      <c r="D137" s="40"/>
      <c r="E137" s="524">
        <v>0</v>
      </c>
      <c r="F137" s="508"/>
      <c r="G137" s="525"/>
      <c r="H137" s="526"/>
      <c r="I137" s="572">
        <f t="shared" si="23"/>
        <v>0</v>
      </c>
      <c r="J137" s="573"/>
      <c r="K137" s="573">
        <f t="shared" si="24"/>
        <v>0</v>
      </c>
      <c r="L137" s="513"/>
    </row>
    <row r="138" spans="1:12" s="162" customFormat="1" x14ac:dyDescent="0.2">
      <c r="A138" s="523"/>
      <c r="B138" s="40" t="s">
        <v>16</v>
      </c>
      <c r="C138" s="40"/>
      <c r="D138" s="40"/>
      <c r="E138" s="524">
        <v>0</v>
      </c>
      <c r="F138" s="508"/>
      <c r="G138" s="525"/>
      <c r="H138" s="526"/>
      <c r="I138" s="572">
        <f t="shared" si="23"/>
        <v>0</v>
      </c>
      <c r="J138" s="573"/>
      <c r="K138" s="573">
        <f t="shared" si="24"/>
        <v>0</v>
      </c>
      <c r="L138" s="513"/>
    </row>
    <row r="139" spans="1:12" s="162" customFormat="1" x14ac:dyDescent="0.2">
      <c r="A139" s="523"/>
      <c r="B139" s="40" t="s">
        <v>16</v>
      </c>
      <c r="C139" s="40"/>
      <c r="D139" s="40"/>
      <c r="E139" s="524">
        <v>0</v>
      </c>
      <c r="F139" s="508"/>
      <c r="G139" s="525"/>
      <c r="H139" s="526"/>
      <c r="I139" s="572">
        <f t="shared" si="23"/>
        <v>0</v>
      </c>
      <c r="J139" s="573"/>
      <c r="K139" s="573">
        <f t="shared" si="24"/>
        <v>0</v>
      </c>
      <c r="L139" s="513"/>
    </row>
    <row r="140" spans="1:12" s="162" customFormat="1" x14ac:dyDescent="0.2">
      <c r="A140" s="518"/>
      <c r="B140" s="39" t="s">
        <v>17</v>
      </c>
      <c r="C140" s="39"/>
      <c r="D140" s="39"/>
      <c r="E140" s="519"/>
      <c r="F140" s="508"/>
      <c r="G140" s="520"/>
      <c r="H140" s="521"/>
      <c r="I140" s="570">
        <f>SUM(I141:I147)</f>
        <v>0</v>
      </c>
      <c r="J140" s="571"/>
      <c r="K140" s="571">
        <f>SUM(K141:K147)</f>
        <v>0</v>
      </c>
      <c r="L140" s="513"/>
    </row>
    <row r="141" spans="1:12" s="162" customFormat="1" x14ac:dyDescent="0.2">
      <c r="A141" s="523"/>
      <c r="B141" s="40" t="s">
        <v>285</v>
      </c>
      <c r="C141" s="40"/>
      <c r="D141" s="40"/>
      <c r="E141" s="524">
        <v>0</v>
      </c>
      <c r="F141" s="508"/>
      <c r="G141" s="525"/>
      <c r="H141" s="526"/>
      <c r="I141" s="572">
        <f>G141*H141</f>
        <v>0</v>
      </c>
      <c r="J141" s="573"/>
      <c r="K141" s="573">
        <f>$E$14*I141</f>
        <v>0</v>
      </c>
      <c r="L141" s="513"/>
    </row>
    <row r="142" spans="1:12" s="162" customFormat="1" x14ac:dyDescent="0.2">
      <c r="A142" s="523"/>
      <c r="B142" s="40" t="s">
        <v>286</v>
      </c>
      <c r="C142" s="40"/>
      <c r="D142" s="40"/>
      <c r="E142" s="524">
        <v>0</v>
      </c>
      <c r="F142" s="508"/>
      <c r="G142" s="525"/>
      <c r="H142" s="526"/>
      <c r="I142" s="572">
        <f t="shared" ref="I142:I147" si="25">G142*H142</f>
        <v>0</v>
      </c>
      <c r="J142" s="573"/>
      <c r="K142" s="573">
        <f t="shared" ref="K142:K147" si="26">$E$14*I142</f>
        <v>0</v>
      </c>
      <c r="L142" s="513"/>
    </row>
    <row r="143" spans="1:12" s="162" customFormat="1" x14ac:dyDescent="0.2">
      <c r="A143" s="523"/>
      <c r="B143" s="40" t="s">
        <v>287</v>
      </c>
      <c r="C143" s="40"/>
      <c r="D143" s="40"/>
      <c r="E143" s="524">
        <v>0</v>
      </c>
      <c r="F143" s="508"/>
      <c r="G143" s="525"/>
      <c r="H143" s="526"/>
      <c r="I143" s="572">
        <f t="shared" si="25"/>
        <v>0</v>
      </c>
      <c r="J143" s="573"/>
      <c r="K143" s="573">
        <f t="shared" si="26"/>
        <v>0</v>
      </c>
      <c r="L143" s="513"/>
    </row>
    <row r="144" spans="1:12" s="162" customFormat="1" x14ac:dyDescent="0.2">
      <c r="A144" s="523"/>
      <c r="B144" s="40" t="s">
        <v>288</v>
      </c>
      <c r="C144" s="40"/>
      <c r="D144" s="40"/>
      <c r="E144" s="524">
        <v>0</v>
      </c>
      <c r="F144" s="508"/>
      <c r="G144" s="525"/>
      <c r="H144" s="526"/>
      <c r="I144" s="572">
        <f t="shared" si="25"/>
        <v>0</v>
      </c>
      <c r="J144" s="573"/>
      <c r="K144" s="573">
        <f t="shared" si="26"/>
        <v>0</v>
      </c>
      <c r="L144" s="513"/>
    </row>
    <row r="145" spans="1:12" s="162" customFormat="1" x14ac:dyDescent="0.2">
      <c r="A145" s="523"/>
      <c r="B145" s="40" t="s">
        <v>296</v>
      </c>
      <c r="C145" s="40"/>
      <c r="D145" s="40"/>
      <c r="E145" s="524">
        <v>0</v>
      </c>
      <c r="F145" s="508"/>
      <c r="G145" s="525"/>
      <c r="H145" s="526"/>
      <c r="I145" s="572">
        <f t="shared" si="25"/>
        <v>0</v>
      </c>
      <c r="J145" s="573"/>
      <c r="K145" s="573">
        <f t="shared" si="26"/>
        <v>0</v>
      </c>
      <c r="L145" s="513"/>
    </row>
    <row r="146" spans="1:12" s="162" customFormat="1" x14ac:dyDescent="0.2">
      <c r="A146" s="523"/>
      <c r="B146" s="40" t="s">
        <v>16</v>
      </c>
      <c r="C146" s="40"/>
      <c r="D146" s="40"/>
      <c r="E146" s="524">
        <v>0</v>
      </c>
      <c r="F146" s="508"/>
      <c r="G146" s="525"/>
      <c r="H146" s="526"/>
      <c r="I146" s="572">
        <f t="shared" si="25"/>
        <v>0</v>
      </c>
      <c r="J146" s="573"/>
      <c r="K146" s="573">
        <f t="shared" si="26"/>
        <v>0</v>
      </c>
      <c r="L146" s="513"/>
    </row>
    <row r="147" spans="1:12" s="162" customFormat="1" x14ac:dyDescent="0.2">
      <c r="A147" s="523"/>
      <c r="B147" s="40" t="s">
        <v>16</v>
      </c>
      <c r="C147" s="40"/>
      <c r="D147" s="40"/>
      <c r="E147" s="524">
        <v>0</v>
      </c>
      <c r="F147" s="508"/>
      <c r="G147" s="525"/>
      <c r="H147" s="526"/>
      <c r="I147" s="572">
        <f t="shared" si="25"/>
        <v>0</v>
      </c>
      <c r="J147" s="573"/>
      <c r="K147" s="573">
        <f t="shared" si="26"/>
        <v>0</v>
      </c>
      <c r="L147" s="513"/>
    </row>
    <row r="148" spans="1:12" s="162" customFormat="1" x14ac:dyDescent="0.2">
      <c r="A148" s="518"/>
      <c r="B148" s="39" t="s">
        <v>18</v>
      </c>
      <c r="C148" s="39"/>
      <c r="D148" s="39"/>
      <c r="E148" s="519"/>
      <c r="F148" s="508"/>
      <c r="G148" s="520"/>
      <c r="H148" s="521"/>
      <c r="I148" s="570">
        <f>SUM(I149:I157)</f>
        <v>0</v>
      </c>
      <c r="J148" s="571"/>
      <c r="K148" s="571">
        <f>SUM(K149:K157)</f>
        <v>0</v>
      </c>
      <c r="L148" s="513"/>
    </row>
    <row r="149" spans="1:12" s="162" customFormat="1" x14ac:dyDescent="0.2">
      <c r="A149" s="523"/>
      <c r="B149" s="40" t="s">
        <v>293</v>
      </c>
      <c r="C149" s="40"/>
      <c r="D149" s="40"/>
      <c r="E149" s="524">
        <v>0</v>
      </c>
      <c r="F149" s="508"/>
      <c r="G149" s="525"/>
      <c r="H149" s="526"/>
      <c r="I149" s="572">
        <f>G149*H149</f>
        <v>0</v>
      </c>
      <c r="J149" s="573"/>
      <c r="K149" s="573">
        <f>$E$14*I149</f>
        <v>0</v>
      </c>
      <c r="L149" s="513"/>
    </row>
    <row r="150" spans="1:12" s="162" customFormat="1" x14ac:dyDescent="0.2">
      <c r="A150" s="523"/>
      <c r="B150" s="40" t="s">
        <v>292</v>
      </c>
      <c r="C150" s="40"/>
      <c r="D150" s="40"/>
      <c r="E150" s="524">
        <v>0</v>
      </c>
      <c r="F150" s="508"/>
      <c r="G150" s="525"/>
      <c r="H150" s="526"/>
      <c r="I150" s="572">
        <f t="shared" ref="I150:I157" si="27">G150*H150</f>
        <v>0</v>
      </c>
      <c r="J150" s="573"/>
      <c r="K150" s="573">
        <f t="shared" ref="K150:K157" si="28">$E$14*I150</f>
        <v>0</v>
      </c>
      <c r="L150" s="513"/>
    </row>
    <row r="151" spans="1:12" s="162" customFormat="1" x14ac:dyDescent="0.2">
      <c r="A151" s="523"/>
      <c r="B151" s="40" t="s">
        <v>294</v>
      </c>
      <c r="C151" s="40"/>
      <c r="D151" s="40"/>
      <c r="E151" s="524">
        <v>0</v>
      </c>
      <c r="F151" s="508"/>
      <c r="G151" s="525"/>
      <c r="H151" s="526"/>
      <c r="I151" s="572">
        <f t="shared" si="27"/>
        <v>0</v>
      </c>
      <c r="J151" s="573"/>
      <c r="K151" s="573">
        <f t="shared" si="28"/>
        <v>0</v>
      </c>
      <c r="L151" s="513"/>
    </row>
    <row r="152" spans="1:12" s="162" customFormat="1" x14ac:dyDescent="0.2">
      <c r="A152" s="523"/>
      <c r="B152" s="40" t="s">
        <v>295</v>
      </c>
      <c r="C152" s="40"/>
      <c r="D152" s="40"/>
      <c r="E152" s="524">
        <v>0</v>
      </c>
      <c r="F152" s="508"/>
      <c r="G152" s="525"/>
      <c r="H152" s="526"/>
      <c r="I152" s="572">
        <f t="shared" si="27"/>
        <v>0</v>
      </c>
      <c r="J152" s="573"/>
      <c r="K152" s="573">
        <f t="shared" si="28"/>
        <v>0</v>
      </c>
      <c r="L152" s="513"/>
    </row>
    <row r="153" spans="1:12" s="162" customFormat="1" x14ac:dyDescent="0.2">
      <c r="A153" s="523"/>
      <c r="B153" s="40" t="s">
        <v>297</v>
      </c>
      <c r="C153" s="40"/>
      <c r="D153" s="40"/>
      <c r="E153" s="524">
        <v>0</v>
      </c>
      <c r="F153" s="508"/>
      <c r="G153" s="525"/>
      <c r="H153" s="526"/>
      <c r="I153" s="572">
        <f t="shared" si="27"/>
        <v>0</v>
      </c>
      <c r="J153" s="573"/>
      <c r="K153" s="573">
        <f t="shared" si="28"/>
        <v>0</v>
      </c>
      <c r="L153" s="513"/>
    </row>
    <row r="154" spans="1:12" s="162" customFormat="1" x14ac:dyDescent="0.2">
      <c r="A154" s="523"/>
      <c r="B154" s="40" t="s">
        <v>22</v>
      </c>
      <c r="C154" s="40"/>
      <c r="D154" s="40"/>
      <c r="E154" s="524">
        <v>0</v>
      </c>
      <c r="F154" s="508"/>
      <c r="G154" s="525"/>
      <c r="H154" s="526"/>
      <c r="I154" s="572">
        <f t="shared" si="27"/>
        <v>0</v>
      </c>
      <c r="J154" s="573"/>
      <c r="K154" s="573">
        <f t="shared" si="28"/>
        <v>0</v>
      </c>
      <c r="L154" s="513"/>
    </row>
    <row r="155" spans="1:12" s="162" customFormat="1" x14ac:dyDescent="0.2">
      <c r="A155" s="523"/>
      <c r="B155" s="40" t="s">
        <v>23</v>
      </c>
      <c r="C155" s="40"/>
      <c r="D155" s="40"/>
      <c r="E155" s="524">
        <v>0</v>
      </c>
      <c r="F155" s="508"/>
      <c r="G155" s="525"/>
      <c r="H155" s="526"/>
      <c r="I155" s="572">
        <f t="shared" si="27"/>
        <v>0</v>
      </c>
      <c r="J155" s="573"/>
      <c r="K155" s="573">
        <f t="shared" si="28"/>
        <v>0</v>
      </c>
      <c r="L155" s="513"/>
    </row>
    <row r="156" spans="1:12" s="162" customFormat="1" x14ac:dyDescent="0.2">
      <c r="A156" s="523"/>
      <c r="B156" s="49" t="s">
        <v>16</v>
      </c>
      <c r="C156" s="40"/>
      <c r="D156" s="40"/>
      <c r="E156" s="524">
        <v>0</v>
      </c>
      <c r="F156" s="508"/>
      <c r="G156" s="525"/>
      <c r="H156" s="526"/>
      <c r="I156" s="572">
        <f t="shared" si="27"/>
        <v>0</v>
      </c>
      <c r="J156" s="573"/>
      <c r="K156" s="573">
        <f t="shared" si="28"/>
        <v>0</v>
      </c>
      <c r="L156" s="513"/>
    </row>
    <row r="157" spans="1:12" s="162" customFormat="1" x14ac:dyDescent="0.2">
      <c r="A157" s="523"/>
      <c r="B157" s="49" t="s">
        <v>16</v>
      </c>
      <c r="C157" s="40"/>
      <c r="D157" s="40"/>
      <c r="E157" s="524">
        <v>0</v>
      </c>
      <c r="F157" s="508"/>
      <c r="G157" s="525"/>
      <c r="H157" s="526"/>
      <c r="I157" s="572">
        <f t="shared" si="27"/>
        <v>0</v>
      </c>
      <c r="J157" s="573"/>
      <c r="K157" s="573">
        <f t="shared" si="28"/>
        <v>0</v>
      </c>
      <c r="L157" s="513"/>
    </row>
    <row r="158" spans="1:12" s="162" customFormat="1" x14ac:dyDescent="0.2">
      <c r="A158" s="518"/>
      <c r="B158" s="39" t="s">
        <v>106</v>
      </c>
      <c r="C158" s="39"/>
      <c r="D158" s="39"/>
      <c r="E158" s="519"/>
      <c r="F158" s="508"/>
      <c r="G158" s="520"/>
      <c r="H158" s="521"/>
      <c r="I158" s="570">
        <f>SUM(I159:I167)</f>
        <v>0</v>
      </c>
      <c r="J158" s="571"/>
      <c r="K158" s="571">
        <f>SUM(K159:K167)</f>
        <v>0</v>
      </c>
      <c r="L158" s="513"/>
    </row>
    <row r="159" spans="1:12" s="162" customFormat="1" x14ac:dyDescent="0.2">
      <c r="A159" s="523"/>
      <c r="B159" s="40" t="s">
        <v>19</v>
      </c>
      <c r="C159" s="40"/>
      <c r="D159" s="40"/>
      <c r="E159" s="524">
        <v>0</v>
      </c>
      <c r="F159" s="508"/>
      <c r="G159" s="525"/>
      <c r="H159" s="526"/>
      <c r="I159" s="572">
        <f>G159*H159</f>
        <v>0</v>
      </c>
      <c r="J159" s="573"/>
      <c r="K159" s="573">
        <f>$E$14*I159</f>
        <v>0</v>
      </c>
      <c r="L159" s="513"/>
    </row>
    <row r="160" spans="1:12" s="162" customFormat="1" x14ac:dyDescent="0.2">
      <c r="A160" s="523"/>
      <c r="B160" s="40" t="s">
        <v>20</v>
      </c>
      <c r="C160" s="40"/>
      <c r="D160" s="40"/>
      <c r="E160" s="524">
        <v>0</v>
      </c>
      <c r="F160" s="508"/>
      <c r="G160" s="525"/>
      <c r="H160" s="526"/>
      <c r="I160" s="572">
        <f t="shared" ref="I160:I167" si="29">G160*H160</f>
        <v>0</v>
      </c>
      <c r="J160" s="573"/>
      <c r="K160" s="573">
        <f t="shared" ref="K160:K167" si="30">$E$14*I160</f>
        <v>0</v>
      </c>
      <c r="L160" s="513"/>
    </row>
    <row r="161" spans="1:12" s="162" customFormat="1" x14ac:dyDescent="0.2">
      <c r="A161" s="523"/>
      <c r="B161" s="40" t="s">
        <v>21</v>
      </c>
      <c r="C161" s="40"/>
      <c r="D161" s="40"/>
      <c r="E161" s="524">
        <v>0</v>
      </c>
      <c r="F161" s="508"/>
      <c r="G161" s="525"/>
      <c r="H161" s="526"/>
      <c r="I161" s="572">
        <f t="shared" si="29"/>
        <v>0</v>
      </c>
      <c r="J161" s="573"/>
      <c r="K161" s="573">
        <f t="shared" si="30"/>
        <v>0</v>
      </c>
      <c r="L161" s="513"/>
    </row>
    <row r="162" spans="1:12" s="162" customFormat="1" x14ac:dyDescent="0.2">
      <c r="A162" s="523"/>
      <c r="B162" s="40" t="s">
        <v>22</v>
      </c>
      <c r="C162" s="40"/>
      <c r="D162" s="40"/>
      <c r="E162" s="524">
        <v>0</v>
      </c>
      <c r="F162" s="508"/>
      <c r="G162" s="525"/>
      <c r="H162" s="526"/>
      <c r="I162" s="572">
        <f t="shared" si="29"/>
        <v>0</v>
      </c>
      <c r="J162" s="573"/>
      <c r="K162" s="573">
        <f t="shared" si="30"/>
        <v>0</v>
      </c>
      <c r="L162" s="513"/>
    </row>
    <row r="163" spans="1:12" s="162" customFormat="1" x14ac:dyDescent="0.2">
      <c r="A163" s="523"/>
      <c r="B163" s="40" t="s">
        <v>23</v>
      </c>
      <c r="C163" s="40"/>
      <c r="D163" s="40"/>
      <c r="E163" s="524">
        <v>0</v>
      </c>
      <c r="F163" s="508"/>
      <c r="G163" s="525"/>
      <c r="H163" s="526"/>
      <c r="I163" s="572">
        <f t="shared" si="29"/>
        <v>0</v>
      </c>
      <c r="J163" s="573"/>
      <c r="K163" s="573">
        <f t="shared" si="30"/>
        <v>0</v>
      </c>
      <c r="L163" s="513"/>
    </row>
    <row r="164" spans="1:12" s="162" customFormat="1" x14ac:dyDescent="0.2">
      <c r="A164" s="523"/>
      <c r="B164" s="40" t="s">
        <v>16</v>
      </c>
      <c r="C164" s="40"/>
      <c r="D164" s="40"/>
      <c r="E164" s="524">
        <v>0</v>
      </c>
      <c r="F164" s="508"/>
      <c r="G164" s="525"/>
      <c r="H164" s="526"/>
      <c r="I164" s="572">
        <f t="shared" si="29"/>
        <v>0</v>
      </c>
      <c r="J164" s="573"/>
      <c r="K164" s="573">
        <f t="shared" si="30"/>
        <v>0</v>
      </c>
      <c r="L164" s="513"/>
    </row>
    <row r="165" spans="1:12" s="162" customFormat="1" x14ac:dyDescent="0.2">
      <c r="A165" s="523"/>
      <c r="B165" s="40" t="s">
        <v>16</v>
      </c>
      <c r="C165" s="40"/>
      <c r="D165" s="40"/>
      <c r="E165" s="524">
        <v>0</v>
      </c>
      <c r="F165" s="508"/>
      <c r="G165" s="525"/>
      <c r="H165" s="526"/>
      <c r="I165" s="572">
        <f t="shared" si="29"/>
        <v>0</v>
      </c>
      <c r="J165" s="573"/>
      <c r="K165" s="573">
        <f t="shared" si="30"/>
        <v>0</v>
      </c>
      <c r="L165" s="513"/>
    </row>
    <row r="166" spans="1:12" s="162" customFormat="1" x14ac:dyDescent="0.2">
      <c r="A166" s="523"/>
      <c r="B166" s="40" t="s">
        <v>16</v>
      </c>
      <c r="C166" s="40"/>
      <c r="D166" s="40"/>
      <c r="E166" s="524">
        <v>0</v>
      </c>
      <c r="F166" s="508"/>
      <c r="G166" s="525"/>
      <c r="H166" s="526"/>
      <c r="I166" s="572">
        <f t="shared" si="29"/>
        <v>0</v>
      </c>
      <c r="J166" s="573"/>
      <c r="K166" s="573">
        <f t="shared" si="30"/>
        <v>0</v>
      </c>
      <c r="L166" s="513"/>
    </row>
    <row r="167" spans="1:12" s="162" customFormat="1" x14ac:dyDescent="0.2">
      <c r="A167" s="523"/>
      <c r="B167" s="40" t="s">
        <v>16</v>
      </c>
      <c r="C167" s="40"/>
      <c r="D167" s="40"/>
      <c r="E167" s="524">
        <v>0</v>
      </c>
      <c r="F167" s="508"/>
      <c r="G167" s="525"/>
      <c r="H167" s="526"/>
      <c r="I167" s="572">
        <f t="shared" si="29"/>
        <v>0</v>
      </c>
      <c r="J167" s="573"/>
      <c r="K167" s="573">
        <f t="shared" si="30"/>
        <v>0</v>
      </c>
      <c r="L167" s="513"/>
    </row>
    <row r="168" spans="1:12" s="162" customFormat="1" x14ac:dyDescent="0.2">
      <c r="A168" s="518"/>
      <c r="B168" s="39" t="s">
        <v>24</v>
      </c>
      <c r="C168" s="39"/>
      <c r="D168" s="39"/>
      <c r="E168" s="519"/>
      <c r="F168" s="508"/>
      <c r="G168" s="520"/>
      <c r="H168" s="521"/>
      <c r="I168" s="570">
        <f>SUM(I169:I177)</f>
        <v>0</v>
      </c>
      <c r="J168" s="571"/>
      <c r="K168" s="571">
        <f>SUM(K169:K177)</f>
        <v>0</v>
      </c>
      <c r="L168" s="513"/>
    </row>
    <row r="169" spans="1:12" s="162" customFormat="1" x14ac:dyDescent="0.2">
      <c r="A169" s="523"/>
      <c r="B169" s="40" t="s">
        <v>19</v>
      </c>
      <c r="C169" s="40"/>
      <c r="D169" s="40"/>
      <c r="E169" s="524">
        <v>0</v>
      </c>
      <c r="F169" s="508"/>
      <c r="G169" s="525"/>
      <c r="H169" s="526"/>
      <c r="I169" s="572">
        <f>G169*H169</f>
        <v>0</v>
      </c>
      <c r="J169" s="573"/>
      <c r="K169" s="573">
        <f>$E$14*I169</f>
        <v>0</v>
      </c>
      <c r="L169" s="513"/>
    </row>
    <row r="170" spans="1:12" s="162" customFormat="1" x14ac:dyDescent="0.2">
      <c r="A170" s="523"/>
      <c r="B170" s="40" t="s">
        <v>20</v>
      </c>
      <c r="C170" s="40"/>
      <c r="D170" s="40"/>
      <c r="E170" s="524">
        <v>0</v>
      </c>
      <c r="F170" s="508"/>
      <c r="G170" s="525"/>
      <c r="H170" s="526"/>
      <c r="I170" s="572">
        <f t="shared" ref="I170:I177" si="31">G170*H170</f>
        <v>0</v>
      </c>
      <c r="J170" s="573"/>
      <c r="K170" s="573">
        <f t="shared" ref="K170:K177" si="32">$E$14*I170</f>
        <v>0</v>
      </c>
      <c r="L170" s="513"/>
    </row>
    <row r="171" spans="1:12" s="162" customFormat="1" x14ac:dyDescent="0.2">
      <c r="A171" s="523"/>
      <c r="B171" s="40" t="s">
        <v>21</v>
      </c>
      <c r="C171" s="40"/>
      <c r="D171" s="40"/>
      <c r="E171" s="524">
        <v>0</v>
      </c>
      <c r="F171" s="508"/>
      <c r="G171" s="525"/>
      <c r="H171" s="526"/>
      <c r="I171" s="572">
        <f t="shared" si="31"/>
        <v>0</v>
      </c>
      <c r="J171" s="573"/>
      <c r="K171" s="573">
        <f t="shared" si="32"/>
        <v>0</v>
      </c>
      <c r="L171" s="513"/>
    </row>
    <row r="172" spans="1:12" s="162" customFormat="1" x14ac:dyDescent="0.2">
      <c r="A172" s="523"/>
      <c r="B172" s="40" t="s">
        <v>22</v>
      </c>
      <c r="C172" s="40"/>
      <c r="D172" s="40"/>
      <c r="E172" s="524">
        <v>0</v>
      </c>
      <c r="F172" s="508"/>
      <c r="G172" s="525"/>
      <c r="H172" s="526"/>
      <c r="I172" s="572">
        <f t="shared" si="31"/>
        <v>0</v>
      </c>
      <c r="J172" s="573"/>
      <c r="K172" s="573">
        <f t="shared" si="32"/>
        <v>0</v>
      </c>
      <c r="L172" s="513"/>
    </row>
    <row r="173" spans="1:12" s="162" customFormat="1" x14ac:dyDescent="0.2">
      <c r="A173" s="523"/>
      <c r="B173" s="40" t="s">
        <v>23</v>
      </c>
      <c r="C173" s="40"/>
      <c r="D173" s="40"/>
      <c r="E173" s="524">
        <v>0</v>
      </c>
      <c r="F173" s="508"/>
      <c r="G173" s="525"/>
      <c r="H173" s="526"/>
      <c r="I173" s="572">
        <f t="shared" si="31"/>
        <v>0</v>
      </c>
      <c r="J173" s="573"/>
      <c r="K173" s="573">
        <f t="shared" si="32"/>
        <v>0</v>
      </c>
      <c r="L173" s="513"/>
    </row>
    <row r="174" spans="1:12" s="162" customFormat="1" x14ac:dyDescent="0.2">
      <c r="A174" s="523"/>
      <c r="B174" s="40" t="s">
        <v>16</v>
      </c>
      <c r="C174" s="40"/>
      <c r="D174" s="40"/>
      <c r="E174" s="524">
        <v>0</v>
      </c>
      <c r="F174" s="508"/>
      <c r="G174" s="525"/>
      <c r="H174" s="526"/>
      <c r="I174" s="572">
        <f t="shared" si="31"/>
        <v>0</v>
      </c>
      <c r="J174" s="573"/>
      <c r="K174" s="573">
        <f t="shared" si="32"/>
        <v>0</v>
      </c>
      <c r="L174" s="513"/>
    </row>
    <row r="175" spans="1:12" s="162" customFormat="1" x14ac:dyDescent="0.2">
      <c r="A175" s="523"/>
      <c r="B175" s="40" t="s">
        <v>16</v>
      </c>
      <c r="C175" s="40"/>
      <c r="D175" s="40"/>
      <c r="E175" s="524">
        <v>0</v>
      </c>
      <c r="F175" s="508"/>
      <c r="G175" s="525"/>
      <c r="H175" s="526"/>
      <c r="I175" s="572">
        <f t="shared" si="31"/>
        <v>0</v>
      </c>
      <c r="J175" s="573"/>
      <c r="K175" s="573">
        <f t="shared" si="32"/>
        <v>0</v>
      </c>
      <c r="L175" s="513"/>
    </row>
    <row r="176" spans="1:12" s="162" customFormat="1" x14ac:dyDescent="0.2">
      <c r="A176" s="523"/>
      <c r="B176" s="40" t="s">
        <v>16</v>
      </c>
      <c r="C176" s="40"/>
      <c r="D176" s="40"/>
      <c r="E176" s="524">
        <v>0</v>
      </c>
      <c r="F176" s="508"/>
      <c r="G176" s="525"/>
      <c r="H176" s="526"/>
      <c r="I176" s="572">
        <f t="shared" si="31"/>
        <v>0</v>
      </c>
      <c r="J176" s="573"/>
      <c r="K176" s="573">
        <f t="shared" si="32"/>
        <v>0</v>
      </c>
      <c r="L176" s="513"/>
    </row>
    <row r="177" spans="1:12" s="162" customFormat="1" x14ac:dyDescent="0.2">
      <c r="A177" s="523"/>
      <c r="B177" s="40" t="s">
        <v>16</v>
      </c>
      <c r="C177" s="40"/>
      <c r="D177" s="40"/>
      <c r="E177" s="524">
        <v>0</v>
      </c>
      <c r="F177" s="508"/>
      <c r="G177" s="525"/>
      <c r="H177" s="526"/>
      <c r="I177" s="572">
        <f t="shared" si="31"/>
        <v>0</v>
      </c>
      <c r="J177" s="573"/>
      <c r="K177" s="573">
        <f t="shared" si="32"/>
        <v>0</v>
      </c>
      <c r="L177" s="513"/>
    </row>
    <row r="178" spans="1:12" s="162" customFormat="1" x14ac:dyDescent="0.2">
      <c r="A178" s="518"/>
      <c r="B178" s="39" t="s">
        <v>25</v>
      </c>
      <c r="C178" s="39"/>
      <c r="D178" s="39"/>
      <c r="E178" s="519"/>
      <c r="F178" s="508"/>
      <c r="G178" s="520"/>
      <c r="H178" s="521"/>
      <c r="I178" s="570">
        <f>SUM(I179:I187)</f>
        <v>0</v>
      </c>
      <c r="J178" s="571"/>
      <c r="K178" s="571">
        <f>SUM(K179:K187)</f>
        <v>0</v>
      </c>
      <c r="L178" s="513"/>
    </row>
    <row r="179" spans="1:12" s="162" customFormat="1" x14ac:dyDescent="0.2">
      <c r="A179" s="523"/>
      <c r="B179" s="40" t="s">
        <v>19</v>
      </c>
      <c r="C179" s="40"/>
      <c r="D179" s="40"/>
      <c r="E179" s="524">
        <v>0</v>
      </c>
      <c r="F179" s="508"/>
      <c r="G179" s="525"/>
      <c r="H179" s="526"/>
      <c r="I179" s="572">
        <f>G179*H179</f>
        <v>0</v>
      </c>
      <c r="J179" s="573"/>
      <c r="K179" s="573">
        <f>$E$14*I179</f>
        <v>0</v>
      </c>
      <c r="L179" s="513"/>
    </row>
    <row r="180" spans="1:12" s="162" customFormat="1" x14ac:dyDescent="0.2">
      <c r="A180" s="523"/>
      <c r="B180" s="40" t="s">
        <v>20</v>
      </c>
      <c r="C180" s="40"/>
      <c r="D180" s="40"/>
      <c r="E180" s="524">
        <v>0</v>
      </c>
      <c r="F180" s="508"/>
      <c r="G180" s="525"/>
      <c r="H180" s="526"/>
      <c r="I180" s="572">
        <f t="shared" ref="I180:I187" si="33">G180*H180</f>
        <v>0</v>
      </c>
      <c r="J180" s="573"/>
      <c r="K180" s="573">
        <f t="shared" ref="K180:K187" si="34">$E$14*I180</f>
        <v>0</v>
      </c>
      <c r="L180" s="513"/>
    </row>
    <row r="181" spans="1:12" s="162" customFormat="1" x14ac:dyDescent="0.2">
      <c r="A181" s="523"/>
      <c r="B181" s="40" t="s">
        <v>21</v>
      </c>
      <c r="C181" s="40"/>
      <c r="D181" s="40"/>
      <c r="E181" s="524">
        <v>0</v>
      </c>
      <c r="F181" s="508"/>
      <c r="G181" s="525"/>
      <c r="H181" s="526"/>
      <c r="I181" s="572">
        <f t="shared" si="33"/>
        <v>0</v>
      </c>
      <c r="J181" s="573"/>
      <c r="K181" s="573">
        <f t="shared" si="34"/>
        <v>0</v>
      </c>
      <c r="L181" s="513"/>
    </row>
    <row r="182" spans="1:12" s="162" customFormat="1" x14ac:dyDescent="0.2">
      <c r="A182" s="523"/>
      <c r="B182" s="40" t="s">
        <v>22</v>
      </c>
      <c r="C182" s="40"/>
      <c r="D182" s="40"/>
      <c r="E182" s="524">
        <v>0</v>
      </c>
      <c r="F182" s="508"/>
      <c r="G182" s="525"/>
      <c r="H182" s="526"/>
      <c r="I182" s="572">
        <f t="shared" si="33"/>
        <v>0</v>
      </c>
      <c r="J182" s="573"/>
      <c r="K182" s="573">
        <f t="shared" si="34"/>
        <v>0</v>
      </c>
      <c r="L182" s="513"/>
    </row>
    <row r="183" spans="1:12" s="162" customFormat="1" x14ac:dyDescent="0.2">
      <c r="A183" s="523"/>
      <c r="B183" s="40" t="s">
        <v>23</v>
      </c>
      <c r="C183" s="40"/>
      <c r="D183" s="40"/>
      <c r="E183" s="524">
        <v>0</v>
      </c>
      <c r="F183" s="508"/>
      <c r="G183" s="525"/>
      <c r="H183" s="526"/>
      <c r="I183" s="572">
        <f t="shared" si="33"/>
        <v>0</v>
      </c>
      <c r="J183" s="573"/>
      <c r="K183" s="573">
        <f t="shared" si="34"/>
        <v>0</v>
      </c>
      <c r="L183" s="513"/>
    </row>
    <row r="184" spans="1:12" s="162" customFormat="1" x14ac:dyDescent="0.2">
      <c r="A184" s="523"/>
      <c r="B184" s="40" t="s">
        <v>16</v>
      </c>
      <c r="C184" s="40"/>
      <c r="D184" s="40"/>
      <c r="E184" s="524">
        <v>0</v>
      </c>
      <c r="F184" s="508"/>
      <c r="G184" s="525"/>
      <c r="H184" s="526"/>
      <c r="I184" s="572">
        <f t="shared" si="33"/>
        <v>0</v>
      </c>
      <c r="J184" s="573"/>
      <c r="K184" s="573">
        <f t="shared" si="34"/>
        <v>0</v>
      </c>
      <c r="L184" s="513"/>
    </row>
    <row r="185" spans="1:12" s="162" customFormat="1" x14ac:dyDescent="0.2">
      <c r="A185" s="523"/>
      <c r="B185" s="40" t="s">
        <v>16</v>
      </c>
      <c r="C185" s="40"/>
      <c r="D185" s="40"/>
      <c r="E185" s="524">
        <v>0</v>
      </c>
      <c r="F185" s="508"/>
      <c r="G185" s="525"/>
      <c r="H185" s="526"/>
      <c r="I185" s="572">
        <f t="shared" si="33"/>
        <v>0</v>
      </c>
      <c r="J185" s="573"/>
      <c r="K185" s="573">
        <f t="shared" si="34"/>
        <v>0</v>
      </c>
      <c r="L185" s="513"/>
    </row>
    <row r="186" spans="1:12" s="162" customFormat="1" x14ac:dyDescent="0.2">
      <c r="A186" s="523"/>
      <c r="B186" s="40" t="s">
        <v>16</v>
      </c>
      <c r="C186" s="40"/>
      <c r="D186" s="40"/>
      <c r="E186" s="524">
        <v>0</v>
      </c>
      <c r="F186" s="508"/>
      <c r="G186" s="525"/>
      <c r="H186" s="526"/>
      <c r="I186" s="572">
        <f t="shared" si="33"/>
        <v>0</v>
      </c>
      <c r="J186" s="573"/>
      <c r="K186" s="573">
        <f t="shared" si="34"/>
        <v>0</v>
      </c>
      <c r="L186" s="513"/>
    </row>
    <row r="187" spans="1:12" s="162" customFormat="1" x14ac:dyDescent="0.2">
      <c r="A187" s="523"/>
      <c r="B187" s="40" t="s">
        <v>16</v>
      </c>
      <c r="C187" s="40"/>
      <c r="D187" s="40"/>
      <c r="E187" s="524">
        <v>0</v>
      </c>
      <c r="F187" s="508"/>
      <c r="G187" s="525"/>
      <c r="H187" s="526"/>
      <c r="I187" s="572">
        <f t="shared" si="33"/>
        <v>0</v>
      </c>
      <c r="J187" s="573"/>
      <c r="K187" s="573">
        <f t="shared" si="34"/>
        <v>0</v>
      </c>
      <c r="L187" s="513"/>
    </row>
    <row r="188" spans="1:12" s="162" customFormat="1" x14ac:dyDescent="0.2">
      <c r="A188" s="518"/>
      <c r="B188" s="39" t="s">
        <v>26</v>
      </c>
      <c r="C188" s="39"/>
      <c r="D188" s="39"/>
      <c r="E188" s="519"/>
      <c r="F188" s="508"/>
      <c r="G188" s="520"/>
      <c r="H188" s="521"/>
      <c r="I188" s="570">
        <f>SUM(I189:I198)</f>
        <v>0</v>
      </c>
      <c r="J188" s="571"/>
      <c r="K188" s="571">
        <f>SUM(K189:K198)</f>
        <v>0</v>
      </c>
      <c r="L188" s="513"/>
    </row>
    <row r="189" spans="1:12" s="162" customFormat="1" x14ac:dyDescent="0.2">
      <c r="A189" s="523"/>
      <c r="B189" s="40" t="s">
        <v>298</v>
      </c>
      <c r="C189" s="40"/>
      <c r="D189" s="40"/>
      <c r="E189" s="524">
        <v>0</v>
      </c>
      <c r="F189" s="508"/>
      <c r="G189" s="525"/>
      <c r="H189" s="526"/>
      <c r="I189" s="572">
        <f>G189*H189</f>
        <v>0</v>
      </c>
      <c r="J189" s="573"/>
      <c r="K189" s="573">
        <f>$E$14*I189</f>
        <v>0</v>
      </c>
      <c r="L189" s="513"/>
    </row>
    <row r="190" spans="1:12" s="162" customFormat="1" x14ac:dyDescent="0.2">
      <c r="A190" s="523"/>
      <c r="B190" s="40" t="s">
        <v>20</v>
      </c>
      <c r="C190" s="40"/>
      <c r="D190" s="40"/>
      <c r="E190" s="524">
        <v>0</v>
      </c>
      <c r="F190" s="508"/>
      <c r="G190" s="525"/>
      <c r="H190" s="526"/>
      <c r="I190" s="572">
        <f t="shared" ref="I190:I198" si="35">G190*H190</f>
        <v>0</v>
      </c>
      <c r="J190" s="573"/>
      <c r="K190" s="573">
        <f t="shared" ref="K190:K198" si="36">$E$14*I190</f>
        <v>0</v>
      </c>
      <c r="L190" s="513"/>
    </row>
    <row r="191" spans="1:12" s="162" customFormat="1" x14ac:dyDescent="0.2">
      <c r="A191" s="523"/>
      <c r="B191" s="40" t="s">
        <v>301</v>
      </c>
      <c r="C191" s="40"/>
      <c r="D191" s="40"/>
      <c r="E191" s="524">
        <v>0</v>
      </c>
      <c r="F191" s="508"/>
      <c r="G191" s="525"/>
      <c r="H191" s="526"/>
      <c r="I191" s="572">
        <f t="shared" si="35"/>
        <v>0</v>
      </c>
      <c r="J191" s="573"/>
      <c r="K191" s="573">
        <f t="shared" si="36"/>
        <v>0</v>
      </c>
      <c r="L191" s="513"/>
    </row>
    <row r="192" spans="1:12" s="162" customFormat="1" x14ac:dyDescent="0.2">
      <c r="A192" s="523"/>
      <c r="B192" s="40" t="s">
        <v>302</v>
      </c>
      <c r="C192" s="40"/>
      <c r="D192" s="40"/>
      <c r="E192" s="524">
        <v>0</v>
      </c>
      <c r="F192" s="508"/>
      <c r="G192" s="525"/>
      <c r="H192" s="526"/>
      <c r="I192" s="572">
        <f t="shared" si="35"/>
        <v>0</v>
      </c>
      <c r="J192" s="573"/>
      <c r="K192" s="573">
        <f t="shared" si="36"/>
        <v>0</v>
      </c>
      <c r="L192" s="513"/>
    </row>
    <row r="193" spans="1:12" s="162" customFormat="1" x14ac:dyDescent="0.2">
      <c r="A193" s="523"/>
      <c r="B193" s="40" t="s">
        <v>299</v>
      </c>
      <c r="C193" s="40"/>
      <c r="D193" s="40"/>
      <c r="E193" s="524">
        <v>0</v>
      </c>
      <c r="F193" s="508"/>
      <c r="G193" s="525"/>
      <c r="H193" s="526"/>
      <c r="I193" s="572">
        <f t="shared" si="35"/>
        <v>0</v>
      </c>
      <c r="J193" s="573"/>
      <c r="K193" s="573">
        <f t="shared" si="36"/>
        <v>0</v>
      </c>
      <c r="L193" s="513"/>
    </row>
    <row r="194" spans="1:12" s="162" customFormat="1" x14ac:dyDescent="0.2">
      <c r="A194" s="523"/>
      <c r="B194" s="40" t="s">
        <v>300</v>
      </c>
      <c r="C194" s="40"/>
      <c r="D194" s="40"/>
      <c r="E194" s="524">
        <v>0</v>
      </c>
      <c r="F194" s="508"/>
      <c r="G194" s="525"/>
      <c r="H194" s="526"/>
      <c r="I194" s="572">
        <f t="shared" si="35"/>
        <v>0</v>
      </c>
      <c r="J194" s="573"/>
      <c r="K194" s="573">
        <f t="shared" si="36"/>
        <v>0</v>
      </c>
      <c r="L194" s="513"/>
    </row>
    <row r="195" spans="1:12" s="162" customFormat="1" x14ac:dyDescent="0.2">
      <c r="A195" s="523"/>
      <c r="B195" s="40" t="s">
        <v>16</v>
      </c>
      <c r="C195" s="40"/>
      <c r="D195" s="40"/>
      <c r="E195" s="524">
        <v>0</v>
      </c>
      <c r="F195" s="508"/>
      <c r="G195" s="525"/>
      <c r="H195" s="526"/>
      <c r="I195" s="572">
        <f t="shared" si="35"/>
        <v>0</v>
      </c>
      <c r="J195" s="573"/>
      <c r="K195" s="573">
        <f t="shared" si="36"/>
        <v>0</v>
      </c>
      <c r="L195" s="513"/>
    </row>
    <row r="196" spans="1:12" s="162" customFormat="1" x14ac:dyDescent="0.2">
      <c r="A196" s="523"/>
      <c r="B196" s="40" t="s">
        <v>16</v>
      </c>
      <c r="C196" s="40"/>
      <c r="D196" s="40"/>
      <c r="E196" s="524">
        <v>0</v>
      </c>
      <c r="F196" s="508"/>
      <c r="G196" s="525"/>
      <c r="H196" s="526"/>
      <c r="I196" s="572">
        <f t="shared" si="35"/>
        <v>0</v>
      </c>
      <c r="J196" s="573"/>
      <c r="K196" s="573">
        <f t="shared" si="36"/>
        <v>0</v>
      </c>
      <c r="L196" s="513"/>
    </row>
    <row r="197" spans="1:12" s="162" customFormat="1" x14ac:dyDescent="0.2">
      <c r="A197" s="523"/>
      <c r="B197" s="40" t="s">
        <v>16</v>
      </c>
      <c r="C197" s="40"/>
      <c r="D197" s="40"/>
      <c r="E197" s="524">
        <v>0</v>
      </c>
      <c r="F197" s="508"/>
      <c r="G197" s="525"/>
      <c r="H197" s="526"/>
      <c r="I197" s="572">
        <f t="shared" si="35"/>
        <v>0</v>
      </c>
      <c r="J197" s="573"/>
      <c r="K197" s="573">
        <f t="shared" si="36"/>
        <v>0</v>
      </c>
      <c r="L197" s="513"/>
    </row>
    <row r="198" spans="1:12" s="162" customFormat="1" x14ac:dyDescent="0.2">
      <c r="A198" s="523"/>
      <c r="B198" s="40" t="s">
        <v>16</v>
      </c>
      <c r="C198" s="40"/>
      <c r="D198" s="40"/>
      <c r="E198" s="524">
        <v>0</v>
      </c>
      <c r="F198" s="508"/>
      <c r="G198" s="525"/>
      <c r="H198" s="526"/>
      <c r="I198" s="572">
        <f t="shared" si="35"/>
        <v>0</v>
      </c>
      <c r="J198" s="573"/>
      <c r="K198" s="573">
        <f t="shared" si="36"/>
        <v>0</v>
      </c>
      <c r="L198" s="513"/>
    </row>
    <row r="199" spans="1:12" s="162" customFormat="1" x14ac:dyDescent="0.2">
      <c r="A199" s="518"/>
      <c r="B199" s="39" t="s">
        <v>27</v>
      </c>
      <c r="C199" s="39"/>
      <c r="D199" s="39"/>
      <c r="E199" s="519"/>
      <c r="F199" s="508"/>
      <c r="G199" s="520"/>
      <c r="H199" s="521"/>
      <c r="I199" s="570">
        <f>SUM(I200:I207)</f>
        <v>0</v>
      </c>
      <c r="J199" s="571"/>
      <c r="K199" s="571">
        <f>SUM(K200:K207)</f>
        <v>0</v>
      </c>
      <c r="L199" s="513"/>
    </row>
    <row r="200" spans="1:12" s="162" customFormat="1" x14ac:dyDescent="0.2">
      <c r="A200" s="523"/>
      <c r="B200" s="40" t="s">
        <v>298</v>
      </c>
      <c r="C200" s="40"/>
      <c r="D200" s="40"/>
      <c r="E200" s="524">
        <v>0</v>
      </c>
      <c r="F200" s="508"/>
      <c r="G200" s="525"/>
      <c r="H200" s="526"/>
      <c r="I200" s="572">
        <f t="shared" ref="I200:I207" si="37">G200*H200</f>
        <v>0</v>
      </c>
      <c r="J200" s="573"/>
      <c r="K200" s="573">
        <f t="shared" ref="K200:K207" si="38">$E$14*I200</f>
        <v>0</v>
      </c>
      <c r="L200" s="513"/>
    </row>
    <row r="201" spans="1:12" s="162" customFormat="1" x14ac:dyDescent="0.2">
      <c r="A201" s="523"/>
      <c r="B201" s="40" t="s">
        <v>20</v>
      </c>
      <c r="C201" s="40"/>
      <c r="D201" s="40"/>
      <c r="E201" s="524">
        <v>0</v>
      </c>
      <c r="F201" s="508"/>
      <c r="G201" s="525"/>
      <c r="H201" s="526"/>
      <c r="I201" s="572">
        <f t="shared" si="37"/>
        <v>0</v>
      </c>
      <c r="J201" s="573"/>
      <c r="K201" s="573">
        <f t="shared" si="38"/>
        <v>0</v>
      </c>
      <c r="L201" s="513"/>
    </row>
    <row r="202" spans="1:12" s="162" customFormat="1" x14ac:dyDescent="0.2">
      <c r="A202" s="523"/>
      <c r="B202" s="40" t="s">
        <v>299</v>
      </c>
      <c r="C202" s="40"/>
      <c r="D202" s="40"/>
      <c r="E202" s="524">
        <v>0</v>
      </c>
      <c r="F202" s="508"/>
      <c r="G202" s="525"/>
      <c r="H202" s="526"/>
      <c r="I202" s="572">
        <f t="shared" si="37"/>
        <v>0</v>
      </c>
      <c r="J202" s="573"/>
      <c r="K202" s="573">
        <f t="shared" si="38"/>
        <v>0</v>
      </c>
      <c r="L202" s="513"/>
    </row>
    <row r="203" spans="1:12" s="162" customFormat="1" x14ac:dyDescent="0.2">
      <c r="A203" s="523"/>
      <c r="B203" s="40" t="s">
        <v>300</v>
      </c>
      <c r="C203" s="40"/>
      <c r="D203" s="40"/>
      <c r="E203" s="524">
        <v>0</v>
      </c>
      <c r="F203" s="508"/>
      <c r="G203" s="525"/>
      <c r="H203" s="526"/>
      <c r="I203" s="572">
        <f t="shared" si="37"/>
        <v>0</v>
      </c>
      <c r="J203" s="573"/>
      <c r="K203" s="573">
        <f t="shared" si="38"/>
        <v>0</v>
      </c>
      <c r="L203" s="513"/>
    </row>
    <row r="204" spans="1:12" s="162" customFormat="1" x14ac:dyDescent="0.2">
      <c r="A204" s="523"/>
      <c r="B204" s="40" t="s">
        <v>16</v>
      </c>
      <c r="C204" s="40"/>
      <c r="D204" s="40"/>
      <c r="E204" s="524">
        <v>0</v>
      </c>
      <c r="F204" s="508"/>
      <c r="G204" s="525"/>
      <c r="H204" s="526"/>
      <c r="I204" s="572">
        <f t="shared" si="37"/>
        <v>0</v>
      </c>
      <c r="J204" s="573"/>
      <c r="K204" s="573">
        <f t="shared" si="38"/>
        <v>0</v>
      </c>
      <c r="L204" s="513"/>
    </row>
    <row r="205" spans="1:12" s="162" customFormat="1" x14ac:dyDescent="0.2">
      <c r="A205" s="523"/>
      <c r="B205" s="40" t="s">
        <v>16</v>
      </c>
      <c r="C205" s="40"/>
      <c r="D205" s="40"/>
      <c r="E205" s="524">
        <v>0</v>
      </c>
      <c r="F205" s="508"/>
      <c r="G205" s="525"/>
      <c r="H205" s="526"/>
      <c r="I205" s="572">
        <f t="shared" si="37"/>
        <v>0</v>
      </c>
      <c r="J205" s="573"/>
      <c r="K205" s="573">
        <f t="shared" si="38"/>
        <v>0</v>
      </c>
      <c r="L205" s="513"/>
    </row>
    <row r="206" spans="1:12" s="162" customFormat="1" x14ac:dyDescent="0.2">
      <c r="A206" s="523"/>
      <c r="B206" s="40" t="s">
        <v>16</v>
      </c>
      <c r="C206" s="40"/>
      <c r="D206" s="40"/>
      <c r="E206" s="524">
        <v>0</v>
      </c>
      <c r="F206" s="508"/>
      <c r="G206" s="525"/>
      <c r="H206" s="526"/>
      <c r="I206" s="572">
        <f t="shared" si="37"/>
        <v>0</v>
      </c>
      <c r="J206" s="573"/>
      <c r="K206" s="573">
        <f t="shared" si="38"/>
        <v>0</v>
      </c>
      <c r="L206" s="513"/>
    </row>
    <row r="207" spans="1:12" s="162" customFormat="1" x14ac:dyDescent="0.2">
      <c r="A207" s="523"/>
      <c r="B207" s="40" t="s">
        <v>16</v>
      </c>
      <c r="C207" s="40"/>
      <c r="D207" s="40"/>
      <c r="E207" s="524">
        <v>0</v>
      </c>
      <c r="F207" s="508"/>
      <c r="G207" s="525"/>
      <c r="H207" s="526"/>
      <c r="I207" s="572">
        <f t="shared" si="37"/>
        <v>0</v>
      </c>
      <c r="J207" s="573"/>
      <c r="K207" s="573">
        <f t="shared" si="38"/>
        <v>0</v>
      </c>
      <c r="L207" s="513"/>
    </row>
    <row r="208" spans="1:12" s="162" customFormat="1" x14ac:dyDescent="0.2">
      <c r="A208" s="518"/>
      <c r="B208" s="39" t="s">
        <v>28</v>
      </c>
      <c r="C208" s="39"/>
      <c r="D208" s="39"/>
      <c r="E208" s="519"/>
      <c r="F208" s="508"/>
      <c r="G208" s="520"/>
      <c r="H208" s="521"/>
      <c r="I208" s="570">
        <f>SUM(I209:I216)</f>
        <v>0</v>
      </c>
      <c r="J208" s="571"/>
      <c r="K208" s="571">
        <f>SUM(K209:K216)</f>
        <v>0</v>
      </c>
      <c r="L208" s="513"/>
    </row>
    <row r="209" spans="1:12" s="162" customFormat="1" x14ac:dyDescent="0.2">
      <c r="A209" s="523"/>
      <c r="B209" s="40" t="s">
        <v>298</v>
      </c>
      <c r="C209" s="40"/>
      <c r="D209" s="40"/>
      <c r="E209" s="524">
        <v>0</v>
      </c>
      <c r="F209" s="508"/>
      <c r="G209" s="525"/>
      <c r="H209" s="526"/>
      <c r="I209" s="572">
        <f t="shared" ref="I209:I216" si="39">G209*H209</f>
        <v>0</v>
      </c>
      <c r="J209" s="573"/>
      <c r="K209" s="573">
        <f t="shared" ref="K209:K216" si="40">$E$14*I209</f>
        <v>0</v>
      </c>
      <c r="L209" s="513"/>
    </row>
    <row r="210" spans="1:12" s="162" customFormat="1" x14ac:dyDescent="0.2">
      <c r="A210" s="523"/>
      <c r="B210" s="40" t="s">
        <v>20</v>
      </c>
      <c r="C210" s="40"/>
      <c r="D210" s="40"/>
      <c r="E210" s="524">
        <v>0</v>
      </c>
      <c r="F210" s="508"/>
      <c r="G210" s="525"/>
      <c r="H210" s="526"/>
      <c r="I210" s="572">
        <f t="shared" si="39"/>
        <v>0</v>
      </c>
      <c r="J210" s="573"/>
      <c r="K210" s="573">
        <f t="shared" si="40"/>
        <v>0</v>
      </c>
      <c r="L210" s="513"/>
    </row>
    <row r="211" spans="1:12" s="162" customFormat="1" x14ac:dyDescent="0.2">
      <c r="A211" s="523"/>
      <c r="B211" s="40" t="s">
        <v>299</v>
      </c>
      <c r="C211" s="40"/>
      <c r="D211" s="40"/>
      <c r="E211" s="524">
        <v>0</v>
      </c>
      <c r="F211" s="508"/>
      <c r="G211" s="525"/>
      <c r="H211" s="526"/>
      <c r="I211" s="572">
        <f t="shared" si="39"/>
        <v>0</v>
      </c>
      <c r="J211" s="573"/>
      <c r="K211" s="573">
        <f t="shared" si="40"/>
        <v>0</v>
      </c>
      <c r="L211" s="513"/>
    </row>
    <row r="212" spans="1:12" s="162" customFormat="1" x14ac:dyDescent="0.2">
      <c r="A212" s="523"/>
      <c r="B212" s="40" t="s">
        <v>300</v>
      </c>
      <c r="C212" s="40"/>
      <c r="D212" s="40"/>
      <c r="E212" s="524">
        <v>0</v>
      </c>
      <c r="F212" s="508"/>
      <c r="G212" s="525"/>
      <c r="H212" s="526"/>
      <c r="I212" s="572">
        <f t="shared" si="39"/>
        <v>0</v>
      </c>
      <c r="J212" s="573"/>
      <c r="K212" s="573">
        <f t="shared" si="40"/>
        <v>0</v>
      </c>
      <c r="L212" s="513"/>
    </row>
    <row r="213" spans="1:12" s="162" customFormat="1" x14ac:dyDescent="0.2">
      <c r="A213" s="523"/>
      <c r="B213" s="40" t="s">
        <v>16</v>
      </c>
      <c r="C213" s="40"/>
      <c r="D213" s="40"/>
      <c r="E213" s="524">
        <v>0</v>
      </c>
      <c r="F213" s="508"/>
      <c r="G213" s="525"/>
      <c r="H213" s="526"/>
      <c r="I213" s="572">
        <f t="shared" si="39"/>
        <v>0</v>
      </c>
      <c r="J213" s="573"/>
      <c r="K213" s="573">
        <f t="shared" si="40"/>
        <v>0</v>
      </c>
      <c r="L213" s="513"/>
    </row>
    <row r="214" spans="1:12" s="162" customFormat="1" x14ac:dyDescent="0.2">
      <c r="A214" s="523"/>
      <c r="B214" s="40" t="s">
        <v>16</v>
      </c>
      <c r="C214" s="40"/>
      <c r="D214" s="40"/>
      <c r="E214" s="524">
        <v>0</v>
      </c>
      <c r="F214" s="508"/>
      <c r="G214" s="525"/>
      <c r="H214" s="526"/>
      <c r="I214" s="572">
        <f t="shared" si="39"/>
        <v>0</v>
      </c>
      <c r="J214" s="573"/>
      <c r="K214" s="573">
        <f t="shared" si="40"/>
        <v>0</v>
      </c>
      <c r="L214" s="513"/>
    </row>
    <row r="215" spans="1:12" s="162" customFormat="1" x14ac:dyDescent="0.2">
      <c r="A215" s="523"/>
      <c r="B215" s="40" t="s">
        <v>16</v>
      </c>
      <c r="C215" s="40"/>
      <c r="D215" s="40"/>
      <c r="E215" s="524">
        <v>0</v>
      </c>
      <c r="F215" s="508"/>
      <c r="G215" s="525"/>
      <c r="H215" s="526"/>
      <c r="I215" s="572">
        <f t="shared" si="39"/>
        <v>0</v>
      </c>
      <c r="J215" s="573"/>
      <c r="K215" s="573">
        <f t="shared" si="40"/>
        <v>0</v>
      </c>
      <c r="L215" s="513"/>
    </row>
    <row r="216" spans="1:12" s="162" customFormat="1" x14ac:dyDescent="0.2">
      <c r="A216" s="523"/>
      <c r="B216" s="40" t="s">
        <v>16</v>
      </c>
      <c r="C216" s="40"/>
      <c r="D216" s="40"/>
      <c r="E216" s="524">
        <v>0</v>
      </c>
      <c r="F216" s="508"/>
      <c r="G216" s="525"/>
      <c r="H216" s="526"/>
      <c r="I216" s="572">
        <f t="shared" si="39"/>
        <v>0</v>
      </c>
      <c r="J216" s="573"/>
      <c r="K216" s="573">
        <f t="shared" si="40"/>
        <v>0</v>
      </c>
      <c r="L216" s="513"/>
    </row>
    <row r="217" spans="1:12" s="162" customFormat="1" x14ac:dyDescent="0.2">
      <c r="A217" s="518"/>
      <c r="B217" s="39" t="s">
        <v>29</v>
      </c>
      <c r="C217" s="39"/>
      <c r="D217" s="39"/>
      <c r="E217" s="519"/>
      <c r="F217" s="508"/>
      <c r="G217" s="520"/>
      <c r="H217" s="521"/>
      <c r="I217" s="570">
        <f>SUM(I218:I223)</f>
        <v>0</v>
      </c>
      <c r="J217" s="571"/>
      <c r="K217" s="571">
        <f>SUM(K218:K223)</f>
        <v>0</v>
      </c>
      <c r="L217" s="513"/>
    </row>
    <row r="218" spans="1:12" s="162" customFormat="1" x14ac:dyDescent="0.2">
      <c r="A218" s="523"/>
      <c r="B218" s="40" t="s">
        <v>282</v>
      </c>
      <c r="C218" s="40"/>
      <c r="D218" s="40"/>
      <c r="E218" s="524">
        <v>0</v>
      </c>
      <c r="F218" s="508"/>
      <c r="G218" s="525"/>
      <c r="H218" s="526"/>
      <c r="I218" s="572">
        <f t="shared" ref="I218:I223" si="41">G218*H218</f>
        <v>0</v>
      </c>
      <c r="J218" s="573"/>
      <c r="K218" s="573">
        <f t="shared" ref="K218:K223" si="42">$E$14*I218</f>
        <v>0</v>
      </c>
      <c r="L218" s="513"/>
    </row>
    <row r="219" spans="1:12" s="162" customFormat="1" x14ac:dyDescent="0.2">
      <c r="A219" s="523"/>
      <c r="B219" s="40" t="s">
        <v>283</v>
      </c>
      <c r="C219" s="40"/>
      <c r="D219" s="40"/>
      <c r="E219" s="524">
        <v>0</v>
      </c>
      <c r="F219" s="508"/>
      <c r="G219" s="525"/>
      <c r="H219" s="526"/>
      <c r="I219" s="572">
        <f t="shared" si="41"/>
        <v>0</v>
      </c>
      <c r="J219" s="573"/>
      <c r="K219" s="573">
        <f t="shared" si="42"/>
        <v>0</v>
      </c>
      <c r="L219" s="513"/>
    </row>
    <row r="220" spans="1:12" s="162" customFormat="1" x14ac:dyDescent="0.2">
      <c r="A220" s="523"/>
      <c r="B220" s="40" t="s">
        <v>16</v>
      </c>
      <c r="C220" s="40"/>
      <c r="D220" s="40"/>
      <c r="E220" s="524">
        <v>0</v>
      </c>
      <c r="F220" s="508"/>
      <c r="G220" s="525"/>
      <c r="H220" s="526"/>
      <c r="I220" s="572">
        <f t="shared" si="41"/>
        <v>0</v>
      </c>
      <c r="J220" s="573"/>
      <c r="K220" s="573">
        <f t="shared" si="42"/>
        <v>0</v>
      </c>
      <c r="L220" s="513"/>
    </row>
    <row r="221" spans="1:12" s="162" customFormat="1" x14ac:dyDescent="0.2">
      <c r="A221" s="523"/>
      <c r="B221" s="40" t="s">
        <v>16</v>
      </c>
      <c r="C221" s="40"/>
      <c r="D221" s="40"/>
      <c r="E221" s="524">
        <v>0</v>
      </c>
      <c r="F221" s="508"/>
      <c r="G221" s="525"/>
      <c r="H221" s="526"/>
      <c r="I221" s="572">
        <f t="shared" si="41"/>
        <v>0</v>
      </c>
      <c r="J221" s="573"/>
      <c r="K221" s="573">
        <f t="shared" si="42"/>
        <v>0</v>
      </c>
      <c r="L221" s="513"/>
    </row>
    <row r="222" spans="1:12" s="162" customFormat="1" x14ac:dyDescent="0.2">
      <c r="A222" s="523"/>
      <c r="B222" s="40" t="s">
        <v>16</v>
      </c>
      <c r="C222" s="40"/>
      <c r="D222" s="40"/>
      <c r="E222" s="524">
        <v>0</v>
      </c>
      <c r="F222" s="508"/>
      <c r="G222" s="525"/>
      <c r="H222" s="526"/>
      <c r="I222" s="572">
        <f t="shared" si="41"/>
        <v>0</v>
      </c>
      <c r="J222" s="573"/>
      <c r="K222" s="573">
        <f t="shared" si="42"/>
        <v>0</v>
      </c>
      <c r="L222" s="513"/>
    </row>
    <row r="223" spans="1:12" s="162" customFormat="1" x14ac:dyDescent="0.2">
      <c r="A223" s="523"/>
      <c r="B223" s="40" t="s">
        <v>16</v>
      </c>
      <c r="C223" s="40"/>
      <c r="D223" s="40"/>
      <c r="E223" s="524">
        <v>0</v>
      </c>
      <c r="F223" s="508"/>
      <c r="G223" s="525"/>
      <c r="H223" s="526"/>
      <c r="I223" s="572">
        <f t="shared" si="41"/>
        <v>0</v>
      </c>
      <c r="J223" s="573"/>
      <c r="K223" s="573">
        <f t="shared" si="42"/>
        <v>0</v>
      </c>
      <c r="L223" s="513"/>
    </row>
    <row r="224" spans="1:12" s="162" customFormat="1" x14ac:dyDescent="0.2">
      <c r="A224" s="518"/>
      <c r="B224" s="39" t="s">
        <v>30</v>
      </c>
      <c r="C224" s="39"/>
      <c r="D224" s="39"/>
      <c r="E224" s="519"/>
      <c r="F224" s="508"/>
      <c r="G224" s="520"/>
      <c r="H224" s="521"/>
      <c r="I224" s="570">
        <f>SUM(I225:I232)</f>
        <v>0</v>
      </c>
      <c r="J224" s="571"/>
      <c r="K224" s="571">
        <f>SUM(K225:K232)</f>
        <v>0</v>
      </c>
      <c r="L224" s="513"/>
    </row>
    <row r="225" spans="1:12" s="162" customFormat="1" x14ac:dyDescent="0.2">
      <c r="A225" s="523"/>
      <c r="B225" s="40" t="s">
        <v>298</v>
      </c>
      <c r="C225" s="40"/>
      <c r="D225" s="40"/>
      <c r="E225" s="524">
        <v>0</v>
      </c>
      <c r="F225" s="508"/>
      <c r="G225" s="525"/>
      <c r="H225" s="526"/>
      <c r="I225" s="572">
        <f t="shared" ref="I225:I232" si="43">G225*H225</f>
        <v>0</v>
      </c>
      <c r="J225" s="573"/>
      <c r="K225" s="573">
        <f t="shared" ref="K225:K232" si="44">$E$14*I225</f>
        <v>0</v>
      </c>
      <c r="L225" s="513"/>
    </row>
    <row r="226" spans="1:12" s="162" customFormat="1" x14ac:dyDescent="0.2">
      <c r="A226" s="523"/>
      <c r="B226" s="40" t="s">
        <v>20</v>
      </c>
      <c r="C226" s="40"/>
      <c r="D226" s="40"/>
      <c r="E226" s="524">
        <v>0</v>
      </c>
      <c r="F226" s="508"/>
      <c r="G226" s="525"/>
      <c r="H226" s="526"/>
      <c r="I226" s="572">
        <f t="shared" si="43"/>
        <v>0</v>
      </c>
      <c r="J226" s="573"/>
      <c r="K226" s="573">
        <f t="shared" si="44"/>
        <v>0</v>
      </c>
      <c r="L226" s="513"/>
    </row>
    <row r="227" spans="1:12" s="162" customFormat="1" x14ac:dyDescent="0.2">
      <c r="A227" s="523"/>
      <c r="B227" s="40" t="s">
        <v>299</v>
      </c>
      <c r="C227" s="40"/>
      <c r="D227" s="40"/>
      <c r="E227" s="524">
        <v>0</v>
      </c>
      <c r="F227" s="508"/>
      <c r="G227" s="525"/>
      <c r="H227" s="526"/>
      <c r="I227" s="572">
        <f t="shared" si="43"/>
        <v>0</v>
      </c>
      <c r="J227" s="573"/>
      <c r="K227" s="573">
        <f t="shared" si="44"/>
        <v>0</v>
      </c>
      <c r="L227" s="513"/>
    </row>
    <row r="228" spans="1:12" s="162" customFormat="1" x14ac:dyDescent="0.2">
      <c r="A228" s="523"/>
      <c r="B228" s="40" t="s">
        <v>300</v>
      </c>
      <c r="C228" s="40"/>
      <c r="D228" s="40"/>
      <c r="E228" s="524">
        <v>0</v>
      </c>
      <c r="F228" s="508"/>
      <c r="G228" s="525"/>
      <c r="H228" s="526"/>
      <c r="I228" s="572">
        <f t="shared" si="43"/>
        <v>0</v>
      </c>
      <c r="J228" s="573"/>
      <c r="K228" s="573">
        <f t="shared" si="44"/>
        <v>0</v>
      </c>
      <c r="L228" s="513"/>
    </row>
    <row r="229" spans="1:12" s="162" customFormat="1" x14ac:dyDescent="0.2">
      <c r="A229" s="523"/>
      <c r="B229" s="40" t="s">
        <v>16</v>
      </c>
      <c r="C229" s="40"/>
      <c r="D229" s="40"/>
      <c r="E229" s="524">
        <v>0</v>
      </c>
      <c r="F229" s="508"/>
      <c r="G229" s="525"/>
      <c r="H229" s="526"/>
      <c r="I229" s="572">
        <f t="shared" si="43"/>
        <v>0</v>
      </c>
      <c r="J229" s="573"/>
      <c r="K229" s="573">
        <f>E229*I229</f>
        <v>0</v>
      </c>
      <c r="L229" s="513"/>
    </row>
    <row r="230" spans="1:12" s="162" customFormat="1" x14ac:dyDescent="0.2">
      <c r="A230" s="523"/>
      <c r="B230" s="40" t="s">
        <v>16</v>
      </c>
      <c r="C230" s="40"/>
      <c r="D230" s="40"/>
      <c r="E230" s="524">
        <v>0</v>
      </c>
      <c r="F230" s="508"/>
      <c r="G230" s="525"/>
      <c r="H230" s="526"/>
      <c r="I230" s="572">
        <f t="shared" si="43"/>
        <v>0</v>
      </c>
      <c r="J230" s="573"/>
      <c r="K230" s="573">
        <f t="shared" si="44"/>
        <v>0</v>
      </c>
      <c r="L230" s="513"/>
    </row>
    <row r="231" spans="1:12" s="162" customFormat="1" x14ac:dyDescent="0.2">
      <c r="A231" s="523"/>
      <c r="B231" s="40" t="s">
        <v>16</v>
      </c>
      <c r="C231" s="40"/>
      <c r="D231" s="40"/>
      <c r="E231" s="524">
        <v>0</v>
      </c>
      <c r="F231" s="508"/>
      <c r="G231" s="525"/>
      <c r="H231" s="526"/>
      <c r="I231" s="572">
        <f t="shared" si="43"/>
        <v>0</v>
      </c>
      <c r="J231" s="573"/>
      <c r="K231" s="573">
        <f t="shared" si="44"/>
        <v>0</v>
      </c>
      <c r="L231" s="513"/>
    </row>
    <row r="232" spans="1:12" s="162" customFormat="1" x14ac:dyDescent="0.2">
      <c r="A232" s="523"/>
      <c r="B232" s="40" t="s">
        <v>16</v>
      </c>
      <c r="C232" s="40"/>
      <c r="D232" s="40"/>
      <c r="E232" s="524">
        <v>0</v>
      </c>
      <c r="F232" s="508"/>
      <c r="G232" s="525"/>
      <c r="H232" s="526"/>
      <c r="I232" s="572">
        <f t="shared" si="43"/>
        <v>0</v>
      </c>
      <c r="J232" s="573"/>
      <c r="K232" s="573">
        <f t="shared" si="44"/>
        <v>0</v>
      </c>
      <c r="L232" s="513"/>
    </row>
    <row r="233" spans="1:12" s="162" customFormat="1" x14ac:dyDescent="0.2">
      <c r="A233" s="518"/>
      <c r="B233" s="39" t="s">
        <v>31</v>
      </c>
      <c r="C233" s="39"/>
      <c r="D233" s="39"/>
      <c r="E233" s="519"/>
      <c r="F233" s="508"/>
      <c r="G233" s="520"/>
      <c r="H233" s="521"/>
      <c r="I233" s="570">
        <f>SUM(I234:I237)</f>
        <v>0</v>
      </c>
      <c r="J233" s="571"/>
      <c r="K233" s="571">
        <f>SUM(K234:K237)</f>
        <v>0</v>
      </c>
      <c r="L233" s="513"/>
    </row>
    <row r="234" spans="1:12" s="162" customFormat="1" x14ac:dyDescent="0.2">
      <c r="A234" s="523"/>
      <c r="B234" s="40" t="s">
        <v>16</v>
      </c>
      <c r="C234" s="40"/>
      <c r="D234" s="40"/>
      <c r="E234" s="524">
        <v>0</v>
      </c>
      <c r="F234" s="508"/>
      <c r="G234" s="525"/>
      <c r="H234" s="526"/>
      <c r="I234" s="572">
        <f t="shared" ref="I234:I237" si="45">G234*H234</f>
        <v>0</v>
      </c>
      <c r="J234" s="573"/>
      <c r="K234" s="573">
        <f t="shared" ref="K234:K237" si="46">$E$14*I234</f>
        <v>0</v>
      </c>
      <c r="L234" s="513"/>
    </row>
    <row r="235" spans="1:12" s="162" customFormat="1" x14ac:dyDescent="0.2">
      <c r="A235" s="523"/>
      <c r="B235" s="40" t="s">
        <v>16</v>
      </c>
      <c r="C235" s="40"/>
      <c r="D235" s="40"/>
      <c r="E235" s="524">
        <v>0</v>
      </c>
      <c r="F235" s="508"/>
      <c r="G235" s="525"/>
      <c r="H235" s="526"/>
      <c r="I235" s="572">
        <f t="shared" si="45"/>
        <v>0</v>
      </c>
      <c r="J235" s="573"/>
      <c r="K235" s="573">
        <f t="shared" si="46"/>
        <v>0</v>
      </c>
      <c r="L235" s="513"/>
    </row>
    <row r="236" spans="1:12" s="162" customFormat="1" x14ac:dyDescent="0.2">
      <c r="A236" s="523"/>
      <c r="B236" s="40" t="s">
        <v>16</v>
      </c>
      <c r="C236" s="40"/>
      <c r="D236" s="40"/>
      <c r="E236" s="524">
        <v>0</v>
      </c>
      <c r="F236" s="508"/>
      <c r="G236" s="525"/>
      <c r="H236" s="526"/>
      <c r="I236" s="572">
        <f t="shared" si="45"/>
        <v>0</v>
      </c>
      <c r="J236" s="573"/>
      <c r="K236" s="573">
        <f t="shared" si="46"/>
        <v>0</v>
      </c>
      <c r="L236" s="513"/>
    </row>
    <row r="237" spans="1:12" s="162" customFormat="1" x14ac:dyDescent="0.2">
      <c r="A237" s="523"/>
      <c r="B237" s="40" t="s">
        <v>16</v>
      </c>
      <c r="C237" s="40"/>
      <c r="D237" s="40"/>
      <c r="E237" s="524">
        <v>0</v>
      </c>
      <c r="F237" s="508"/>
      <c r="G237" s="525"/>
      <c r="H237" s="526"/>
      <c r="I237" s="572">
        <f t="shared" si="45"/>
        <v>0</v>
      </c>
      <c r="J237" s="573"/>
      <c r="K237" s="573">
        <f t="shared" si="46"/>
        <v>0</v>
      </c>
      <c r="L237" s="513"/>
    </row>
    <row r="238" spans="1:12" s="162" customFormat="1" x14ac:dyDescent="0.2">
      <c r="A238" s="518"/>
      <c r="B238" s="39" t="s">
        <v>32</v>
      </c>
      <c r="C238" s="39"/>
      <c r="D238" s="39"/>
      <c r="E238" s="519"/>
      <c r="F238" s="508"/>
      <c r="G238" s="520"/>
      <c r="H238" s="521"/>
      <c r="I238" s="570">
        <f>SUM(I239:I246)</f>
        <v>0</v>
      </c>
      <c r="J238" s="571"/>
      <c r="K238" s="571">
        <f>SUM(K239:K246)</f>
        <v>0</v>
      </c>
      <c r="L238" s="513"/>
    </row>
    <row r="239" spans="1:12" s="162" customFormat="1" x14ac:dyDescent="0.2">
      <c r="A239" s="523"/>
      <c r="B239" s="40" t="s">
        <v>16</v>
      </c>
      <c r="C239" s="40"/>
      <c r="D239" s="40"/>
      <c r="E239" s="524">
        <v>0</v>
      </c>
      <c r="F239" s="508"/>
      <c r="G239" s="525"/>
      <c r="H239" s="526"/>
      <c r="I239" s="572">
        <f t="shared" ref="I239:I246" si="47">G239*H239</f>
        <v>0</v>
      </c>
      <c r="J239" s="573"/>
      <c r="K239" s="573">
        <f t="shared" ref="K239:K246" si="48">$E$14*I239</f>
        <v>0</v>
      </c>
      <c r="L239" s="513"/>
    </row>
    <row r="240" spans="1:12" s="162" customFormat="1" x14ac:dyDescent="0.2">
      <c r="A240" s="523"/>
      <c r="B240" s="40" t="s">
        <v>16</v>
      </c>
      <c r="C240" s="40"/>
      <c r="D240" s="40"/>
      <c r="E240" s="524">
        <v>0</v>
      </c>
      <c r="F240" s="508"/>
      <c r="G240" s="525"/>
      <c r="H240" s="526"/>
      <c r="I240" s="572">
        <f t="shared" si="47"/>
        <v>0</v>
      </c>
      <c r="J240" s="573"/>
      <c r="K240" s="573">
        <f t="shared" si="48"/>
        <v>0</v>
      </c>
      <c r="L240" s="513"/>
    </row>
    <row r="241" spans="1:12" s="162" customFormat="1" x14ac:dyDescent="0.2">
      <c r="A241" s="523"/>
      <c r="B241" s="40" t="s">
        <v>16</v>
      </c>
      <c r="C241" s="40"/>
      <c r="D241" s="40"/>
      <c r="E241" s="524">
        <v>0</v>
      </c>
      <c r="F241" s="508"/>
      <c r="G241" s="525"/>
      <c r="H241" s="526"/>
      <c r="I241" s="572">
        <f t="shared" si="47"/>
        <v>0</v>
      </c>
      <c r="J241" s="573"/>
      <c r="K241" s="573">
        <f t="shared" si="48"/>
        <v>0</v>
      </c>
      <c r="L241" s="513"/>
    </row>
    <row r="242" spans="1:12" s="162" customFormat="1" x14ac:dyDescent="0.2">
      <c r="A242" s="523"/>
      <c r="B242" s="40" t="s">
        <v>16</v>
      </c>
      <c r="C242" s="40"/>
      <c r="D242" s="40"/>
      <c r="E242" s="524">
        <v>0</v>
      </c>
      <c r="F242" s="508"/>
      <c r="G242" s="525"/>
      <c r="H242" s="526"/>
      <c r="I242" s="572">
        <f t="shared" si="47"/>
        <v>0</v>
      </c>
      <c r="J242" s="573"/>
      <c r="K242" s="573">
        <f t="shared" si="48"/>
        <v>0</v>
      </c>
      <c r="L242" s="513"/>
    </row>
    <row r="243" spans="1:12" s="162" customFormat="1" x14ac:dyDescent="0.2">
      <c r="A243" s="523"/>
      <c r="B243" s="40" t="s">
        <v>16</v>
      </c>
      <c r="C243" s="40"/>
      <c r="D243" s="40"/>
      <c r="E243" s="524">
        <v>0</v>
      </c>
      <c r="F243" s="508"/>
      <c r="G243" s="525"/>
      <c r="H243" s="526"/>
      <c r="I243" s="572">
        <f t="shared" si="47"/>
        <v>0</v>
      </c>
      <c r="J243" s="573"/>
      <c r="K243" s="573">
        <f t="shared" si="48"/>
        <v>0</v>
      </c>
      <c r="L243" s="513"/>
    </row>
    <row r="244" spans="1:12" s="162" customFormat="1" outlineLevel="1" x14ac:dyDescent="0.2">
      <c r="A244" s="523"/>
      <c r="B244" s="40" t="s">
        <v>16</v>
      </c>
      <c r="C244" s="40"/>
      <c r="D244" s="40"/>
      <c r="E244" s="524">
        <v>0</v>
      </c>
      <c r="F244" s="508"/>
      <c r="G244" s="525"/>
      <c r="H244" s="526"/>
      <c r="I244" s="572">
        <f t="shared" si="47"/>
        <v>0</v>
      </c>
      <c r="J244" s="573"/>
      <c r="K244" s="573">
        <f t="shared" si="48"/>
        <v>0</v>
      </c>
      <c r="L244" s="513"/>
    </row>
    <row r="245" spans="1:12" s="162" customFormat="1" outlineLevel="1" x14ac:dyDescent="0.2">
      <c r="A245" s="523"/>
      <c r="B245" s="40" t="s">
        <v>16</v>
      </c>
      <c r="C245" s="40"/>
      <c r="D245" s="40"/>
      <c r="E245" s="524">
        <v>0</v>
      </c>
      <c r="F245" s="508"/>
      <c r="G245" s="525"/>
      <c r="H245" s="526"/>
      <c r="I245" s="572">
        <f t="shared" si="47"/>
        <v>0</v>
      </c>
      <c r="J245" s="573"/>
      <c r="K245" s="573">
        <f t="shared" si="48"/>
        <v>0</v>
      </c>
      <c r="L245" s="513"/>
    </row>
    <row r="246" spans="1:12" s="162" customFormat="1" outlineLevel="1" x14ac:dyDescent="0.2">
      <c r="A246" s="523"/>
      <c r="B246" s="40" t="s">
        <v>16</v>
      </c>
      <c r="C246" s="40"/>
      <c r="D246" s="40"/>
      <c r="E246" s="524">
        <v>0</v>
      </c>
      <c r="F246" s="508"/>
      <c r="G246" s="525"/>
      <c r="H246" s="526"/>
      <c r="I246" s="572">
        <f t="shared" si="47"/>
        <v>0</v>
      </c>
      <c r="J246" s="573"/>
      <c r="K246" s="573">
        <f t="shared" si="48"/>
        <v>0</v>
      </c>
      <c r="L246" s="513"/>
    </row>
    <row r="247" spans="1:12" s="162" customFormat="1" x14ac:dyDescent="0.2">
      <c r="A247" s="527"/>
      <c r="B247" s="89" t="s">
        <v>5403</v>
      </c>
      <c r="C247" s="41"/>
      <c r="D247" s="41"/>
      <c r="E247" s="528"/>
      <c r="F247" s="508"/>
      <c r="G247" s="529"/>
      <c r="H247" s="530"/>
      <c r="I247" s="574">
        <f>SUM(I133:I246)/2</f>
        <v>0</v>
      </c>
      <c r="J247" s="575"/>
      <c r="K247" s="575">
        <f>SUM(K133:K246)/2</f>
        <v>0</v>
      </c>
      <c r="L247" s="531"/>
    </row>
    <row r="248" spans="1:12" ht="12.75" thickBot="1" x14ac:dyDescent="0.25">
      <c r="A248" s="532"/>
      <c r="B248" s="162"/>
      <c r="C248" s="162"/>
      <c r="D248" s="162"/>
      <c r="E248" s="162"/>
      <c r="F248" s="162"/>
      <c r="G248" s="162"/>
      <c r="H248" s="162"/>
      <c r="I248" s="162"/>
      <c r="J248" s="162"/>
      <c r="K248" s="162"/>
      <c r="L248" s="533"/>
    </row>
    <row r="249" spans="1:12" x14ac:dyDescent="0.2">
      <c r="A249" s="534"/>
      <c r="B249" s="535"/>
      <c r="C249" s="535"/>
      <c r="D249" s="535"/>
      <c r="E249" s="536"/>
      <c r="F249" s="537"/>
      <c r="G249" s="672"/>
      <c r="H249" s="673"/>
      <c r="I249" s="673"/>
      <c r="J249" s="673"/>
      <c r="K249" s="673"/>
      <c r="L249" s="674"/>
    </row>
    <row r="250" spans="1:12" ht="15" customHeight="1" x14ac:dyDescent="0.25">
      <c r="A250" s="538"/>
      <c r="B250" s="539" t="s">
        <v>33</v>
      </c>
      <c r="C250" s="539" t="s">
        <v>279</v>
      </c>
      <c r="D250" s="506"/>
      <c r="E250" s="541"/>
      <c r="F250" s="508"/>
      <c r="G250" s="677" t="s">
        <v>277</v>
      </c>
      <c r="H250" s="678"/>
      <c r="I250" s="678"/>
      <c r="J250" s="678"/>
      <c r="K250" s="678"/>
      <c r="L250" s="513"/>
    </row>
    <row r="251" spans="1:12" ht="46.5" customHeight="1" x14ac:dyDescent="0.2">
      <c r="A251" s="505"/>
      <c r="B251" s="671" t="s">
        <v>281</v>
      </c>
      <c r="C251" s="671"/>
      <c r="D251" s="506"/>
      <c r="E251" s="507" t="s">
        <v>11</v>
      </c>
      <c r="F251" s="508"/>
      <c r="G251" s="509" t="s">
        <v>12</v>
      </c>
      <c r="H251" s="510" t="s">
        <v>13</v>
      </c>
      <c r="I251" s="567" t="s">
        <v>109</v>
      </c>
      <c r="J251" s="568"/>
      <c r="K251" s="568" t="s">
        <v>14</v>
      </c>
      <c r="L251" s="513"/>
    </row>
    <row r="252" spans="1:12" s="162" customFormat="1" ht="7.5" customHeight="1" x14ac:dyDescent="0.2">
      <c r="A252" s="514"/>
      <c r="B252" s="163"/>
      <c r="C252" s="163"/>
      <c r="D252" s="163"/>
      <c r="E252" s="515"/>
      <c r="F252" s="508"/>
      <c r="G252" s="516"/>
      <c r="H252" s="517"/>
      <c r="I252" s="569"/>
      <c r="J252" s="569"/>
      <c r="K252" s="569"/>
      <c r="L252" s="513"/>
    </row>
    <row r="253" spans="1:12" s="162" customFormat="1" x14ac:dyDescent="0.2">
      <c r="A253" s="518"/>
      <c r="B253" s="39" t="s">
        <v>15</v>
      </c>
      <c r="C253" s="39"/>
      <c r="D253" s="39"/>
      <c r="E253" s="519"/>
      <c r="F253" s="508"/>
      <c r="G253" s="520"/>
      <c r="H253" s="521"/>
      <c r="I253" s="570">
        <f>SUM(I254:I259)</f>
        <v>0</v>
      </c>
      <c r="J253" s="571"/>
      <c r="K253" s="571">
        <f>SUM(K254:K259)</f>
        <v>0</v>
      </c>
      <c r="L253" s="513"/>
    </row>
    <row r="254" spans="1:12" s="162" customFormat="1" x14ac:dyDescent="0.2">
      <c r="A254" s="523"/>
      <c r="B254" s="40" t="s">
        <v>284</v>
      </c>
      <c r="C254" s="40"/>
      <c r="D254" s="40"/>
      <c r="E254" s="524">
        <v>0</v>
      </c>
      <c r="F254" s="508"/>
      <c r="G254" s="525"/>
      <c r="H254" s="526"/>
      <c r="I254" s="572">
        <f>G254*H254</f>
        <v>0</v>
      </c>
      <c r="J254" s="573"/>
      <c r="K254" s="573">
        <f>$E$14*I254</f>
        <v>0</v>
      </c>
      <c r="L254" s="513"/>
    </row>
    <row r="255" spans="1:12" s="162" customFormat="1" x14ac:dyDescent="0.2">
      <c r="A255" s="523"/>
      <c r="B255" s="40" t="s">
        <v>289</v>
      </c>
      <c r="C255" s="40"/>
      <c r="D255" s="40"/>
      <c r="E255" s="524">
        <v>0</v>
      </c>
      <c r="F255" s="508"/>
      <c r="G255" s="525"/>
      <c r="H255" s="526"/>
      <c r="I255" s="572">
        <f t="shared" ref="I255:I259" si="49">G255*H255</f>
        <v>0</v>
      </c>
      <c r="J255" s="573"/>
      <c r="K255" s="573">
        <f t="shared" ref="K255:K259" si="50">$E$14*I255</f>
        <v>0</v>
      </c>
      <c r="L255" s="513"/>
    </row>
    <row r="256" spans="1:12" s="162" customFormat="1" x14ac:dyDescent="0.2">
      <c r="A256" s="523"/>
      <c r="B256" s="40" t="s">
        <v>291</v>
      </c>
      <c r="C256" s="40"/>
      <c r="D256" s="40"/>
      <c r="E256" s="524">
        <v>0</v>
      </c>
      <c r="F256" s="508"/>
      <c r="G256" s="525"/>
      <c r="H256" s="526"/>
      <c r="I256" s="572">
        <f t="shared" si="49"/>
        <v>0</v>
      </c>
      <c r="J256" s="573"/>
      <c r="K256" s="573">
        <f t="shared" si="50"/>
        <v>0</v>
      </c>
      <c r="L256" s="513"/>
    </row>
    <row r="257" spans="1:12" s="162" customFormat="1" x14ac:dyDescent="0.2">
      <c r="A257" s="523"/>
      <c r="B257" s="40" t="s">
        <v>290</v>
      </c>
      <c r="C257" s="40"/>
      <c r="D257" s="40"/>
      <c r="E257" s="524">
        <v>0</v>
      </c>
      <c r="F257" s="508"/>
      <c r="G257" s="525"/>
      <c r="H257" s="526"/>
      <c r="I257" s="572">
        <f t="shared" si="49"/>
        <v>0</v>
      </c>
      <c r="J257" s="573"/>
      <c r="K257" s="573">
        <f t="shared" si="50"/>
        <v>0</v>
      </c>
      <c r="L257" s="513"/>
    </row>
    <row r="258" spans="1:12" s="162" customFormat="1" x14ac:dyDescent="0.2">
      <c r="A258" s="523"/>
      <c r="B258" s="40" t="s">
        <v>16</v>
      </c>
      <c r="C258" s="40"/>
      <c r="D258" s="40"/>
      <c r="E258" s="524">
        <v>0</v>
      </c>
      <c r="F258" s="508"/>
      <c r="G258" s="525"/>
      <c r="H258" s="526"/>
      <c r="I258" s="572">
        <f t="shared" si="49"/>
        <v>0</v>
      </c>
      <c r="J258" s="573"/>
      <c r="K258" s="573">
        <f t="shared" si="50"/>
        <v>0</v>
      </c>
      <c r="L258" s="513"/>
    </row>
    <row r="259" spans="1:12" s="162" customFormat="1" x14ac:dyDescent="0.2">
      <c r="A259" s="523"/>
      <c r="B259" s="40" t="s">
        <v>16</v>
      </c>
      <c r="C259" s="40"/>
      <c r="D259" s="40"/>
      <c r="E259" s="524">
        <v>0</v>
      </c>
      <c r="F259" s="508"/>
      <c r="G259" s="525"/>
      <c r="H259" s="526"/>
      <c r="I259" s="572">
        <f t="shared" si="49"/>
        <v>0</v>
      </c>
      <c r="J259" s="573"/>
      <c r="K259" s="573">
        <f t="shared" si="50"/>
        <v>0</v>
      </c>
      <c r="L259" s="513"/>
    </row>
    <row r="260" spans="1:12" s="162" customFormat="1" x14ac:dyDescent="0.2">
      <c r="A260" s="518"/>
      <c r="B260" s="39" t="s">
        <v>17</v>
      </c>
      <c r="C260" s="39"/>
      <c r="D260" s="39"/>
      <c r="E260" s="519"/>
      <c r="F260" s="508"/>
      <c r="G260" s="520"/>
      <c r="H260" s="521"/>
      <c r="I260" s="570">
        <f>SUM(I261:I267)</f>
        <v>0</v>
      </c>
      <c r="J260" s="571"/>
      <c r="K260" s="571">
        <f>SUM(K261:K267)</f>
        <v>0</v>
      </c>
      <c r="L260" s="513"/>
    </row>
    <row r="261" spans="1:12" s="162" customFormat="1" x14ac:dyDescent="0.2">
      <c r="A261" s="523"/>
      <c r="B261" s="40" t="s">
        <v>285</v>
      </c>
      <c r="C261" s="40"/>
      <c r="D261" s="40"/>
      <c r="E261" s="524">
        <v>0</v>
      </c>
      <c r="F261" s="508"/>
      <c r="G261" s="525"/>
      <c r="H261" s="526"/>
      <c r="I261" s="572">
        <f>G261*H261</f>
        <v>0</v>
      </c>
      <c r="J261" s="573"/>
      <c r="K261" s="573">
        <f>$E$14*I261</f>
        <v>0</v>
      </c>
      <c r="L261" s="513"/>
    </row>
    <row r="262" spans="1:12" s="162" customFormat="1" x14ac:dyDescent="0.2">
      <c r="A262" s="523"/>
      <c r="B262" s="40" t="s">
        <v>286</v>
      </c>
      <c r="C262" s="40"/>
      <c r="D262" s="40"/>
      <c r="E262" s="524">
        <v>0</v>
      </c>
      <c r="F262" s="508"/>
      <c r="G262" s="525"/>
      <c r="H262" s="526"/>
      <c r="I262" s="572">
        <f t="shared" ref="I262:I267" si="51">G262*H262</f>
        <v>0</v>
      </c>
      <c r="J262" s="573"/>
      <c r="K262" s="573">
        <f t="shared" ref="K262:K267" si="52">$E$14*I262</f>
        <v>0</v>
      </c>
      <c r="L262" s="513"/>
    </row>
    <row r="263" spans="1:12" s="162" customFormat="1" x14ac:dyDescent="0.2">
      <c r="A263" s="523"/>
      <c r="B263" s="40" t="s">
        <v>287</v>
      </c>
      <c r="C263" s="40"/>
      <c r="D263" s="40"/>
      <c r="E263" s="524">
        <v>0</v>
      </c>
      <c r="F263" s="508"/>
      <c r="G263" s="525"/>
      <c r="H263" s="526"/>
      <c r="I263" s="572">
        <f t="shared" si="51"/>
        <v>0</v>
      </c>
      <c r="J263" s="573"/>
      <c r="K263" s="573">
        <f t="shared" si="52"/>
        <v>0</v>
      </c>
      <c r="L263" s="513"/>
    </row>
    <row r="264" spans="1:12" s="162" customFormat="1" x14ac:dyDescent="0.2">
      <c r="A264" s="523"/>
      <c r="B264" s="40" t="s">
        <v>288</v>
      </c>
      <c r="C264" s="40"/>
      <c r="D264" s="40"/>
      <c r="E264" s="524">
        <v>0</v>
      </c>
      <c r="F264" s="508"/>
      <c r="G264" s="525"/>
      <c r="H264" s="526"/>
      <c r="I264" s="572">
        <f t="shared" si="51"/>
        <v>0</v>
      </c>
      <c r="J264" s="573"/>
      <c r="K264" s="573">
        <f t="shared" si="52"/>
        <v>0</v>
      </c>
      <c r="L264" s="513"/>
    </row>
    <row r="265" spans="1:12" s="162" customFormat="1" x14ac:dyDescent="0.2">
      <c r="A265" s="523"/>
      <c r="B265" s="40" t="s">
        <v>296</v>
      </c>
      <c r="C265" s="40"/>
      <c r="D265" s="40"/>
      <c r="E265" s="524">
        <v>0</v>
      </c>
      <c r="F265" s="508"/>
      <c r="G265" s="525"/>
      <c r="H265" s="526"/>
      <c r="I265" s="572">
        <f t="shared" si="51"/>
        <v>0</v>
      </c>
      <c r="J265" s="573"/>
      <c r="K265" s="573">
        <f t="shared" si="52"/>
        <v>0</v>
      </c>
      <c r="L265" s="513"/>
    </row>
    <row r="266" spans="1:12" s="162" customFormat="1" x14ac:dyDescent="0.2">
      <c r="A266" s="523"/>
      <c r="B266" s="40" t="s">
        <v>16</v>
      </c>
      <c r="C266" s="40"/>
      <c r="D266" s="40"/>
      <c r="E266" s="524">
        <v>0</v>
      </c>
      <c r="F266" s="508"/>
      <c r="G266" s="525"/>
      <c r="H266" s="526"/>
      <c r="I266" s="572">
        <f t="shared" si="51"/>
        <v>0</v>
      </c>
      <c r="J266" s="573"/>
      <c r="K266" s="573">
        <f t="shared" si="52"/>
        <v>0</v>
      </c>
      <c r="L266" s="513"/>
    </row>
    <row r="267" spans="1:12" s="162" customFormat="1" x14ac:dyDescent="0.2">
      <c r="A267" s="523"/>
      <c r="B267" s="40" t="s">
        <v>16</v>
      </c>
      <c r="C267" s="40"/>
      <c r="D267" s="40"/>
      <c r="E267" s="524">
        <v>0</v>
      </c>
      <c r="F267" s="508"/>
      <c r="G267" s="525"/>
      <c r="H267" s="526"/>
      <c r="I267" s="572">
        <f t="shared" si="51"/>
        <v>0</v>
      </c>
      <c r="J267" s="573"/>
      <c r="K267" s="573">
        <f t="shared" si="52"/>
        <v>0</v>
      </c>
      <c r="L267" s="513"/>
    </row>
    <row r="268" spans="1:12" s="162" customFormat="1" x14ac:dyDescent="0.2">
      <c r="A268" s="518"/>
      <c r="B268" s="39" t="s">
        <v>18</v>
      </c>
      <c r="C268" s="39"/>
      <c r="D268" s="39"/>
      <c r="E268" s="519"/>
      <c r="F268" s="508"/>
      <c r="G268" s="520"/>
      <c r="H268" s="521"/>
      <c r="I268" s="570">
        <f>SUM(I269:I277)</f>
        <v>0</v>
      </c>
      <c r="J268" s="571"/>
      <c r="K268" s="571">
        <f>SUM(K269:K277)</f>
        <v>0</v>
      </c>
      <c r="L268" s="513"/>
    </row>
    <row r="269" spans="1:12" s="162" customFormat="1" x14ac:dyDescent="0.2">
      <c r="A269" s="523"/>
      <c r="B269" s="40" t="s">
        <v>293</v>
      </c>
      <c r="C269" s="40"/>
      <c r="D269" s="40"/>
      <c r="E269" s="524">
        <v>0</v>
      </c>
      <c r="F269" s="508"/>
      <c r="G269" s="525"/>
      <c r="H269" s="526"/>
      <c r="I269" s="572">
        <f>G269*H269</f>
        <v>0</v>
      </c>
      <c r="J269" s="573"/>
      <c r="K269" s="573">
        <f>$E$14*I269</f>
        <v>0</v>
      </c>
      <c r="L269" s="513"/>
    </row>
    <row r="270" spans="1:12" s="162" customFormat="1" x14ac:dyDescent="0.2">
      <c r="A270" s="523"/>
      <c r="B270" s="40" t="s">
        <v>292</v>
      </c>
      <c r="C270" s="40"/>
      <c r="D270" s="40"/>
      <c r="E270" s="524">
        <v>0</v>
      </c>
      <c r="F270" s="508"/>
      <c r="G270" s="525"/>
      <c r="H270" s="526"/>
      <c r="I270" s="572">
        <f t="shared" ref="I270:I277" si="53">G270*H270</f>
        <v>0</v>
      </c>
      <c r="J270" s="573"/>
      <c r="K270" s="573">
        <f t="shared" ref="K270:K277" si="54">$E$14*I270</f>
        <v>0</v>
      </c>
      <c r="L270" s="513"/>
    </row>
    <row r="271" spans="1:12" s="162" customFormat="1" x14ac:dyDescent="0.2">
      <c r="A271" s="523"/>
      <c r="B271" s="40" t="s">
        <v>329</v>
      </c>
      <c r="C271" s="40"/>
      <c r="D271" s="40"/>
      <c r="E271" s="524">
        <v>0</v>
      </c>
      <c r="F271" s="508"/>
      <c r="G271" s="525"/>
      <c r="H271" s="526"/>
      <c r="I271" s="572">
        <f t="shared" si="53"/>
        <v>0</v>
      </c>
      <c r="J271" s="573"/>
      <c r="K271" s="573">
        <f t="shared" si="54"/>
        <v>0</v>
      </c>
      <c r="L271" s="513"/>
    </row>
    <row r="272" spans="1:12" s="162" customFormat="1" x14ac:dyDescent="0.2">
      <c r="A272" s="523"/>
      <c r="B272" s="40" t="s">
        <v>330</v>
      </c>
      <c r="C272" s="40"/>
      <c r="D272" s="40"/>
      <c r="E272" s="524">
        <v>0</v>
      </c>
      <c r="F272" s="508"/>
      <c r="G272" s="525"/>
      <c r="H272" s="526"/>
      <c r="I272" s="572">
        <f t="shared" si="53"/>
        <v>0</v>
      </c>
      <c r="J272" s="573"/>
      <c r="K272" s="573">
        <f t="shared" si="54"/>
        <v>0</v>
      </c>
      <c r="L272" s="513"/>
    </row>
    <row r="273" spans="1:12" s="162" customFormat="1" x14ac:dyDescent="0.2">
      <c r="A273" s="523"/>
      <c r="B273" s="40" t="s">
        <v>297</v>
      </c>
      <c r="C273" s="40"/>
      <c r="D273" s="40"/>
      <c r="E273" s="524">
        <v>0</v>
      </c>
      <c r="F273" s="508"/>
      <c r="G273" s="525"/>
      <c r="H273" s="526"/>
      <c r="I273" s="572">
        <f t="shared" si="53"/>
        <v>0</v>
      </c>
      <c r="J273" s="573"/>
      <c r="K273" s="573">
        <f t="shared" si="54"/>
        <v>0</v>
      </c>
      <c r="L273" s="513"/>
    </row>
    <row r="274" spans="1:12" s="162" customFormat="1" x14ac:dyDescent="0.2">
      <c r="A274" s="523"/>
      <c r="B274" s="40" t="s">
        <v>22</v>
      </c>
      <c r="C274" s="40"/>
      <c r="D274" s="40"/>
      <c r="E274" s="524">
        <v>0</v>
      </c>
      <c r="F274" s="508"/>
      <c r="G274" s="525"/>
      <c r="H274" s="526"/>
      <c r="I274" s="572">
        <f t="shared" si="53"/>
        <v>0</v>
      </c>
      <c r="J274" s="573"/>
      <c r="K274" s="573">
        <f t="shared" si="54"/>
        <v>0</v>
      </c>
      <c r="L274" s="513"/>
    </row>
    <row r="275" spans="1:12" s="162" customFormat="1" x14ac:dyDescent="0.2">
      <c r="A275" s="523"/>
      <c r="B275" s="40" t="s">
        <v>23</v>
      </c>
      <c r="C275" s="40"/>
      <c r="D275" s="40"/>
      <c r="E275" s="524">
        <v>0</v>
      </c>
      <c r="F275" s="508"/>
      <c r="G275" s="525"/>
      <c r="H275" s="526"/>
      <c r="I275" s="572">
        <f t="shared" si="53"/>
        <v>0</v>
      </c>
      <c r="J275" s="573"/>
      <c r="K275" s="573">
        <f t="shared" si="54"/>
        <v>0</v>
      </c>
      <c r="L275" s="513"/>
    </row>
    <row r="276" spans="1:12" s="162" customFormat="1" x14ac:dyDescent="0.2">
      <c r="A276" s="523"/>
      <c r="B276" s="49" t="s">
        <v>16</v>
      </c>
      <c r="C276" s="40"/>
      <c r="D276" s="40"/>
      <c r="E276" s="524">
        <v>0</v>
      </c>
      <c r="F276" s="508"/>
      <c r="G276" s="525"/>
      <c r="H276" s="526"/>
      <c r="I276" s="572">
        <f t="shared" si="53"/>
        <v>0</v>
      </c>
      <c r="J276" s="573"/>
      <c r="K276" s="573">
        <f t="shared" si="54"/>
        <v>0</v>
      </c>
      <c r="L276" s="513"/>
    </row>
    <row r="277" spans="1:12" s="162" customFormat="1" x14ac:dyDescent="0.2">
      <c r="A277" s="523"/>
      <c r="B277" s="49" t="s">
        <v>16</v>
      </c>
      <c r="C277" s="40"/>
      <c r="D277" s="40"/>
      <c r="E277" s="524">
        <v>0</v>
      </c>
      <c r="F277" s="508"/>
      <c r="G277" s="525"/>
      <c r="H277" s="526"/>
      <c r="I277" s="572">
        <f t="shared" si="53"/>
        <v>0</v>
      </c>
      <c r="J277" s="573"/>
      <c r="K277" s="573">
        <f t="shared" si="54"/>
        <v>0</v>
      </c>
      <c r="L277" s="513"/>
    </row>
    <row r="278" spans="1:12" s="162" customFormat="1" x14ac:dyDescent="0.2">
      <c r="A278" s="518"/>
      <c r="B278" s="39" t="s">
        <v>106</v>
      </c>
      <c r="C278" s="39"/>
      <c r="D278" s="39"/>
      <c r="E278" s="519"/>
      <c r="F278" s="508"/>
      <c r="G278" s="520"/>
      <c r="H278" s="521"/>
      <c r="I278" s="570">
        <f>SUM(I279:I287)</f>
        <v>0</v>
      </c>
      <c r="J278" s="571"/>
      <c r="K278" s="571">
        <f>SUM(K279:K287)</f>
        <v>0</v>
      </c>
      <c r="L278" s="513"/>
    </row>
    <row r="279" spans="1:12" s="162" customFormat="1" x14ac:dyDescent="0.2">
      <c r="A279" s="523"/>
      <c r="B279" s="40" t="s">
        <v>19</v>
      </c>
      <c r="C279" s="40"/>
      <c r="D279" s="40"/>
      <c r="E279" s="524">
        <v>0</v>
      </c>
      <c r="F279" s="508"/>
      <c r="G279" s="525"/>
      <c r="H279" s="526"/>
      <c r="I279" s="572">
        <f>G279*H279</f>
        <v>0</v>
      </c>
      <c r="J279" s="573"/>
      <c r="K279" s="573">
        <f>$E$14*I279</f>
        <v>0</v>
      </c>
      <c r="L279" s="513"/>
    </row>
    <row r="280" spans="1:12" s="162" customFormat="1" x14ac:dyDescent="0.2">
      <c r="A280" s="523"/>
      <c r="B280" s="40" t="s">
        <v>20</v>
      </c>
      <c r="C280" s="40"/>
      <c r="D280" s="40"/>
      <c r="E280" s="524">
        <v>0</v>
      </c>
      <c r="F280" s="508"/>
      <c r="G280" s="525"/>
      <c r="H280" s="526"/>
      <c r="I280" s="572">
        <f t="shared" ref="I280:I287" si="55">G280*H280</f>
        <v>0</v>
      </c>
      <c r="J280" s="573"/>
      <c r="K280" s="573">
        <f t="shared" ref="K280:K287" si="56">$E$14*I280</f>
        <v>0</v>
      </c>
      <c r="L280" s="513"/>
    </row>
    <row r="281" spans="1:12" s="162" customFormat="1" x14ac:dyDescent="0.2">
      <c r="A281" s="523"/>
      <c r="B281" s="40" t="s">
        <v>21</v>
      </c>
      <c r="C281" s="40"/>
      <c r="D281" s="40"/>
      <c r="E281" s="524">
        <v>0</v>
      </c>
      <c r="F281" s="508"/>
      <c r="G281" s="525"/>
      <c r="H281" s="526"/>
      <c r="I281" s="572">
        <f t="shared" si="55"/>
        <v>0</v>
      </c>
      <c r="J281" s="573"/>
      <c r="K281" s="573">
        <f t="shared" si="56"/>
        <v>0</v>
      </c>
      <c r="L281" s="513"/>
    </row>
    <row r="282" spans="1:12" s="162" customFormat="1" x14ac:dyDescent="0.2">
      <c r="A282" s="523"/>
      <c r="B282" s="40" t="s">
        <v>22</v>
      </c>
      <c r="C282" s="40"/>
      <c r="D282" s="40"/>
      <c r="E282" s="524">
        <v>0</v>
      </c>
      <c r="F282" s="508"/>
      <c r="G282" s="525"/>
      <c r="H282" s="526"/>
      <c r="I282" s="572">
        <f t="shared" si="55"/>
        <v>0</v>
      </c>
      <c r="J282" s="573"/>
      <c r="K282" s="573">
        <f t="shared" si="56"/>
        <v>0</v>
      </c>
      <c r="L282" s="513"/>
    </row>
    <row r="283" spans="1:12" s="162" customFormat="1" x14ac:dyDescent="0.2">
      <c r="A283" s="523"/>
      <c r="B283" s="40" t="s">
        <v>23</v>
      </c>
      <c r="C283" s="40"/>
      <c r="D283" s="40"/>
      <c r="E283" s="524">
        <v>0</v>
      </c>
      <c r="F283" s="508"/>
      <c r="G283" s="525"/>
      <c r="H283" s="526"/>
      <c r="I283" s="572">
        <f t="shared" si="55"/>
        <v>0</v>
      </c>
      <c r="J283" s="573"/>
      <c r="K283" s="573">
        <f t="shared" si="56"/>
        <v>0</v>
      </c>
      <c r="L283" s="513"/>
    </row>
    <row r="284" spans="1:12" s="162" customFormat="1" x14ac:dyDescent="0.2">
      <c r="A284" s="523"/>
      <c r="B284" s="40" t="s">
        <v>16</v>
      </c>
      <c r="C284" s="40"/>
      <c r="D284" s="40"/>
      <c r="E284" s="524">
        <v>0</v>
      </c>
      <c r="F284" s="508"/>
      <c r="G284" s="525"/>
      <c r="H284" s="526"/>
      <c r="I284" s="572">
        <f t="shared" si="55"/>
        <v>0</v>
      </c>
      <c r="J284" s="573"/>
      <c r="K284" s="573">
        <f t="shared" si="56"/>
        <v>0</v>
      </c>
      <c r="L284" s="513"/>
    </row>
    <row r="285" spans="1:12" s="162" customFormat="1" x14ac:dyDescent="0.2">
      <c r="A285" s="523"/>
      <c r="B285" s="40" t="s">
        <v>16</v>
      </c>
      <c r="C285" s="40"/>
      <c r="D285" s="40"/>
      <c r="E285" s="524">
        <v>0</v>
      </c>
      <c r="F285" s="508"/>
      <c r="G285" s="525"/>
      <c r="H285" s="526"/>
      <c r="I285" s="572">
        <f t="shared" si="55"/>
        <v>0</v>
      </c>
      <c r="J285" s="573"/>
      <c r="K285" s="573">
        <f t="shared" si="56"/>
        <v>0</v>
      </c>
      <c r="L285" s="513"/>
    </row>
    <row r="286" spans="1:12" s="162" customFormat="1" x14ac:dyDescent="0.2">
      <c r="A286" s="523"/>
      <c r="B286" s="40" t="s">
        <v>16</v>
      </c>
      <c r="C286" s="40"/>
      <c r="D286" s="40"/>
      <c r="E286" s="524">
        <v>0</v>
      </c>
      <c r="F286" s="508"/>
      <c r="G286" s="525"/>
      <c r="H286" s="526"/>
      <c r="I286" s="572">
        <f t="shared" si="55"/>
        <v>0</v>
      </c>
      <c r="J286" s="573"/>
      <c r="K286" s="573">
        <f t="shared" si="56"/>
        <v>0</v>
      </c>
      <c r="L286" s="513"/>
    </row>
    <row r="287" spans="1:12" s="162" customFormat="1" x14ac:dyDescent="0.2">
      <c r="A287" s="523"/>
      <c r="B287" s="40" t="s">
        <v>16</v>
      </c>
      <c r="C287" s="40"/>
      <c r="D287" s="40"/>
      <c r="E287" s="524">
        <v>0</v>
      </c>
      <c r="F287" s="508"/>
      <c r="G287" s="525"/>
      <c r="H287" s="526"/>
      <c r="I287" s="572">
        <f t="shared" si="55"/>
        <v>0</v>
      </c>
      <c r="J287" s="573"/>
      <c r="K287" s="573">
        <f t="shared" si="56"/>
        <v>0</v>
      </c>
      <c r="L287" s="513"/>
    </row>
    <row r="288" spans="1:12" s="162" customFormat="1" x14ac:dyDescent="0.2">
      <c r="A288" s="518"/>
      <c r="B288" s="39" t="s">
        <v>24</v>
      </c>
      <c r="C288" s="39"/>
      <c r="D288" s="39"/>
      <c r="E288" s="519"/>
      <c r="F288" s="508"/>
      <c r="G288" s="520"/>
      <c r="H288" s="521"/>
      <c r="I288" s="570">
        <f>SUM(I289:I297)</f>
        <v>0</v>
      </c>
      <c r="J288" s="571"/>
      <c r="K288" s="571">
        <f>SUM(K289:K297)</f>
        <v>0</v>
      </c>
      <c r="L288" s="513"/>
    </row>
    <row r="289" spans="1:12" s="162" customFormat="1" x14ac:dyDescent="0.2">
      <c r="A289" s="523"/>
      <c r="B289" s="40" t="s">
        <v>19</v>
      </c>
      <c r="C289" s="40"/>
      <c r="D289" s="40"/>
      <c r="E289" s="524">
        <v>0</v>
      </c>
      <c r="F289" s="508"/>
      <c r="G289" s="525"/>
      <c r="H289" s="526"/>
      <c r="I289" s="572">
        <f>G289*H289</f>
        <v>0</v>
      </c>
      <c r="J289" s="573"/>
      <c r="K289" s="573">
        <f>$E$14*I289</f>
        <v>0</v>
      </c>
      <c r="L289" s="513"/>
    </row>
    <row r="290" spans="1:12" s="162" customFormat="1" x14ac:dyDescent="0.2">
      <c r="A290" s="523"/>
      <c r="B290" s="40" t="s">
        <v>20</v>
      </c>
      <c r="C290" s="40"/>
      <c r="D290" s="40"/>
      <c r="E290" s="524">
        <v>0</v>
      </c>
      <c r="F290" s="508"/>
      <c r="G290" s="525"/>
      <c r="H290" s="526"/>
      <c r="I290" s="572">
        <f t="shared" ref="I290:I297" si="57">G290*H290</f>
        <v>0</v>
      </c>
      <c r="J290" s="573"/>
      <c r="K290" s="573">
        <f t="shared" ref="K290:K297" si="58">$E$14*I290</f>
        <v>0</v>
      </c>
      <c r="L290" s="513"/>
    </row>
    <row r="291" spans="1:12" s="162" customFormat="1" x14ac:dyDescent="0.2">
      <c r="A291" s="523"/>
      <c r="B291" s="40" t="s">
        <v>21</v>
      </c>
      <c r="C291" s="40"/>
      <c r="D291" s="40"/>
      <c r="E291" s="524">
        <v>0</v>
      </c>
      <c r="F291" s="508"/>
      <c r="G291" s="525"/>
      <c r="H291" s="526"/>
      <c r="I291" s="572">
        <f t="shared" si="57"/>
        <v>0</v>
      </c>
      <c r="J291" s="573"/>
      <c r="K291" s="573">
        <f t="shared" si="58"/>
        <v>0</v>
      </c>
      <c r="L291" s="513"/>
    </row>
    <row r="292" spans="1:12" s="162" customFormat="1" x14ac:dyDescent="0.2">
      <c r="A292" s="523"/>
      <c r="B292" s="40" t="s">
        <v>22</v>
      </c>
      <c r="C292" s="40"/>
      <c r="D292" s="40"/>
      <c r="E292" s="524">
        <v>0</v>
      </c>
      <c r="F292" s="508"/>
      <c r="G292" s="525"/>
      <c r="H292" s="526"/>
      <c r="I292" s="572">
        <f t="shared" si="57"/>
        <v>0</v>
      </c>
      <c r="J292" s="573"/>
      <c r="K292" s="573">
        <f t="shared" si="58"/>
        <v>0</v>
      </c>
      <c r="L292" s="513"/>
    </row>
    <row r="293" spans="1:12" s="162" customFormat="1" x14ac:dyDescent="0.2">
      <c r="A293" s="523"/>
      <c r="B293" s="40" t="s">
        <v>23</v>
      </c>
      <c r="C293" s="40"/>
      <c r="D293" s="40"/>
      <c r="E293" s="524">
        <v>0</v>
      </c>
      <c r="F293" s="508"/>
      <c r="G293" s="525"/>
      <c r="H293" s="526"/>
      <c r="I293" s="572">
        <f t="shared" si="57"/>
        <v>0</v>
      </c>
      <c r="J293" s="573"/>
      <c r="K293" s="573">
        <f t="shared" si="58"/>
        <v>0</v>
      </c>
      <c r="L293" s="513"/>
    </row>
    <row r="294" spans="1:12" s="162" customFormat="1" x14ac:dyDescent="0.2">
      <c r="A294" s="523"/>
      <c r="B294" s="40" t="s">
        <v>16</v>
      </c>
      <c r="C294" s="40"/>
      <c r="D294" s="40"/>
      <c r="E294" s="524">
        <v>0</v>
      </c>
      <c r="F294" s="508"/>
      <c r="G294" s="525"/>
      <c r="H294" s="526"/>
      <c r="I294" s="572">
        <f t="shared" si="57"/>
        <v>0</v>
      </c>
      <c r="J294" s="573"/>
      <c r="K294" s="573">
        <f t="shared" si="58"/>
        <v>0</v>
      </c>
      <c r="L294" s="513"/>
    </row>
    <row r="295" spans="1:12" s="162" customFormat="1" x14ac:dyDescent="0.2">
      <c r="A295" s="523"/>
      <c r="B295" s="40" t="s">
        <v>16</v>
      </c>
      <c r="C295" s="40"/>
      <c r="D295" s="40"/>
      <c r="E295" s="524">
        <v>0</v>
      </c>
      <c r="F295" s="508"/>
      <c r="G295" s="525"/>
      <c r="H295" s="526"/>
      <c r="I295" s="572">
        <f t="shared" si="57"/>
        <v>0</v>
      </c>
      <c r="J295" s="573"/>
      <c r="K295" s="573">
        <f t="shared" si="58"/>
        <v>0</v>
      </c>
      <c r="L295" s="513"/>
    </row>
    <row r="296" spans="1:12" s="162" customFormat="1" x14ac:dyDescent="0.2">
      <c r="A296" s="523"/>
      <c r="B296" s="40" t="s">
        <v>16</v>
      </c>
      <c r="C296" s="40"/>
      <c r="D296" s="40"/>
      <c r="E296" s="524">
        <v>0</v>
      </c>
      <c r="F296" s="508"/>
      <c r="G296" s="525"/>
      <c r="H296" s="526"/>
      <c r="I296" s="572">
        <f t="shared" si="57"/>
        <v>0</v>
      </c>
      <c r="J296" s="573"/>
      <c r="K296" s="573">
        <f t="shared" si="58"/>
        <v>0</v>
      </c>
      <c r="L296" s="513"/>
    </row>
    <row r="297" spans="1:12" s="162" customFormat="1" x14ac:dyDescent="0.2">
      <c r="A297" s="523"/>
      <c r="B297" s="40" t="s">
        <v>16</v>
      </c>
      <c r="C297" s="40"/>
      <c r="D297" s="40"/>
      <c r="E297" s="524">
        <v>0</v>
      </c>
      <c r="F297" s="508"/>
      <c r="G297" s="525"/>
      <c r="H297" s="526"/>
      <c r="I297" s="572">
        <f t="shared" si="57"/>
        <v>0</v>
      </c>
      <c r="J297" s="573"/>
      <c r="K297" s="573">
        <f t="shared" si="58"/>
        <v>0</v>
      </c>
      <c r="L297" s="513"/>
    </row>
    <row r="298" spans="1:12" s="162" customFormat="1" x14ac:dyDescent="0.2">
      <c r="A298" s="518"/>
      <c r="B298" s="39" t="s">
        <v>25</v>
      </c>
      <c r="C298" s="39"/>
      <c r="D298" s="39"/>
      <c r="E298" s="519"/>
      <c r="F298" s="508"/>
      <c r="G298" s="520"/>
      <c r="H298" s="521"/>
      <c r="I298" s="570">
        <f>SUM(I299:I307)</f>
        <v>0</v>
      </c>
      <c r="J298" s="571"/>
      <c r="K298" s="571">
        <f>SUM(K299:K307)</f>
        <v>0</v>
      </c>
      <c r="L298" s="513"/>
    </row>
    <row r="299" spans="1:12" s="162" customFormat="1" x14ac:dyDescent="0.2">
      <c r="A299" s="523"/>
      <c r="B299" s="40" t="s">
        <v>19</v>
      </c>
      <c r="C299" s="40"/>
      <c r="D299" s="40"/>
      <c r="E299" s="524">
        <v>0</v>
      </c>
      <c r="F299" s="508"/>
      <c r="G299" s="525"/>
      <c r="H299" s="526"/>
      <c r="I299" s="572">
        <f>G299*H299</f>
        <v>0</v>
      </c>
      <c r="J299" s="573"/>
      <c r="K299" s="573">
        <f>$E$14*I299</f>
        <v>0</v>
      </c>
      <c r="L299" s="513"/>
    </row>
    <row r="300" spans="1:12" s="162" customFormat="1" x14ac:dyDescent="0.2">
      <c r="A300" s="523"/>
      <c r="B300" s="40" t="s">
        <v>20</v>
      </c>
      <c r="C300" s="40"/>
      <c r="D300" s="40"/>
      <c r="E300" s="524">
        <v>0</v>
      </c>
      <c r="F300" s="508"/>
      <c r="G300" s="525"/>
      <c r="H300" s="526"/>
      <c r="I300" s="572">
        <f t="shared" ref="I300:I307" si="59">G300*H300</f>
        <v>0</v>
      </c>
      <c r="J300" s="573"/>
      <c r="K300" s="573">
        <f t="shared" ref="K300:K307" si="60">$E$14*I300</f>
        <v>0</v>
      </c>
      <c r="L300" s="513"/>
    </row>
    <row r="301" spans="1:12" s="162" customFormat="1" x14ac:dyDescent="0.2">
      <c r="A301" s="523"/>
      <c r="B301" s="40" t="s">
        <v>21</v>
      </c>
      <c r="C301" s="40"/>
      <c r="D301" s="40"/>
      <c r="E301" s="524">
        <v>0</v>
      </c>
      <c r="F301" s="508"/>
      <c r="G301" s="525"/>
      <c r="H301" s="526"/>
      <c r="I301" s="572">
        <f t="shared" si="59"/>
        <v>0</v>
      </c>
      <c r="J301" s="573"/>
      <c r="K301" s="573">
        <f t="shared" si="60"/>
        <v>0</v>
      </c>
      <c r="L301" s="513"/>
    </row>
    <row r="302" spans="1:12" s="162" customFormat="1" x14ac:dyDescent="0.2">
      <c r="A302" s="523"/>
      <c r="B302" s="40" t="s">
        <v>22</v>
      </c>
      <c r="C302" s="40"/>
      <c r="D302" s="40"/>
      <c r="E302" s="524">
        <v>0</v>
      </c>
      <c r="F302" s="508"/>
      <c r="G302" s="525"/>
      <c r="H302" s="526"/>
      <c r="I302" s="572">
        <f t="shared" si="59"/>
        <v>0</v>
      </c>
      <c r="J302" s="573"/>
      <c r="K302" s="573">
        <f t="shared" si="60"/>
        <v>0</v>
      </c>
      <c r="L302" s="513"/>
    </row>
    <row r="303" spans="1:12" s="162" customFormat="1" x14ac:dyDescent="0.2">
      <c r="A303" s="523"/>
      <c r="B303" s="40" t="s">
        <v>23</v>
      </c>
      <c r="C303" s="40"/>
      <c r="D303" s="40"/>
      <c r="E303" s="524">
        <v>0</v>
      </c>
      <c r="F303" s="508"/>
      <c r="G303" s="525"/>
      <c r="H303" s="526"/>
      <c r="I303" s="572">
        <f t="shared" si="59"/>
        <v>0</v>
      </c>
      <c r="J303" s="573"/>
      <c r="K303" s="573">
        <f t="shared" si="60"/>
        <v>0</v>
      </c>
      <c r="L303" s="513"/>
    </row>
    <row r="304" spans="1:12" s="162" customFormat="1" x14ac:dyDescent="0.2">
      <c r="A304" s="523"/>
      <c r="B304" s="40" t="s">
        <v>16</v>
      </c>
      <c r="C304" s="40"/>
      <c r="D304" s="40"/>
      <c r="E304" s="524">
        <v>0</v>
      </c>
      <c r="F304" s="508"/>
      <c r="G304" s="525"/>
      <c r="H304" s="526"/>
      <c r="I304" s="572">
        <f t="shared" si="59"/>
        <v>0</v>
      </c>
      <c r="J304" s="573"/>
      <c r="K304" s="573">
        <f t="shared" si="60"/>
        <v>0</v>
      </c>
      <c r="L304" s="513"/>
    </row>
    <row r="305" spans="1:12" s="162" customFormat="1" x14ac:dyDescent="0.2">
      <c r="A305" s="523"/>
      <c r="B305" s="40" t="s">
        <v>16</v>
      </c>
      <c r="C305" s="40"/>
      <c r="D305" s="40"/>
      <c r="E305" s="524">
        <v>0</v>
      </c>
      <c r="F305" s="508"/>
      <c r="G305" s="525"/>
      <c r="H305" s="526"/>
      <c r="I305" s="572">
        <f t="shared" si="59"/>
        <v>0</v>
      </c>
      <c r="J305" s="573"/>
      <c r="K305" s="573">
        <f t="shared" si="60"/>
        <v>0</v>
      </c>
      <c r="L305" s="513"/>
    </row>
    <row r="306" spans="1:12" s="162" customFormat="1" x14ac:dyDescent="0.2">
      <c r="A306" s="523"/>
      <c r="B306" s="40" t="s">
        <v>16</v>
      </c>
      <c r="C306" s="40"/>
      <c r="D306" s="40"/>
      <c r="E306" s="524">
        <v>0</v>
      </c>
      <c r="F306" s="508"/>
      <c r="G306" s="525"/>
      <c r="H306" s="526"/>
      <c r="I306" s="572">
        <f t="shared" si="59"/>
        <v>0</v>
      </c>
      <c r="J306" s="573"/>
      <c r="K306" s="573">
        <f t="shared" si="60"/>
        <v>0</v>
      </c>
      <c r="L306" s="513"/>
    </row>
    <row r="307" spans="1:12" s="162" customFormat="1" x14ac:dyDescent="0.2">
      <c r="A307" s="523"/>
      <c r="B307" s="40" t="s">
        <v>16</v>
      </c>
      <c r="C307" s="40"/>
      <c r="D307" s="40"/>
      <c r="E307" s="524">
        <v>0</v>
      </c>
      <c r="F307" s="508"/>
      <c r="G307" s="525"/>
      <c r="H307" s="526"/>
      <c r="I307" s="572">
        <f t="shared" si="59"/>
        <v>0</v>
      </c>
      <c r="J307" s="573"/>
      <c r="K307" s="573">
        <f t="shared" si="60"/>
        <v>0</v>
      </c>
      <c r="L307" s="513"/>
    </row>
    <row r="308" spans="1:12" s="162" customFormat="1" x14ac:dyDescent="0.2">
      <c r="A308" s="518"/>
      <c r="B308" s="39" t="s">
        <v>26</v>
      </c>
      <c r="C308" s="39"/>
      <c r="D308" s="39"/>
      <c r="E308" s="519"/>
      <c r="F308" s="508"/>
      <c r="G308" s="520"/>
      <c r="H308" s="521"/>
      <c r="I308" s="570">
        <f>SUM(I309:I318)</f>
        <v>0</v>
      </c>
      <c r="J308" s="571"/>
      <c r="K308" s="571">
        <f>SUM(K309:K318)</f>
        <v>0</v>
      </c>
      <c r="L308" s="513"/>
    </row>
    <row r="309" spans="1:12" s="162" customFormat="1" x14ac:dyDescent="0.2">
      <c r="A309" s="523"/>
      <c r="B309" s="40" t="s">
        <v>298</v>
      </c>
      <c r="C309" s="40"/>
      <c r="D309" s="40"/>
      <c r="E309" s="524">
        <v>0</v>
      </c>
      <c r="F309" s="508"/>
      <c r="G309" s="525"/>
      <c r="H309" s="526"/>
      <c r="I309" s="572">
        <f>G309*H309</f>
        <v>0</v>
      </c>
      <c r="J309" s="573"/>
      <c r="K309" s="573">
        <f>$E$14*I309</f>
        <v>0</v>
      </c>
      <c r="L309" s="513"/>
    </row>
    <row r="310" spans="1:12" s="162" customFormat="1" x14ac:dyDescent="0.2">
      <c r="A310" s="523"/>
      <c r="B310" s="40" t="s">
        <v>20</v>
      </c>
      <c r="C310" s="40"/>
      <c r="D310" s="40"/>
      <c r="E310" s="524">
        <v>0</v>
      </c>
      <c r="F310" s="508"/>
      <c r="G310" s="525"/>
      <c r="H310" s="526"/>
      <c r="I310" s="572">
        <f t="shared" ref="I310:I318" si="61">G310*H310</f>
        <v>0</v>
      </c>
      <c r="J310" s="573"/>
      <c r="K310" s="573">
        <f t="shared" ref="K310:K318" si="62">$E$14*I310</f>
        <v>0</v>
      </c>
      <c r="L310" s="513"/>
    </row>
    <row r="311" spans="1:12" s="162" customFormat="1" x14ac:dyDescent="0.2">
      <c r="A311" s="523"/>
      <c r="B311" s="40" t="s">
        <v>301</v>
      </c>
      <c r="C311" s="40"/>
      <c r="D311" s="40"/>
      <c r="E311" s="524">
        <v>0</v>
      </c>
      <c r="F311" s="508"/>
      <c r="G311" s="525"/>
      <c r="H311" s="526"/>
      <c r="I311" s="572">
        <f t="shared" si="61"/>
        <v>0</v>
      </c>
      <c r="J311" s="573"/>
      <c r="K311" s="573">
        <f t="shared" si="62"/>
        <v>0</v>
      </c>
      <c r="L311" s="513"/>
    </row>
    <row r="312" spans="1:12" s="162" customFormat="1" x14ac:dyDescent="0.2">
      <c r="A312" s="523"/>
      <c r="B312" s="40" t="s">
        <v>302</v>
      </c>
      <c r="C312" s="40"/>
      <c r="D312" s="40"/>
      <c r="E312" s="524">
        <v>0</v>
      </c>
      <c r="F312" s="508"/>
      <c r="G312" s="525"/>
      <c r="H312" s="526"/>
      <c r="I312" s="572">
        <f t="shared" si="61"/>
        <v>0</v>
      </c>
      <c r="J312" s="573"/>
      <c r="K312" s="573">
        <f t="shared" si="62"/>
        <v>0</v>
      </c>
      <c r="L312" s="513"/>
    </row>
    <row r="313" spans="1:12" s="162" customFormat="1" x14ac:dyDescent="0.2">
      <c r="A313" s="523"/>
      <c r="B313" s="40" t="s">
        <v>299</v>
      </c>
      <c r="C313" s="40"/>
      <c r="D313" s="40"/>
      <c r="E313" s="524">
        <v>0</v>
      </c>
      <c r="F313" s="508"/>
      <c r="G313" s="525"/>
      <c r="H313" s="526"/>
      <c r="I313" s="572">
        <f t="shared" si="61"/>
        <v>0</v>
      </c>
      <c r="J313" s="573"/>
      <c r="K313" s="573">
        <f t="shared" si="62"/>
        <v>0</v>
      </c>
      <c r="L313" s="513"/>
    </row>
    <row r="314" spans="1:12" s="162" customFormat="1" x14ac:dyDescent="0.2">
      <c r="A314" s="523"/>
      <c r="B314" s="40" t="s">
        <v>300</v>
      </c>
      <c r="C314" s="40"/>
      <c r="D314" s="40"/>
      <c r="E314" s="524">
        <v>0</v>
      </c>
      <c r="F314" s="508"/>
      <c r="G314" s="525"/>
      <c r="H314" s="526"/>
      <c r="I314" s="572">
        <f t="shared" si="61"/>
        <v>0</v>
      </c>
      <c r="J314" s="573"/>
      <c r="K314" s="573">
        <f t="shared" si="62"/>
        <v>0</v>
      </c>
      <c r="L314" s="513"/>
    </row>
    <row r="315" spans="1:12" s="162" customFormat="1" x14ac:dyDescent="0.2">
      <c r="A315" s="523"/>
      <c r="B315" s="40" t="s">
        <v>16</v>
      </c>
      <c r="C315" s="40"/>
      <c r="D315" s="40"/>
      <c r="E315" s="524">
        <v>0</v>
      </c>
      <c r="F315" s="508"/>
      <c r="G315" s="525"/>
      <c r="H315" s="526"/>
      <c r="I315" s="572">
        <f t="shared" si="61"/>
        <v>0</v>
      </c>
      <c r="J315" s="573"/>
      <c r="K315" s="573">
        <f t="shared" si="62"/>
        <v>0</v>
      </c>
      <c r="L315" s="513"/>
    </row>
    <row r="316" spans="1:12" s="162" customFormat="1" x14ac:dyDescent="0.2">
      <c r="A316" s="523"/>
      <c r="B316" s="40" t="s">
        <v>16</v>
      </c>
      <c r="C316" s="40"/>
      <c r="D316" s="40"/>
      <c r="E316" s="524">
        <v>0</v>
      </c>
      <c r="F316" s="508"/>
      <c r="G316" s="525"/>
      <c r="H316" s="526"/>
      <c r="I316" s="572">
        <f t="shared" si="61"/>
        <v>0</v>
      </c>
      <c r="J316" s="573"/>
      <c r="K316" s="573">
        <f t="shared" si="62"/>
        <v>0</v>
      </c>
      <c r="L316" s="513"/>
    </row>
    <row r="317" spans="1:12" s="162" customFormat="1" x14ac:dyDescent="0.2">
      <c r="A317" s="523"/>
      <c r="B317" s="40" t="s">
        <v>16</v>
      </c>
      <c r="C317" s="40"/>
      <c r="D317" s="40"/>
      <c r="E317" s="524">
        <v>0</v>
      </c>
      <c r="F317" s="508"/>
      <c r="G317" s="525"/>
      <c r="H317" s="526"/>
      <c r="I317" s="572">
        <f t="shared" si="61"/>
        <v>0</v>
      </c>
      <c r="J317" s="573"/>
      <c r="K317" s="573">
        <f t="shared" si="62"/>
        <v>0</v>
      </c>
      <c r="L317" s="513"/>
    </row>
    <row r="318" spans="1:12" s="162" customFormat="1" x14ac:dyDescent="0.2">
      <c r="A318" s="523"/>
      <c r="B318" s="40" t="s">
        <v>16</v>
      </c>
      <c r="C318" s="40"/>
      <c r="D318" s="40"/>
      <c r="E318" s="524">
        <v>0</v>
      </c>
      <c r="F318" s="508"/>
      <c r="G318" s="525"/>
      <c r="H318" s="526"/>
      <c r="I318" s="572">
        <f t="shared" si="61"/>
        <v>0</v>
      </c>
      <c r="J318" s="573"/>
      <c r="K318" s="573">
        <f t="shared" si="62"/>
        <v>0</v>
      </c>
      <c r="L318" s="513"/>
    </row>
    <row r="319" spans="1:12" s="162" customFormat="1" x14ac:dyDescent="0.2">
      <c r="A319" s="518"/>
      <c r="B319" s="39" t="s">
        <v>27</v>
      </c>
      <c r="C319" s="39"/>
      <c r="D319" s="39"/>
      <c r="E319" s="519"/>
      <c r="F319" s="508"/>
      <c r="G319" s="520"/>
      <c r="H319" s="521"/>
      <c r="I319" s="570">
        <f>SUM(I320:I327)</f>
        <v>0</v>
      </c>
      <c r="J319" s="571"/>
      <c r="K319" s="571">
        <f>SUM(K320:K327)</f>
        <v>0</v>
      </c>
      <c r="L319" s="513"/>
    </row>
    <row r="320" spans="1:12" s="162" customFormat="1" x14ac:dyDescent="0.2">
      <c r="A320" s="523"/>
      <c r="B320" s="40" t="s">
        <v>298</v>
      </c>
      <c r="C320" s="40"/>
      <c r="D320" s="40"/>
      <c r="E320" s="524">
        <v>0</v>
      </c>
      <c r="F320" s="508"/>
      <c r="G320" s="525"/>
      <c r="H320" s="526"/>
      <c r="I320" s="572">
        <f t="shared" ref="I320:I327" si="63">G320*H320</f>
        <v>0</v>
      </c>
      <c r="J320" s="573"/>
      <c r="K320" s="573">
        <f t="shared" ref="K320:K327" si="64">$E$14*I320</f>
        <v>0</v>
      </c>
      <c r="L320" s="513"/>
    </row>
    <row r="321" spans="1:12" s="162" customFormat="1" x14ac:dyDescent="0.2">
      <c r="A321" s="523"/>
      <c r="B321" s="40" t="s">
        <v>20</v>
      </c>
      <c r="C321" s="40"/>
      <c r="D321" s="40"/>
      <c r="E321" s="524">
        <v>0</v>
      </c>
      <c r="F321" s="508"/>
      <c r="G321" s="525"/>
      <c r="H321" s="526"/>
      <c r="I321" s="572">
        <f t="shared" si="63"/>
        <v>0</v>
      </c>
      <c r="J321" s="573"/>
      <c r="K321" s="573">
        <f t="shared" si="64"/>
        <v>0</v>
      </c>
      <c r="L321" s="513"/>
    </row>
    <row r="322" spans="1:12" s="162" customFormat="1" x14ac:dyDescent="0.2">
      <c r="A322" s="523"/>
      <c r="B322" s="40" t="s">
        <v>299</v>
      </c>
      <c r="C322" s="40"/>
      <c r="D322" s="40"/>
      <c r="E322" s="524">
        <v>0</v>
      </c>
      <c r="F322" s="508"/>
      <c r="G322" s="525"/>
      <c r="H322" s="526"/>
      <c r="I322" s="572">
        <f t="shared" si="63"/>
        <v>0</v>
      </c>
      <c r="J322" s="573"/>
      <c r="K322" s="573">
        <f t="shared" si="64"/>
        <v>0</v>
      </c>
      <c r="L322" s="513"/>
    </row>
    <row r="323" spans="1:12" s="162" customFormat="1" x14ac:dyDescent="0.2">
      <c r="A323" s="523"/>
      <c r="B323" s="40" t="s">
        <v>300</v>
      </c>
      <c r="C323" s="40"/>
      <c r="D323" s="40"/>
      <c r="E323" s="524">
        <v>0</v>
      </c>
      <c r="F323" s="508"/>
      <c r="G323" s="525"/>
      <c r="H323" s="526"/>
      <c r="I323" s="572">
        <f t="shared" si="63"/>
        <v>0</v>
      </c>
      <c r="J323" s="573"/>
      <c r="K323" s="573">
        <f t="shared" si="64"/>
        <v>0</v>
      </c>
      <c r="L323" s="513"/>
    </row>
    <row r="324" spans="1:12" s="162" customFormat="1" x14ac:dyDescent="0.2">
      <c r="A324" s="523"/>
      <c r="B324" s="40" t="s">
        <v>16</v>
      </c>
      <c r="C324" s="40"/>
      <c r="D324" s="40"/>
      <c r="E324" s="524">
        <v>0</v>
      </c>
      <c r="F324" s="508"/>
      <c r="G324" s="525"/>
      <c r="H324" s="526"/>
      <c r="I324" s="572">
        <f t="shared" si="63"/>
        <v>0</v>
      </c>
      <c r="J324" s="573"/>
      <c r="K324" s="573">
        <f t="shared" si="64"/>
        <v>0</v>
      </c>
      <c r="L324" s="513"/>
    </row>
    <row r="325" spans="1:12" s="162" customFormat="1" x14ac:dyDescent="0.2">
      <c r="A325" s="523"/>
      <c r="B325" s="40" t="s">
        <v>16</v>
      </c>
      <c r="C325" s="40"/>
      <c r="D325" s="40"/>
      <c r="E325" s="524">
        <v>0</v>
      </c>
      <c r="F325" s="508"/>
      <c r="G325" s="525"/>
      <c r="H325" s="526"/>
      <c r="I325" s="572">
        <f t="shared" si="63"/>
        <v>0</v>
      </c>
      <c r="J325" s="573"/>
      <c r="K325" s="573">
        <f t="shared" si="64"/>
        <v>0</v>
      </c>
      <c r="L325" s="513"/>
    </row>
    <row r="326" spans="1:12" s="162" customFormat="1" x14ac:dyDescent="0.2">
      <c r="A326" s="523"/>
      <c r="B326" s="40" t="s">
        <v>16</v>
      </c>
      <c r="C326" s="40"/>
      <c r="D326" s="40"/>
      <c r="E326" s="524">
        <v>0</v>
      </c>
      <c r="F326" s="508"/>
      <c r="G326" s="525"/>
      <c r="H326" s="526"/>
      <c r="I326" s="572">
        <f t="shared" si="63"/>
        <v>0</v>
      </c>
      <c r="J326" s="573"/>
      <c r="K326" s="573">
        <f t="shared" si="64"/>
        <v>0</v>
      </c>
      <c r="L326" s="513"/>
    </row>
    <row r="327" spans="1:12" s="162" customFormat="1" x14ac:dyDescent="0.2">
      <c r="A327" s="523"/>
      <c r="B327" s="40" t="s">
        <v>16</v>
      </c>
      <c r="C327" s="40"/>
      <c r="D327" s="40"/>
      <c r="E327" s="524">
        <v>0</v>
      </c>
      <c r="F327" s="508"/>
      <c r="G327" s="525"/>
      <c r="H327" s="526"/>
      <c r="I327" s="572">
        <f t="shared" si="63"/>
        <v>0</v>
      </c>
      <c r="J327" s="573"/>
      <c r="K327" s="573">
        <f t="shared" si="64"/>
        <v>0</v>
      </c>
      <c r="L327" s="513"/>
    </row>
    <row r="328" spans="1:12" s="162" customFormat="1" x14ac:dyDescent="0.2">
      <c r="A328" s="518"/>
      <c r="B328" s="39" t="s">
        <v>28</v>
      </c>
      <c r="C328" s="39"/>
      <c r="D328" s="39"/>
      <c r="E328" s="519"/>
      <c r="F328" s="508"/>
      <c r="G328" s="520"/>
      <c r="H328" s="521"/>
      <c r="I328" s="570">
        <f>SUM(I329:I336)</f>
        <v>0</v>
      </c>
      <c r="J328" s="571"/>
      <c r="K328" s="571">
        <f>SUM(K329:K336)</f>
        <v>0</v>
      </c>
      <c r="L328" s="513"/>
    </row>
    <row r="329" spans="1:12" s="162" customFormat="1" x14ac:dyDescent="0.2">
      <c r="A329" s="523"/>
      <c r="B329" s="40" t="s">
        <v>298</v>
      </c>
      <c r="C329" s="40"/>
      <c r="D329" s="40"/>
      <c r="E329" s="524">
        <v>0</v>
      </c>
      <c r="F329" s="508"/>
      <c r="G329" s="525"/>
      <c r="H329" s="526"/>
      <c r="I329" s="572">
        <f t="shared" ref="I329:I336" si="65">G329*H329</f>
        <v>0</v>
      </c>
      <c r="J329" s="573"/>
      <c r="K329" s="573">
        <f t="shared" ref="K329:K336" si="66">$E$14*I329</f>
        <v>0</v>
      </c>
      <c r="L329" s="513"/>
    </row>
    <row r="330" spans="1:12" s="162" customFormat="1" x14ac:dyDescent="0.2">
      <c r="A330" s="523"/>
      <c r="B330" s="40" t="s">
        <v>20</v>
      </c>
      <c r="C330" s="40"/>
      <c r="D330" s="40"/>
      <c r="E330" s="524">
        <v>0</v>
      </c>
      <c r="F330" s="508"/>
      <c r="G330" s="525"/>
      <c r="H330" s="526"/>
      <c r="I330" s="572">
        <f t="shared" si="65"/>
        <v>0</v>
      </c>
      <c r="J330" s="573"/>
      <c r="K330" s="573">
        <f t="shared" si="66"/>
        <v>0</v>
      </c>
      <c r="L330" s="513"/>
    </row>
    <row r="331" spans="1:12" s="162" customFormat="1" x14ac:dyDescent="0.2">
      <c r="A331" s="523"/>
      <c r="B331" s="40" t="s">
        <v>299</v>
      </c>
      <c r="C331" s="40"/>
      <c r="D331" s="40"/>
      <c r="E331" s="524">
        <v>0</v>
      </c>
      <c r="F331" s="508"/>
      <c r="G331" s="525"/>
      <c r="H331" s="526"/>
      <c r="I331" s="572">
        <f t="shared" si="65"/>
        <v>0</v>
      </c>
      <c r="J331" s="573"/>
      <c r="K331" s="573">
        <f t="shared" si="66"/>
        <v>0</v>
      </c>
      <c r="L331" s="513"/>
    </row>
    <row r="332" spans="1:12" s="162" customFormat="1" x14ac:dyDescent="0.2">
      <c r="A332" s="523"/>
      <c r="B332" s="40" t="s">
        <v>300</v>
      </c>
      <c r="C332" s="40"/>
      <c r="D332" s="40"/>
      <c r="E332" s="524">
        <v>0</v>
      </c>
      <c r="F332" s="508"/>
      <c r="G332" s="525"/>
      <c r="H332" s="526"/>
      <c r="I332" s="572">
        <f t="shared" si="65"/>
        <v>0</v>
      </c>
      <c r="J332" s="573"/>
      <c r="K332" s="573">
        <f t="shared" si="66"/>
        <v>0</v>
      </c>
      <c r="L332" s="513"/>
    </row>
    <row r="333" spans="1:12" s="162" customFormat="1" x14ac:dyDescent="0.2">
      <c r="A333" s="523"/>
      <c r="B333" s="40" t="s">
        <v>16</v>
      </c>
      <c r="C333" s="40"/>
      <c r="D333" s="40"/>
      <c r="E333" s="524">
        <v>0</v>
      </c>
      <c r="F333" s="508"/>
      <c r="G333" s="525"/>
      <c r="H333" s="526"/>
      <c r="I333" s="572">
        <f t="shared" si="65"/>
        <v>0</v>
      </c>
      <c r="J333" s="573"/>
      <c r="K333" s="573">
        <f t="shared" si="66"/>
        <v>0</v>
      </c>
      <c r="L333" s="513"/>
    </row>
    <row r="334" spans="1:12" s="162" customFormat="1" x14ac:dyDescent="0.2">
      <c r="A334" s="523"/>
      <c r="B334" s="40" t="s">
        <v>16</v>
      </c>
      <c r="C334" s="40"/>
      <c r="D334" s="40"/>
      <c r="E334" s="524">
        <v>0</v>
      </c>
      <c r="F334" s="508"/>
      <c r="G334" s="525"/>
      <c r="H334" s="526"/>
      <c r="I334" s="572">
        <f t="shared" si="65"/>
        <v>0</v>
      </c>
      <c r="J334" s="573"/>
      <c r="K334" s="573">
        <f t="shared" si="66"/>
        <v>0</v>
      </c>
      <c r="L334" s="513"/>
    </row>
    <row r="335" spans="1:12" s="162" customFormat="1" x14ac:dyDescent="0.2">
      <c r="A335" s="523"/>
      <c r="B335" s="40" t="s">
        <v>16</v>
      </c>
      <c r="C335" s="40"/>
      <c r="D335" s="40"/>
      <c r="E335" s="524">
        <v>0</v>
      </c>
      <c r="F335" s="508"/>
      <c r="G335" s="525"/>
      <c r="H335" s="526"/>
      <c r="I335" s="572">
        <f t="shared" si="65"/>
        <v>0</v>
      </c>
      <c r="J335" s="573"/>
      <c r="K335" s="573">
        <f t="shared" si="66"/>
        <v>0</v>
      </c>
      <c r="L335" s="513"/>
    </row>
    <row r="336" spans="1:12" s="162" customFormat="1" x14ac:dyDescent="0.2">
      <c r="A336" s="523"/>
      <c r="B336" s="40" t="s">
        <v>16</v>
      </c>
      <c r="C336" s="40"/>
      <c r="D336" s="40"/>
      <c r="E336" s="524">
        <v>0</v>
      </c>
      <c r="F336" s="508"/>
      <c r="G336" s="525"/>
      <c r="H336" s="526"/>
      <c r="I336" s="572">
        <f t="shared" si="65"/>
        <v>0</v>
      </c>
      <c r="J336" s="573"/>
      <c r="K336" s="573">
        <f t="shared" si="66"/>
        <v>0</v>
      </c>
      <c r="L336" s="513"/>
    </row>
    <row r="337" spans="1:12" s="162" customFormat="1" x14ac:dyDescent="0.2">
      <c r="A337" s="518"/>
      <c r="B337" s="39" t="s">
        <v>29</v>
      </c>
      <c r="C337" s="39"/>
      <c r="D337" s="39"/>
      <c r="E337" s="519"/>
      <c r="F337" s="508"/>
      <c r="G337" s="520"/>
      <c r="H337" s="521"/>
      <c r="I337" s="570">
        <f>SUM(I338:I343)</f>
        <v>0</v>
      </c>
      <c r="J337" s="571"/>
      <c r="K337" s="571">
        <f>SUM(K338:K343)</f>
        <v>0</v>
      </c>
      <c r="L337" s="513"/>
    </row>
    <row r="338" spans="1:12" s="162" customFormat="1" x14ac:dyDescent="0.2">
      <c r="A338" s="523"/>
      <c r="B338" s="40" t="s">
        <v>282</v>
      </c>
      <c r="C338" s="40"/>
      <c r="D338" s="40"/>
      <c r="E338" s="524">
        <v>0</v>
      </c>
      <c r="F338" s="508"/>
      <c r="G338" s="525"/>
      <c r="H338" s="526"/>
      <c r="I338" s="572">
        <f t="shared" ref="I338:I343" si="67">G338*H338</f>
        <v>0</v>
      </c>
      <c r="J338" s="573"/>
      <c r="K338" s="573">
        <f t="shared" ref="K338:K343" si="68">$E$14*I338</f>
        <v>0</v>
      </c>
      <c r="L338" s="513"/>
    </row>
    <row r="339" spans="1:12" s="162" customFormat="1" x14ac:dyDescent="0.2">
      <c r="A339" s="523"/>
      <c r="B339" s="40" t="s">
        <v>283</v>
      </c>
      <c r="C339" s="40"/>
      <c r="D339" s="40"/>
      <c r="E339" s="524">
        <v>0</v>
      </c>
      <c r="F339" s="508"/>
      <c r="G339" s="525"/>
      <c r="H339" s="526"/>
      <c r="I339" s="572">
        <f t="shared" si="67"/>
        <v>0</v>
      </c>
      <c r="J339" s="573"/>
      <c r="K339" s="573">
        <f t="shared" si="68"/>
        <v>0</v>
      </c>
      <c r="L339" s="513"/>
    </row>
    <row r="340" spans="1:12" s="162" customFormat="1" x14ac:dyDescent="0.2">
      <c r="A340" s="523"/>
      <c r="B340" s="40" t="s">
        <v>16</v>
      </c>
      <c r="C340" s="40"/>
      <c r="D340" s="40"/>
      <c r="E340" s="524">
        <v>0</v>
      </c>
      <c r="F340" s="508"/>
      <c r="G340" s="525"/>
      <c r="H340" s="526"/>
      <c r="I340" s="572">
        <f t="shared" si="67"/>
        <v>0</v>
      </c>
      <c r="J340" s="573"/>
      <c r="K340" s="573">
        <f t="shared" si="68"/>
        <v>0</v>
      </c>
      <c r="L340" s="513"/>
    </row>
    <row r="341" spans="1:12" s="162" customFormat="1" x14ac:dyDescent="0.2">
      <c r="A341" s="523"/>
      <c r="B341" s="40" t="s">
        <v>16</v>
      </c>
      <c r="C341" s="40"/>
      <c r="D341" s="40"/>
      <c r="E341" s="524">
        <v>0</v>
      </c>
      <c r="F341" s="508"/>
      <c r="G341" s="525"/>
      <c r="H341" s="526"/>
      <c r="I341" s="572">
        <f t="shared" si="67"/>
        <v>0</v>
      </c>
      <c r="J341" s="573"/>
      <c r="K341" s="573">
        <f t="shared" si="68"/>
        <v>0</v>
      </c>
      <c r="L341" s="513"/>
    </row>
    <row r="342" spans="1:12" s="162" customFormat="1" x14ac:dyDescent="0.2">
      <c r="A342" s="523"/>
      <c r="B342" s="40" t="s">
        <v>16</v>
      </c>
      <c r="C342" s="40"/>
      <c r="D342" s="40"/>
      <c r="E342" s="524">
        <v>0</v>
      </c>
      <c r="F342" s="508"/>
      <c r="G342" s="525"/>
      <c r="H342" s="526"/>
      <c r="I342" s="572">
        <f t="shared" si="67"/>
        <v>0</v>
      </c>
      <c r="J342" s="573"/>
      <c r="K342" s="573">
        <f t="shared" si="68"/>
        <v>0</v>
      </c>
      <c r="L342" s="513"/>
    </row>
    <row r="343" spans="1:12" s="162" customFormat="1" x14ac:dyDescent="0.2">
      <c r="A343" s="523"/>
      <c r="B343" s="40" t="s">
        <v>16</v>
      </c>
      <c r="C343" s="40"/>
      <c r="D343" s="40"/>
      <c r="E343" s="524">
        <v>0</v>
      </c>
      <c r="F343" s="508"/>
      <c r="G343" s="525"/>
      <c r="H343" s="526"/>
      <c r="I343" s="572">
        <f t="shared" si="67"/>
        <v>0</v>
      </c>
      <c r="J343" s="573"/>
      <c r="K343" s="573">
        <f t="shared" si="68"/>
        <v>0</v>
      </c>
      <c r="L343" s="513"/>
    </row>
    <row r="344" spans="1:12" s="162" customFormat="1" x14ac:dyDescent="0.2">
      <c r="A344" s="518"/>
      <c r="B344" s="39" t="s">
        <v>30</v>
      </c>
      <c r="C344" s="39"/>
      <c r="D344" s="39"/>
      <c r="E344" s="519"/>
      <c r="F344" s="508"/>
      <c r="G344" s="520"/>
      <c r="H344" s="521"/>
      <c r="I344" s="570">
        <f>SUM(I345:I352)</f>
        <v>0</v>
      </c>
      <c r="J344" s="571"/>
      <c r="K344" s="571">
        <f>SUM(K345:K352)</f>
        <v>0</v>
      </c>
      <c r="L344" s="513"/>
    </row>
    <row r="345" spans="1:12" s="162" customFormat="1" x14ac:dyDescent="0.2">
      <c r="A345" s="523"/>
      <c r="B345" s="40" t="s">
        <v>298</v>
      </c>
      <c r="C345" s="40"/>
      <c r="D345" s="40"/>
      <c r="E345" s="524">
        <v>0</v>
      </c>
      <c r="F345" s="508"/>
      <c r="G345" s="525"/>
      <c r="H345" s="526"/>
      <c r="I345" s="572">
        <f t="shared" ref="I345:I352" si="69">G345*H345</f>
        <v>0</v>
      </c>
      <c r="J345" s="573"/>
      <c r="K345" s="573">
        <f t="shared" ref="K345:K352" si="70">$E$14*I345</f>
        <v>0</v>
      </c>
      <c r="L345" s="513"/>
    </row>
    <row r="346" spans="1:12" s="162" customFormat="1" x14ac:dyDescent="0.2">
      <c r="A346" s="523"/>
      <c r="B346" s="40" t="s">
        <v>20</v>
      </c>
      <c r="C346" s="40"/>
      <c r="D346" s="40"/>
      <c r="E346" s="524">
        <v>0</v>
      </c>
      <c r="F346" s="508"/>
      <c r="G346" s="525"/>
      <c r="H346" s="526"/>
      <c r="I346" s="572">
        <f t="shared" si="69"/>
        <v>0</v>
      </c>
      <c r="J346" s="573"/>
      <c r="K346" s="573">
        <f t="shared" si="70"/>
        <v>0</v>
      </c>
      <c r="L346" s="513"/>
    </row>
    <row r="347" spans="1:12" s="162" customFormat="1" x14ac:dyDescent="0.2">
      <c r="A347" s="523"/>
      <c r="B347" s="40" t="s">
        <v>299</v>
      </c>
      <c r="C347" s="40"/>
      <c r="D347" s="40"/>
      <c r="E347" s="524">
        <v>0</v>
      </c>
      <c r="F347" s="508"/>
      <c r="G347" s="525"/>
      <c r="H347" s="526"/>
      <c r="I347" s="572">
        <f t="shared" si="69"/>
        <v>0</v>
      </c>
      <c r="J347" s="573"/>
      <c r="K347" s="573">
        <f t="shared" si="70"/>
        <v>0</v>
      </c>
      <c r="L347" s="513"/>
    </row>
    <row r="348" spans="1:12" s="162" customFormat="1" x14ac:dyDescent="0.2">
      <c r="A348" s="523"/>
      <c r="B348" s="40" t="s">
        <v>300</v>
      </c>
      <c r="C348" s="40"/>
      <c r="D348" s="40"/>
      <c r="E348" s="524">
        <v>0</v>
      </c>
      <c r="F348" s="508"/>
      <c r="G348" s="525"/>
      <c r="H348" s="526"/>
      <c r="I348" s="572">
        <f t="shared" si="69"/>
        <v>0</v>
      </c>
      <c r="J348" s="573"/>
      <c r="K348" s="573">
        <f t="shared" si="70"/>
        <v>0</v>
      </c>
      <c r="L348" s="513"/>
    </row>
    <row r="349" spans="1:12" s="162" customFormat="1" x14ac:dyDescent="0.2">
      <c r="A349" s="523"/>
      <c r="B349" s="40" t="s">
        <v>16</v>
      </c>
      <c r="C349" s="40"/>
      <c r="D349" s="40"/>
      <c r="E349" s="524">
        <v>0</v>
      </c>
      <c r="F349" s="508"/>
      <c r="G349" s="525"/>
      <c r="H349" s="526"/>
      <c r="I349" s="572">
        <f t="shared" si="69"/>
        <v>0</v>
      </c>
      <c r="J349" s="573"/>
      <c r="K349" s="573">
        <f t="shared" si="70"/>
        <v>0</v>
      </c>
      <c r="L349" s="513"/>
    </row>
    <row r="350" spans="1:12" s="162" customFormat="1" x14ac:dyDescent="0.2">
      <c r="A350" s="523"/>
      <c r="B350" s="40" t="s">
        <v>16</v>
      </c>
      <c r="C350" s="40"/>
      <c r="D350" s="40"/>
      <c r="E350" s="524">
        <v>0</v>
      </c>
      <c r="F350" s="508"/>
      <c r="G350" s="525"/>
      <c r="H350" s="526"/>
      <c r="I350" s="572">
        <f t="shared" si="69"/>
        <v>0</v>
      </c>
      <c r="J350" s="573"/>
      <c r="K350" s="573">
        <f t="shared" si="70"/>
        <v>0</v>
      </c>
      <c r="L350" s="513"/>
    </row>
    <row r="351" spans="1:12" s="162" customFormat="1" x14ac:dyDescent="0.2">
      <c r="A351" s="523"/>
      <c r="B351" s="40" t="s">
        <v>16</v>
      </c>
      <c r="C351" s="40"/>
      <c r="D351" s="40"/>
      <c r="E351" s="524">
        <v>0</v>
      </c>
      <c r="F351" s="508"/>
      <c r="G351" s="525"/>
      <c r="H351" s="526"/>
      <c r="I351" s="572">
        <f t="shared" si="69"/>
        <v>0</v>
      </c>
      <c r="J351" s="573"/>
      <c r="K351" s="573">
        <f t="shared" si="70"/>
        <v>0</v>
      </c>
      <c r="L351" s="513"/>
    </row>
    <row r="352" spans="1:12" s="162" customFormat="1" x14ac:dyDescent="0.2">
      <c r="A352" s="523"/>
      <c r="B352" s="40" t="s">
        <v>16</v>
      </c>
      <c r="C352" s="40"/>
      <c r="D352" s="40"/>
      <c r="E352" s="524">
        <v>0</v>
      </c>
      <c r="F352" s="508"/>
      <c r="G352" s="525"/>
      <c r="H352" s="526"/>
      <c r="I352" s="572">
        <f t="shared" si="69"/>
        <v>0</v>
      </c>
      <c r="J352" s="573"/>
      <c r="K352" s="573">
        <f t="shared" si="70"/>
        <v>0</v>
      </c>
      <c r="L352" s="513"/>
    </row>
    <row r="353" spans="1:12" s="162" customFormat="1" x14ac:dyDescent="0.2">
      <c r="A353" s="518"/>
      <c r="B353" s="39" t="s">
        <v>31</v>
      </c>
      <c r="C353" s="39"/>
      <c r="D353" s="39"/>
      <c r="E353" s="519"/>
      <c r="F353" s="508"/>
      <c r="G353" s="520"/>
      <c r="H353" s="521"/>
      <c r="I353" s="570">
        <f>SUM(I354:I357)</f>
        <v>0</v>
      </c>
      <c r="J353" s="571"/>
      <c r="K353" s="571">
        <f>SUM(K354:K357)</f>
        <v>0</v>
      </c>
      <c r="L353" s="513"/>
    </row>
    <row r="354" spans="1:12" s="162" customFormat="1" x14ac:dyDescent="0.2">
      <c r="A354" s="523"/>
      <c r="B354" s="40" t="s">
        <v>16</v>
      </c>
      <c r="C354" s="40"/>
      <c r="D354" s="40"/>
      <c r="E354" s="524">
        <v>0</v>
      </c>
      <c r="F354" s="508"/>
      <c r="G354" s="525"/>
      <c r="H354" s="526"/>
      <c r="I354" s="572">
        <f t="shared" ref="I354:I357" si="71">G354*H354</f>
        <v>0</v>
      </c>
      <c r="J354" s="573"/>
      <c r="K354" s="573">
        <f t="shared" ref="K354:K357" si="72">$E$14*I354</f>
        <v>0</v>
      </c>
      <c r="L354" s="513"/>
    </row>
    <row r="355" spans="1:12" s="162" customFormat="1" x14ac:dyDescent="0.2">
      <c r="A355" s="523"/>
      <c r="B355" s="40" t="s">
        <v>16</v>
      </c>
      <c r="C355" s="40"/>
      <c r="D355" s="40"/>
      <c r="E355" s="524">
        <v>0</v>
      </c>
      <c r="F355" s="508"/>
      <c r="G355" s="525"/>
      <c r="H355" s="526"/>
      <c r="I355" s="572">
        <f t="shared" si="71"/>
        <v>0</v>
      </c>
      <c r="J355" s="573"/>
      <c r="K355" s="573">
        <f t="shared" si="72"/>
        <v>0</v>
      </c>
      <c r="L355" s="513"/>
    </row>
    <row r="356" spans="1:12" s="162" customFormat="1" x14ac:dyDescent="0.2">
      <c r="A356" s="523"/>
      <c r="B356" s="40" t="s">
        <v>16</v>
      </c>
      <c r="C356" s="40"/>
      <c r="D356" s="40"/>
      <c r="E356" s="524">
        <v>0</v>
      </c>
      <c r="F356" s="508"/>
      <c r="G356" s="525"/>
      <c r="H356" s="526"/>
      <c r="I356" s="572">
        <f t="shared" si="71"/>
        <v>0</v>
      </c>
      <c r="J356" s="573"/>
      <c r="K356" s="573">
        <f t="shared" si="72"/>
        <v>0</v>
      </c>
      <c r="L356" s="513"/>
    </row>
    <row r="357" spans="1:12" s="162" customFormat="1" x14ac:dyDescent="0.2">
      <c r="A357" s="523"/>
      <c r="B357" s="40" t="s">
        <v>16</v>
      </c>
      <c r="C357" s="40"/>
      <c r="D357" s="40"/>
      <c r="E357" s="524">
        <v>0</v>
      </c>
      <c r="F357" s="508"/>
      <c r="G357" s="525"/>
      <c r="H357" s="526"/>
      <c r="I357" s="572">
        <f t="shared" si="71"/>
        <v>0</v>
      </c>
      <c r="J357" s="573"/>
      <c r="K357" s="573">
        <f t="shared" si="72"/>
        <v>0</v>
      </c>
      <c r="L357" s="513"/>
    </row>
    <row r="358" spans="1:12" s="162" customFormat="1" x14ac:dyDescent="0.2">
      <c r="A358" s="518"/>
      <c r="B358" s="39" t="s">
        <v>32</v>
      </c>
      <c r="C358" s="39"/>
      <c r="D358" s="39"/>
      <c r="E358" s="519"/>
      <c r="F358" s="508"/>
      <c r="G358" s="520"/>
      <c r="H358" s="521"/>
      <c r="I358" s="570">
        <f>SUM(I359:I366)</f>
        <v>0</v>
      </c>
      <c r="J358" s="571"/>
      <c r="K358" s="571">
        <f>SUM(K359:K366)</f>
        <v>0</v>
      </c>
      <c r="L358" s="513"/>
    </row>
    <row r="359" spans="1:12" s="162" customFormat="1" x14ac:dyDescent="0.2">
      <c r="A359" s="523"/>
      <c r="B359" s="40" t="s">
        <v>16</v>
      </c>
      <c r="C359" s="40"/>
      <c r="D359" s="40"/>
      <c r="E359" s="524">
        <v>0</v>
      </c>
      <c r="F359" s="508"/>
      <c r="G359" s="525"/>
      <c r="H359" s="526"/>
      <c r="I359" s="572">
        <f t="shared" ref="I359:I366" si="73">G359*H359</f>
        <v>0</v>
      </c>
      <c r="J359" s="573"/>
      <c r="K359" s="573">
        <f t="shared" ref="K359:K366" si="74">$E$14*I359</f>
        <v>0</v>
      </c>
      <c r="L359" s="513"/>
    </row>
    <row r="360" spans="1:12" s="162" customFormat="1" x14ac:dyDescent="0.2">
      <c r="A360" s="523"/>
      <c r="B360" s="40" t="s">
        <v>16</v>
      </c>
      <c r="C360" s="40"/>
      <c r="D360" s="40"/>
      <c r="E360" s="524">
        <v>0</v>
      </c>
      <c r="F360" s="508"/>
      <c r="G360" s="525"/>
      <c r="H360" s="526"/>
      <c r="I360" s="572">
        <f t="shared" si="73"/>
        <v>0</v>
      </c>
      <c r="J360" s="573"/>
      <c r="K360" s="573">
        <f t="shared" si="74"/>
        <v>0</v>
      </c>
      <c r="L360" s="513"/>
    </row>
    <row r="361" spans="1:12" s="162" customFormat="1" x14ac:dyDescent="0.2">
      <c r="A361" s="523"/>
      <c r="B361" s="40" t="s">
        <v>16</v>
      </c>
      <c r="C361" s="40"/>
      <c r="D361" s="40"/>
      <c r="E361" s="524">
        <v>0</v>
      </c>
      <c r="F361" s="508"/>
      <c r="G361" s="525"/>
      <c r="H361" s="526"/>
      <c r="I361" s="572">
        <f t="shared" si="73"/>
        <v>0</v>
      </c>
      <c r="J361" s="573"/>
      <c r="K361" s="573">
        <f t="shared" si="74"/>
        <v>0</v>
      </c>
      <c r="L361" s="513"/>
    </row>
    <row r="362" spans="1:12" s="162" customFormat="1" x14ac:dyDescent="0.2">
      <c r="A362" s="523"/>
      <c r="B362" s="40" t="s">
        <v>16</v>
      </c>
      <c r="C362" s="40"/>
      <c r="D362" s="40"/>
      <c r="E362" s="524">
        <v>0</v>
      </c>
      <c r="F362" s="508"/>
      <c r="G362" s="525"/>
      <c r="H362" s="526"/>
      <c r="I362" s="572">
        <f t="shared" si="73"/>
        <v>0</v>
      </c>
      <c r="J362" s="573"/>
      <c r="K362" s="573">
        <f t="shared" si="74"/>
        <v>0</v>
      </c>
      <c r="L362" s="513"/>
    </row>
    <row r="363" spans="1:12" s="162" customFormat="1" x14ac:dyDescent="0.2">
      <c r="A363" s="523"/>
      <c r="B363" s="40" t="s">
        <v>16</v>
      </c>
      <c r="C363" s="40"/>
      <c r="D363" s="40"/>
      <c r="E363" s="524">
        <v>0</v>
      </c>
      <c r="F363" s="508"/>
      <c r="G363" s="525"/>
      <c r="H363" s="526"/>
      <c r="I363" s="572">
        <f t="shared" si="73"/>
        <v>0</v>
      </c>
      <c r="J363" s="573"/>
      <c r="K363" s="573">
        <f t="shared" si="74"/>
        <v>0</v>
      </c>
      <c r="L363" s="513"/>
    </row>
    <row r="364" spans="1:12" s="162" customFormat="1" outlineLevel="1" x14ac:dyDescent="0.2">
      <c r="A364" s="523"/>
      <c r="B364" s="40" t="s">
        <v>16</v>
      </c>
      <c r="C364" s="40"/>
      <c r="D364" s="40"/>
      <c r="E364" s="524">
        <v>0</v>
      </c>
      <c r="F364" s="508"/>
      <c r="G364" s="525"/>
      <c r="H364" s="526"/>
      <c r="I364" s="572">
        <f t="shared" si="73"/>
        <v>0</v>
      </c>
      <c r="J364" s="573"/>
      <c r="K364" s="573">
        <f t="shared" si="74"/>
        <v>0</v>
      </c>
      <c r="L364" s="513"/>
    </row>
    <row r="365" spans="1:12" s="162" customFormat="1" outlineLevel="1" x14ac:dyDescent="0.2">
      <c r="A365" s="523"/>
      <c r="B365" s="40" t="s">
        <v>16</v>
      </c>
      <c r="C365" s="40"/>
      <c r="D365" s="40"/>
      <c r="E365" s="524">
        <v>0</v>
      </c>
      <c r="F365" s="508"/>
      <c r="G365" s="525"/>
      <c r="H365" s="526"/>
      <c r="I365" s="572">
        <f t="shared" si="73"/>
        <v>0</v>
      </c>
      <c r="J365" s="573"/>
      <c r="K365" s="573">
        <f t="shared" si="74"/>
        <v>0</v>
      </c>
      <c r="L365" s="513"/>
    </row>
    <row r="366" spans="1:12" s="162" customFormat="1" outlineLevel="1" x14ac:dyDescent="0.2">
      <c r="A366" s="523"/>
      <c r="B366" s="40" t="s">
        <v>16</v>
      </c>
      <c r="C366" s="40"/>
      <c r="D366" s="40"/>
      <c r="E366" s="524">
        <v>0</v>
      </c>
      <c r="F366" s="508"/>
      <c r="G366" s="525"/>
      <c r="H366" s="526"/>
      <c r="I366" s="572">
        <f t="shared" si="73"/>
        <v>0</v>
      </c>
      <c r="J366" s="573"/>
      <c r="K366" s="573">
        <f t="shared" si="74"/>
        <v>0</v>
      </c>
      <c r="L366" s="513"/>
    </row>
    <row r="367" spans="1:12" s="162" customFormat="1" x14ac:dyDescent="0.2">
      <c r="A367" s="527"/>
      <c r="B367" s="89" t="s">
        <v>5404</v>
      </c>
      <c r="C367" s="41"/>
      <c r="D367" s="41"/>
      <c r="E367" s="528"/>
      <c r="F367" s="508"/>
      <c r="G367" s="529"/>
      <c r="H367" s="530"/>
      <c r="I367" s="574">
        <f>SUM(I253:I366)/2</f>
        <v>0</v>
      </c>
      <c r="J367" s="575"/>
      <c r="K367" s="575">
        <f>SUM(K253:K366)/2</f>
        <v>0</v>
      </c>
      <c r="L367" s="531"/>
    </row>
    <row r="368" spans="1:12" ht="12.75" thickBot="1" x14ac:dyDescent="0.25">
      <c r="A368" s="532"/>
      <c r="B368" s="162"/>
      <c r="C368" s="162"/>
      <c r="D368" s="162"/>
      <c r="E368" s="162"/>
      <c r="F368" s="162"/>
      <c r="G368" s="162"/>
      <c r="H368" s="162"/>
      <c r="I368" s="162"/>
      <c r="J368" s="162"/>
      <c r="K368" s="162"/>
      <c r="L368" s="533"/>
    </row>
    <row r="369" spans="1:12" x14ac:dyDescent="0.2">
      <c r="A369" s="534"/>
      <c r="B369" s="535"/>
      <c r="C369" s="535"/>
      <c r="D369" s="535"/>
      <c r="E369" s="536"/>
      <c r="F369" s="537"/>
      <c r="G369" s="672"/>
      <c r="H369" s="673"/>
      <c r="I369" s="673"/>
      <c r="J369" s="673"/>
      <c r="K369" s="673"/>
      <c r="L369" s="674"/>
    </row>
    <row r="370" spans="1:12" ht="15" customHeight="1" x14ac:dyDescent="0.25">
      <c r="A370" s="538"/>
      <c r="B370" s="539" t="s">
        <v>311</v>
      </c>
      <c r="C370" s="162"/>
      <c r="D370" s="506"/>
      <c r="E370" s="541"/>
      <c r="F370" s="508"/>
      <c r="G370" s="677" t="s">
        <v>311</v>
      </c>
      <c r="H370" s="678"/>
      <c r="I370" s="678"/>
      <c r="J370" s="678"/>
      <c r="K370" s="678"/>
      <c r="L370" s="513"/>
    </row>
    <row r="371" spans="1:12" ht="54" customHeight="1" x14ac:dyDescent="0.2">
      <c r="A371" s="505"/>
      <c r="B371" s="671" t="s">
        <v>281</v>
      </c>
      <c r="C371" s="671"/>
      <c r="D371" s="506"/>
      <c r="E371" s="507" t="s">
        <v>11</v>
      </c>
      <c r="F371" s="508"/>
      <c r="G371" s="509" t="s">
        <v>12</v>
      </c>
      <c r="H371" s="510" t="s">
        <v>13</v>
      </c>
      <c r="I371" s="511" t="s">
        <v>109</v>
      </c>
      <c r="J371" s="512"/>
      <c r="K371" s="512" t="s">
        <v>14</v>
      </c>
      <c r="L371" s="513"/>
    </row>
    <row r="372" spans="1:12" s="162" customFormat="1" ht="7.5" customHeight="1" x14ac:dyDescent="0.2">
      <c r="A372" s="514"/>
      <c r="B372" s="163"/>
      <c r="C372" s="163"/>
      <c r="D372" s="163"/>
      <c r="E372" s="515"/>
      <c r="F372" s="508"/>
      <c r="G372" s="516"/>
      <c r="H372" s="517"/>
      <c r="I372" s="508"/>
      <c r="J372" s="508"/>
      <c r="K372" s="508"/>
      <c r="L372" s="513"/>
    </row>
    <row r="373" spans="1:12" s="162" customFormat="1" x14ac:dyDescent="0.2">
      <c r="A373" s="518"/>
      <c r="B373" s="39" t="s">
        <v>305</v>
      </c>
      <c r="C373" s="39"/>
      <c r="D373" s="39"/>
      <c r="E373" s="519"/>
      <c r="F373" s="508"/>
      <c r="G373" s="520"/>
      <c r="H373" s="521"/>
      <c r="I373" s="570">
        <f>SUM(I374:I380)</f>
        <v>0</v>
      </c>
      <c r="J373" s="571"/>
      <c r="K373" s="571">
        <f>SUM(K374:K380)</f>
        <v>0</v>
      </c>
      <c r="L373" s="513"/>
    </row>
    <row r="374" spans="1:12" s="162" customFormat="1" x14ac:dyDescent="0.2">
      <c r="A374" s="523"/>
      <c r="B374" s="40" t="s">
        <v>331</v>
      </c>
      <c r="C374" s="40"/>
      <c r="D374" s="40"/>
      <c r="E374" s="524">
        <v>0</v>
      </c>
      <c r="F374" s="508"/>
      <c r="G374" s="525"/>
      <c r="H374" s="526"/>
      <c r="I374" s="572">
        <f t="shared" ref="I374:I380" si="75">G374*H374</f>
        <v>0</v>
      </c>
      <c r="J374" s="573"/>
      <c r="K374" s="573">
        <f t="shared" ref="K374:K380" si="76">$E$14*I374</f>
        <v>0</v>
      </c>
      <c r="L374" s="513"/>
    </row>
    <row r="375" spans="1:12" s="162" customFormat="1" x14ac:dyDescent="0.2">
      <c r="A375" s="523"/>
      <c r="B375" s="40" t="s">
        <v>332</v>
      </c>
      <c r="C375" s="40"/>
      <c r="D375" s="40"/>
      <c r="E375" s="524">
        <v>0</v>
      </c>
      <c r="F375" s="508"/>
      <c r="G375" s="525"/>
      <c r="H375" s="526"/>
      <c r="I375" s="572">
        <f t="shared" si="75"/>
        <v>0</v>
      </c>
      <c r="J375" s="573"/>
      <c r="K375" s="573">
        <f t="shared" si="76"/>
        <v>0</v>
      </c>
      <c r="L375" s="513"/>
    </row>
    <row r="376" spans="1:12" s="162" customFormat="1" x14ac:dyDescent="0.2">
      <c r="A376" s="523"/>
      <c r="B376" s="40" t="s">
        <v>334</v>
      </c>
      <c r="C376" s="40"/>
      <c r="D376" s="40"/>
      <c r="E376" s="524">
        <v>0</v>
      </c>
      <c r="F376" s="508"/>
      <c r="G376" s="525"/>
      <c r="H376" s="526"/>
      <c r="I376" s="572">
        <f t="shared" si="75"/>
        <v>0</v>
      </c>
      <c r="J376" s="573"/>
      <c r="K376" s="573">
        <f t="shared" si="76"/>
        <v>0</v>
      </c>
      <c r="L376" s="513"/>
    </row>
    <row r="377" spans="1:12" s="162" customFormat="1" x14ac:dyDescent="0.2">
      <c r="A377" s="523"/>
      <c r="B377" s="40" t="s">
        <v>335</v>
      </c>
      <c r="C377" s="40"/>
      <c r="D377" s="40"/>
      <c r="E377" s="524">
        <v>0</v>
      </c>
      <c r="F377" s="508"/>
      <c r="G377" s="525"/>
      <c r="H377" s="526"/>
      <c r="I377" s="572">
        <f t="shared" si="75"/>
        <v>0</v>
      </c>
      <c r="J377" s="573"/>
      <c r="K377" s="573">
        <f t="shared" si="76"/>
        <v>0</v>
      </c>
      <c r="L377" s="513"/>
    </row>
    <row r="378" spans="1:12" s="162" customFormat="1" x14ac:dyDescent="0.2">
      <c r="A378" s="523"/>
      <c r="B378" s="40" t="s">
        <v>336</v>
      </c>
      <c r="C378" s="40"/>
      <c r="D378" s="40"/>
      <c r="E378" s="524">
        <v>0</v>
      </c>
      <c r="F378" s="508"/>
      <c r="G378" s="525"/>
      <c r="H378" s="526"/>
      <c r="I378" s="572">
        <f t="shared" si="75"/>
        <v>0</v>
      </c>
      <c r="J378" s="573"/>
      <c r="K378" s="573">
        <f t="shared" si="76"/>
        <v>0</v>
      </c>
      <c r="L378" s="513"/>
    </row>
    <row r="379" spans="1:12" s="162" customFormat="1" x14ac:dyDescent="0.2">
      <c r="A379" s="523"/>
      <c r="B379" s="40" t="s">
        <v>16</v>
      </c>
      <c r="C379" s="40"/>
      <c r="D379" s="40"/>
      <c r="E379" s="524">
        <v>0</v>
      </c>
      <c r="F379" s="508"/>
      <c r="G379" s="525"/>
      <c r="H379" s="526"/>
      <c r="I379" s="572">
        <f t="shared" si="75"/>
        <v>0</v>
      </c>
      <c r="J379" s="573"/>
      <c r="K379" s="573">
        <f t="shared" si="76"/>
        <v>0</v>
      </c>
      <c r="L379" s="513"/>
    </row>
    <row r="380" spans="1:12" s="162" customFormat="1" x14ac:dyDescent="0.2">
      <c r="A380" s="523"/>
      <c r="B380" s="40" t="s">
        <v>16</v>
      </c>
      <c r="C380" s="40"/>
      <c r="D380" s="40"/>
      <c r="E380" s="524">
        <v>0</v>
      </c>
      <c r="F380" s="508"/>
      <c r="G380" s="525"/>
      <c r="H380" s="526"/>
      <c r="I380" s="572">
        <f t="shared" si="75"/>
        <v>0</v>
      </c>
      <c r="J380" s="573"/>
      <c r="K380" s="573">
        <f t="shared" si="76"/>
        <v>0</v>
      </c>
      <c r="L380" s="513"/>
    </row>
    <row r="381" spans="1:12" s="162" customFormat="1" x14ac:dyDescent="0.2">
      <c r="A381" s="518"/>
      <c r="B381" s="39" t="s">
        <v>304</v>
      </c>
      <c r="C381" s="39"/>
      <c r="D381" s="39"/>
      <c r="E381" s="519"/>
      <c r="F381" s="508"/>
      <c r="G381" s="520"/>
      <c r="H381" s="521"/>
      <c r="I381" s="570">
        <f>SUM(I382:I388)</f>
        <v>0</v>
      </c>
      <c r="J381" s="571"/>
      <c r="K381" s="571">
        <f>SUM(K382:K388)</f>
        <v>0</v>
      </c>
      <c r="L381" s="513"/>
    </row>
    <row r="382" spans="1:12" s="162" customFormat="1" x14ac:dyDescent="0.2">
      <c r="A382" s="523"/>
      <c r="B382" s="40" t="s">
        <v>331</v>
      </c>
      <c r="C382" s="40"/>
      <c r="D382" s="40"/>
      <c r="E382" s="524">
        <v>0</v>
      </c>
      <c r="F382" s="508"/>
      <c r="G382" s="525"/>
      <c r="H382" s="526"/>
      <c r="I382" s="572">
        <f t="shared" ref="I382:I388" si="77">G382*H382</f>
        <v>0</v>
      </c>
      <c r="J382" s="573"/>
      <c r="K382" s="573">
        <f t="shared" ref="K382:K388" si="78">$E$14*I382</f>
        <v>0</v>
      </c>
      <c r="L382" s="513"/>
    </row>
    <row r="383" spans="1:12" s="162" customFormat="1" x14ac:dyDescent="0.2">
      <c r="A383" s="523"/>
      <c r="B383" s="40" t="s">
        <v>332</v>
      </c>
      <c r="C383" s="40"/>
      <c r="D383" s="40"/>
      <c r="E383" s="524">
        <v>0</v>
      </c>
      <c r="F383" s="508"/>
      <c r="G383" s="525"/>
      <c r="H383" s="526"/>
      <c r="I383" s="572">
        <f t="shared" si="77"/>
        <v>0</v>
      </c>
      <c r="J383" s="573"/>
      <c r="K383" s="573">
        <f t="shared" si="78"/>
        <v>0</v>
      </c>
      <c r="L383" s="513"/>
    </row>
    <row r="384" spans="1:12" s="162" customFormat="1" x14ac:dyDescent="0.2">
      <c r="A384" s="523"/>
      <c r="B384" s="40" t="s">
        <v>334</v>
      </c>
      <c r="C384" s="40"/>
      <c r="D384" s="40"/>
      <c r="E384" s="524">
        <v>0</v>
      </c>
      <c r="F384" s="508"/>
      <c r="G384" s="525"/>
      <c r="H384" s="526"/>
      <c r="I384" s="572">
        <f t="shared" si="77"/>
        <v>0</v>
      </c>
      <c r="J384" s="573"/>
      <c r="K384" s="573">
        <f t="shared" si="78"/>
        <v>0</v>
      </c>
      <c r="L384" s="513"/>
    </row>
    <row r="385" spans="1:12" s="162" customFormat="1" x14ac:dyDescent="0.2">
      <c r="A385" s="523"/>
      <c r="B385" s="40" t="s">
        <v>335</v>
      </c>
      <c r="C385" s="40"/>
      <c r="D385" s="40"/>
      <c r="E385" s="524">
        <v>0</v>
      </c>
      <c r="F385" s="508"/>
      <c r="G385" s="525"/>
      <c r="H385" s="526"/>
      <c r="I385" s="572">
        <f t="shared" si="77"/>
        <v>0</v>
      </c>
      <c r="J385" s="573"/>
      <c r="K385" s="573">
        <f t="shared" si="78"/>
        <v>0</v>
      </c>
      <c r="L385" s="513"/>
    </row>
    <row r="386" spans="1:12" s="162" customFormat="1" x14ac:dyDescent="0.2">
      <c r="A386" s="523"/>
      <c r="B386" s="40" t="s">
        <v>336</v>
      </c>
      <c r="C386" s="40"/>
      <c r="D386" s="40"/>
      <c r="E386" s="524">
        <v>0</v>
      </c>
      <c r="F386" s="508"/>
      <c r="G386" s="525"/>
      <c r="H386" s="526"/>
      <c r="I386" s="572">
        <f t="shared" si="77"/>
        <v>0</v>
      </c>
      <c r="J386" s="573"/>
      <c r="K386" s="573">
        <f t="shared" si="78"/>
        <v>0</v>
      </c>
      <c r="L386" s="513"/>
    </row>
    <row r="387" spans="1:12" s="162" customFormat="1" x14ac:dyDescent="0.2">
      <c r="A387" s="523"/>
      <c r="B387" s="40" t="s">
        <v>16</v>
      </c>
      <c r="C387" s="40"/>
      <c r="D387" s="40"/>
      <c r="E387" s="524">
        <v>0</v>
      </c>
      <c r="F387" s="508"/>
      <c r="G387" s="525"/>
      <c r="H387" s="526"/>
      <c r="I387" s="572">
        <f t="shared" si="77"/>
        <v>0</v>
      </c>
      <c r="J387" s="573"/>
      <c r="K387" s="573">
        <f t="shared" si="78"/>
        <v>0</v>
      </c>
      <c r="L387" s="513"/>
    </row>
    <row r="388" spans="1:12" s="162" customFormat="1" x14ac:dyDescent="0.2">
      <c r="A388" s="523"/>
      <c r="B388" s="40" t="s">
        <v>16</v>
      </c>
      <c r="C388" s="40"/>
      <c r="D388" s="40"/>
      <c r="E388" s="524">
        <v>0</v>
      </c>
      <c r="F388" s="508"/>
      <c r="G388" s="525"/>
      <c r="H388" s="526"/>
      <c r="I388" s="572">
        <f t="shared" si="77"/>
        <v>0</v>
      </c>
      <c r="J388" s="573"/>
      <c r="K388" s="573">
        <f t="shared" si="78"/>
        <v>0</v>
      </c>
      <c r="L388" s="513"/>
    </row>
    <row r="389" spans="1:12" s="162" customFormat="1" x14ac:dyDescent="0.2">
      <c r="A389" s="518"/>
      <c r="B389" s="39" t="s">
        <v>303</v>
      </c>
      <c r="C389" s="39"/>
      <c r="D389" s="39"/>
      <c r="E389" s="519"/>
      <c r="F389" s="508"/>
      <c r="G389" s="520"/>
      <c r="H389" s="521"/>
      <c r="I389" s="570">
        <f>SUM(I390:I396)</f>
        <v>0</v>
      </c>
      <c r="J389" s="571"/>
      <c r="K389" s="571">
        <f>SUM(K390:K396)</f>
        <v>0</v>
      </c>
      <c r="L389" s="513"/>
    </row>
    <row r="390" spans="1:12" s="162" customFormat="1" x14ac:dyDescent="0.2">
      <c r="A390" s="523"/>
      <c r="B390" s="40" t="s">
        <v>331</v>
      </c>
      <c r="C390" s="40"/>
      <c r="D390" s="40"/>
      <c r="E390" s="524">
        <v>0</v>
      </c>
      <c r="F390" s="508"/>
      <c r="G390" s="525"/>
      <c r="H390" s="526"/>
      <c r="I390" s="572">
        <f t="shared" ref="I390:I396" si="79">G390*H390</f>
        <v>0</v>
      </c>
      <c r="J390" s="573"/>
      <c r="K390" s="573">
        <f t="shared" ref="K390:K396" si="80">$E$14*I390</f>
        <v>0</v>
      </c>
      <c r="L390" s="513"/>
    </row>
    <row r="391" spans="1:12" s="162" customFormat="1" x14ac:dyDescent="0.2">
      <c r="A391" s="523"/>
      <c r="B391" s="40" t="s">
        <v>332</v>
      </c>
      <c r="C391" s="40"/>
      <c r="D391" s="40"/>
      <c r="E391" s="524">
        <v>0</v>
      </c>
      <c r="F391" s="508"/>
      <c r="G391" s="525"/>
      <c r="H391" s="526"/>
      <c r="I391" s="572">
        <f t="shared" si="79"/>
        <v>0</v>
      </c>
      <c r="J391" s="573"/>
      <c r="K391" s="573">
        <f t="shared" si="80"/>
        <v>0</v>
      </c>
      <c r="L391" s="513"/>
    </row>
    <row r="392" spans="1:12" s="162" customFormat="1" x14ac:dyDescent="0.2">
      <c r="A392" s="523"/>
      <c r="B392" s="40" t="s">
        <v>334</v>
      </c>
      <c r="C392" s="40"/>
      <c r="D392" s="40"/>
      <c r="E392" s="524">
        <v>0</v>
      </c>
      <c r="F392" s="508"/>
      <c r="G392" s="525"/>
      <c r="H392" s="526"/>
      <c r="I392" s="572">
        <f t="shared" si="79"/>
        <v>0</v>
      </c>
      <c r="J392" s="573"/>
      <c r="K392" s="573">
        <f t="shared" si="80"/>
        <v>0</v>
      </c>
      <c r="L392" s="513"/>
    </row>
    <row r="393" spans="1:12" s="162" customFormat="1" x14ac:dyDescent="0.2">
      <c r="A393" s="523"/>
      <c r="B393" s="40" t="s">
        <v>335</v>
      </c>
      <c r="C393" s="40"/>
      <c r="D393" s="40"/>
      <c r="E393" s="524">
        <v>0</v>
      </c>
      <c r="F393" s="508"/>
      <c r="G393" s="525"/>
      <c r="H393" s="526"/>
      <c r="I393" s="572">
        <f t="shared" si="79"/>
        <v>0</v>
      </c>
      <c r="J393" s="573"/>
      <c r="K393" s="573">
        <f t="shared" si="80"/>
        <v>0</v>
      </c>
      <c r="L393" s="513"/>
    </row>
    <row r="394" spans="1:12" s="162" customFormat="1" x14ac:dyDescent="0.2">
      <c r="A394" s="523"/>
      <c r="B394" s="40" t="s">
        <v>336</v>
      </c>
      <c r="C394" s="40"/>
      <c r="D394" s="40"/>
      <c r="E394" s="524">
        <v>0</v>
      </c>
      <c r="F394" s="508"/>
      <c r="G394" s="525"/>
      <c r="H394" s="526"/>
      <c r="I394" s="572">
        <f t="shared" si="79"/>
        <v>0</v>
      </c>
      <c r="J394" s="573"/>
      <c r="K394" s="573">
        <f t="shared" si="80"/>
        <v>0</v>
      </c>
      <c r="L394" s="513"/>
    </row>
    <row r="395" spans="1:12" s="162" customFormat="1" x14ac:dyDescent="0.2">
      <c r="A395" s="523"/>
      <c r="B395" s="40" t="s">
        <v>16</v>
      </c>
      <c r="C395" s="40"/>
      <c r="D395" s="40"/>
      <c r="E395" s="524">
        <v>0</v>
      </c>
      <c r="F395" s="508"/>
      <c r="G395" s="525"/>
      <c r="H395" s="526"/>
      <c r="I395" s="572">
        <f t="shared" si="79"/>
        <v>0</v>
      </c>
      <c r="J395" s="573"/>
      <c r="K395" s="573">
        <f t="shared" si="80"/>
        <v>0</v>
      </c>
      <c r="L395" s="513"/>
    </row>
    <row r="396" spans="1:12" s="162" customFormat="1" x14ac:dyDescent="0.2">
      <c r="A396" s="523"/>
      <c r="B396" s="40" t="s">
        <v>16</v>
      </c>
      <c r="C396" s="40"/>
      <c r="D396" s="40"/>
      <c r="E396" s="524">
        <v>0</v>
      </c>
      <c r="F396" s="508"/>
      <c r="G396" s="525"/>
      <c r="H396" s="526"/>
      <c r="I396" s="572">
        <f t="shared" si="79"/>
        <v>0</v>
      </c>
      <c r="J396" s="573"/>
      <c r="K396" s="573">
        <f t="shared" si="80"/>
        <v>0</v>
      </c>
      <c r="L396" s="513"/>
    </row>
    <row r="397" spans="1:12" s="162" customFormat="1" x14ac:dyDescent="0.2">
      <c r="A397" s="518"/>
      <c r="B397" s="39" t="s">
        <v>306</v>
      </c>
      <c r="C397" s="39"/>
      <c r="D397" s="39"/>
      <c r="E397" s="519"/>
      <c r="F397" s="508"/>
      <c r="G397" s="520"/>
      <c r="H397" s="521"/>
      <c r="I397" s="570">
        <f>SUM(I398:I404)</f>
        <v>0</v>
      </c>
      <c r="J397" s="571"/>
      <c r="K397" s="571">
        <f>SUM(K398:K404)</f>
        <v>0</v>
      </c>
      <c r="L397" s="513"/>
    </row>
    <row r="398" spans="1:12" s="162" customFormat="1" x14ac:dyDescent="0.2">
      <c r="A398" s="523"/>
      <c r="B398" s="40" t="s">
        <v>331</v>
      </c>
      <c r="C398" s="40"/>
      <c r="D398" s="40"/>
      <c r="E398" s="524">
        <v>0</v>
      </c>
      <c r="F398" s="508"/>
      <c r="G398" s="525"/>
      <c r="H398" s="526"/>
      <c r="I398" s="572">
        <f t="shared" ref="I398:I404" si="81">G398*H398</f>
        <v>0</v>
      </c>
      <c r="J398" s="573"/>
      <c r="K398" s="573">
        <f t="shared" ref="K398:K404" si="82">$E$14*I398</f>
        <v>0</v>
      </c>
      <c r="L398" s="513"/>
    </row>
    <row r="399" spans="1:12" s="162" customFormat="1" x14ac:dyDescent="0.2">
      <c r="A399" s="523"/>
      <c r="B399" s="40" t="s">
        <v>332</v>
      </c>
      <c r="C399" s="40"/>
      <c r="D399" s="40"/>
      <c r="E399" s="524">
        <v>0</v>
      </c>
      <c r="F399" s="508"/>
      <c r="G399" s="525"/>
      <c r="H399" s="526"/>
      <c r="I399" s="572">
        <f t="shared" si="81"/>
        <v>0</v>
      </c>
      <c r="J399" s="573"/>
      <c r="K399" s="573">
        <f t="shared" si="82"/>
        <v>0</v>
      </c>
      <c r="L399" s="513"/>
    </row>
    <row r="400" spans="1:12" s="162" customFormat="1" x14ac:dyDescent="0.2">
      <c r="A400" s="523"/>
      <c r="B400" s="40" t="s">
        <v>334</v>
      </c>
      <c r="C400" s="40"/>
      <c r="D400" s="40"/>
      <c r="E400" s="524">
        <v>0</v>
      </c>
      <c r="F400" s="508"/>
      <c r="G400" s="525"/>
      <c r="H400" s="526"/>
      <c r="I400" s="572">
        <f t="shared" si="81"/>
        <v>0</v>
      </c>
      <c r="J400" s="573"/>
      <c r="K400" s="573">
        <f t="shared" si="82"/>
        <v>0</v>
      </c>
      <c r="L400" s="513"/>
    </row>
    <row r="401" spans="1:12" s="162" customFormat="1" x14ac:dyDescent="0.2">
      <c r="A401" s="523"/>
      <c r="B401" s="40" t="s">
        <v>335</v>
      </c>
      <c r="C401" s="40"/>
      <c r="D401" s="40"/>
      <c r="E401" s="524">
        <v>0</v>
      </c>
      <c r="F401" s="508"/>
      <c r="G401" s="525"/>
      <c r="H401" s="526"/>
      <c r="I401" s="572">
        <f t="shared" si="81"/>
        <v>0</v>
      </c>
      <c r="J401" s="573"/>
      <c r="K401" s="573">
        <f t="shared" si="82"/>
        <v>0</v>
      </c>
      <c r="L401" s="513"/>
    </row>
    <row r="402" spans="1:12" s="162" customFormat="1" x14ac:dyDescent="0.2">
      <c r="A402" s="523"/>
      <c r="B402" s="40" t="s">
        <v>336</v>
      </c>
      <c r="C402" s="40"/>
      <c r="D402" s="40"/>
      <c r="E402" s="524">
        <v>0</v>
      </c>
      <c r="F402" s="508"/>
      <c r="G402" s="525"/>
      <c r="H402" s="526"/>
      <c r="I402" s="572">
        <f t="shared" si="81"/>
        <v>0</v>
      </c>
      <c r="J402" s="573"/>
      <c r="K402" s="573">
        <f t="shared" si="82"/>
        <v>0</v>
      </c>
      <c r="L402" s="513"/>
    </row>
    <row r="403" spans="1:12" s="162" customFormat="1" x14ac:dyDescent="0.2">
      <c r="A403" s="523"/>
      <c r="B403" s="40" t="s">
        <v>16</v>
      </c>
      <c r="C403" s="40"/>
      <c r="D403" s="40"/>
      <c r="E403" s="524">
        <v>0</v>
      </c>
      <c r="F403" s="508"/>
      <c r="G403" s="525"/>
      <c r="H403" s="526"/>
      <c r="I403" s="572">
        <f t="shared" si="81"/>
        <v>0</v>
      </c>
      <c r="J403" s="573"/>
      <c r="K403" s="573">
        <f t="shared" si="82"/>
        <v>0</v>
      </c>
      <c r="L403" s="513"/>
    </row>
    <row r="404" spans="1:12" s="162" customFormat="1" x14ac:dyDescent="0.2">
      <c r="A404" s="523"/>
      <c r="B404" s="40" t="s">
        <v>16</v>
      </c>
      <c r="C404" s="40"/>
      <c r="D404" s="40"/>
      <c r="E404" s="524">
        <v>0</v>
      </c>
      <c r="F404" s="508"/>
      <c r="G404" s="525"/>
      <c r="H404" s="526"/>
      <c r="I404" s="572">
        <f t="shared" si="81"/>
        <v>0</v>
      </c>
      <c r="J404" s="573"/>
      <c r="K404" s="573">
        <f t="shared" si="82"/>
        <v>0</v>
      </c>
      <c r="L404" s="513"/>
    </row>
    <row r="405" spans="1:12" s="162" customFormat="1" x14ac:dyDescent="0.2">
      <c r="A405" s="518"/>
      <c r="B405" s="39" t="s">
        <v>307</v>
      </c>
      <c r="C405" s="39"/>
      <c r="D405" s="39"/>
      <c r="E405" s="519"/>
      <c r="F405" s="508"/>
      <c r="G405" s="520"/>
      <c r="H405" s="521"/>
      <c r="I405" s="570">
        <f>SUM(I406:I412)</f>
        <v>0</v>
      </c>
      <c r="J405" s="571"/>
      <c r="K405" s="571">
        <f>SUM(K406:K412)</f>
        <v>0</v>
      </c>
      <c r="L405" s="513"/>
    </row>
    <row r="406" spans="1:12" s="162" customFormat="1" x14ac:dyDescent="0.2">
      <c r="A406" s="523"/>
      <c r="B406" s="40" t="s">
        <v>331</v>
      </c>
      <c r="C406" s="40"/>
      <c r="D406" s="40"/>
      <c r="E406" s="524">
        <v>0</v>
      </c>
      <c r="F406" s="508"/>
      <c r="G406" s="525"/>
      <c r="H406" s="526"/>
      <c r="I406" s="572">
        <f t="shared" ref="I406:I412" si="83">G406*H406</f>
        <v>0</v>
      </c>
      <c r="J406" s="573"/>
      <c r="K406" s="573">
        <f t="shared" ref="K406:K412" si="84">$E$14*I406</f>
        <v>0</v>
      </c>
      <c r="L406" s="513"/>
    </row>
    <row r="407" spans="1:12" s="162" customFormat="1" x14ac:dyDescent="0.2">
      <c r="A407" s="523"/>
      <c r="B407" s="40" t="s">
        <v>332</v>
      </c>
      <c r="C407" s="40"/>
      <c r="D407" s="40"/>
      <c r="E407" s="524">
        <v>0</v>
      </c>
      <c r="F407" s="508"/>
      <c r="G407" s="525"/>
      <c r="H407" s="526"/>
      <c r="I407" s="572">
        <f t="shared" si="83"/>
        <v>0</v>
      </c>
      <c r="J407" s="573"/>
      <c r="K407" s="573">
        <f t="shared" si="84"/>
        <v>0</v>
      </c>
      <c r="L407" s="513"/>
    </row>
    <row r="408" spans="1:12" s="162" customFormat="1" x14ac:dyDescent="0.2">
      <c r="A408" s="523"/>
      <c r="B408" s="40" t="s">
        <v>334</v>
      </c>
      <c r="C408" s="40"/>
      <c r="D408" s="40"/>
      <c r="E408" s="524">
        <v>0</v>
      </c>
      <c r="F408" s="508"/>
      <c r="G408" s="525"/>
      <c r="H408" s="526"/>
      <c r="I408" s="572">
        <f t="shared" si="83"/>
        <v>0</v>
      </c>
      <c r="J408" s="573"/>
      <c r="K408" s="573">
        <f t="shared" si="84"/>
        <v>0</v>
      </c>
      <c r="L408" s="513"/>
    </row>
    <row r="409" spans="1:12" s="162" customFormat="1" x14ac:dyDescent="0.2">
      <c r="A409" s="523"/>
      <c r="B409" s="40" t="s">
        <v>335</v>
      </c>
      <c r="C409" s="40"/>
      <c r="D409" s="40"/>
      <c r="E409" s="524">
        <v>0</v>
      </c>
      <c r="F409" s="508"/>
      <c r="G409" s="525"/>
      <c r="H409" s="526"/>
      <c r="I409" s="572">
        <f t="shared" si="83"/>
        <v>0</v>
      </c>
      <c r="J409" s="573"/>
      <c r="K409" s="573">
        <f t="shared" si="84"/>
        <v>0</v>
      </c>
      <c r="L409" s="513"/>
    </row>
    <row r="410" spans="1:12" s="162" customFormat="1" x14ac:dyDescent="0.2">
      <c r="A410" s="523"/>
      <c r="B410" s="40" t="s">
        <v>336</v>
      </c>
      <c r="C410" s="40"/>
      <c r="D410" s="40"/>
      <c r="E410" s="524">
        <v>0</v>
      </c>
      <c r="F410" s="508"/>
      <c r="G410" s="525"/>
      <c r="H410" s="526"/>
      <c r="I410" s="572">
        <f t="shared" si="83"/>
        <v>0</v>
      </c>
      <c r="J410" s="573"/>
      <c r="K410" s="573">
        <f t="shared" si="84"/>
        <v>0</v>
      </c>
      <c r="L410" s="513"/>
    </row>
    <row r="411" spans="1:12" s="162" customFormat="1" x14ac:dyDescent="0.2">
      <c r="A411" s="523"/>
      <c r="B411" s="40" t="s">
        <v>16</v>
      </c>
      <c r="C411" s="40"/>
      <c r="D411" s="40"/>
      <c r="E411" s="524">
        <v>0</v>
      </c>
      <c r="F411" s="508"/>
      <c r="G411" s="525"/>
      <c r="H411" s="526"/>
      <c r="I411" s="572">
        <f t="shared" si="83"/>
        <v>0</v>
      </c>
      <c r="J411" s="573"/>
      <c r="K411" s="573">
        <f t="shared" si="84"/>
        <v>0</v>
      </c>
      <c r="L411" s="513"/>
    </row>
    <row r="412" spans="1:12" s="162" customFormat="1" x14ac:dyDescent="0.2">
      <c r="A412" s="523"/>
      <c r="B412" s="40" t="s">
        <v>16</v>
      </c>
      <c r="C412" s="40"/>
      <c r="D412" s="40"/>
      <c r="E412" s="524">
        <v>0</v>
      </c>
      <c r="F412" s="508"/>
      <c r="G412" s="525"/>
      <c r="H412" s="526"/>
      <c r="I412" s="572">
        <f t="shared" si="83"/>
        <v>0</v>
      </c>
      <c r="J412" s="573"/>
      <c r="K412" s="573">
        <f t="shared" si="84"/>
        <v>0</v>
      </c>
      <c r="L412" s="513"/>
    </row>
    <row r="413" spans="1:12" s="162" customFormat="1" x14ac:dyDescent="0.2">
      <c r="A413" s="518"/>
      <c r="B413" s="39" t="s">
        <v>308</v>
      </c>
      <c r="C413" s="39"/>
      <c r="D413" s="39"/>
      <c r="E413" s="519"/>
      <c r="F413" s="508"/>
      <c r="G413" s="520"/>
      <c r="H413" s="521"/>
      <c r="I413" s="570">
        <f>SUM(I414:I420)</f>
        <v>0</v>
      </c>
      <c r="J413" s="571"/>
      <c r="K413" s="571">
        <f>SUM(K414:K420)</f>
        <v>0</v>
      </c>
      <c r="L413" s="513"/>
    </row>
    <row r="414" spans="1:12" s="162" customFormat="1" x14ac:dyDescent="0.2">
      <c r="A414" s="523"/>
      <c r="B414" s="40" t="s">
        <v>331</v>
      </c>
      <c r="C414" s="40"/>
      <c r="D414" s="40"/>
      <c r="E414" s="524">
        <v>0</v>
      </c>
      <c r="F414" s="508"/>
      <c r="G414" s="525"/>
      <c r="H414" s="526"/>
      <c r="I414" s="572">
        <f t="shared" ref="I414:I420" si="85">G414*H414</f>
        <v>0</v>
      </c>
      <c r="J414" s="573"/>
      <c r="K414" s="573">
        <f t="shared" ref="K414:K420" si="86">$E$14*I414</f>
        <v>0</v>
      </c>
      <c r="L414" s="513"/>
    </row>
    <row r="415" spans="1:12" s="162" customFormat="1" x14ac:dyDescent="0.2">
      <c r="A415" s="523"/>
      <c r="B415" s="40" t="s">
        <v>332</v>
      </c>
      <c r="C415" s="40"/>
      <c r="D415" s="40"/>
      <c r="E415" s="524">
        <v>0</v>
      </c>
      <c r="F415" s="508"/>
      <c r="G415" s="525"/>
      <c r="H415" s="526"/>
      <c r="I415" s="572">
        <f t="shared" si="85"/>
        <v>0</v>
      </c>
      <c r="J415" s="573"/>
      <c r="K415" s="573">
        <f t="shared" si="86"/>
        <v>0</v>
      </c>
      <c r="L415" s="513"/>
    </row>
    <row r="416" spans="1:12" s="162" customFormat="1" x14ac:dyDescent="0.2">
      <c r="A416" s="523"/>
      <c r="B416" s="40" t="s">
        <v>334</v>
      </c>
      <c r="C416" s="40"/>
      <c r="D416" s="40"/>
      <c r="E416" s="524">
        <v>0</v>
      </c>
      <c r="F416" s="508"/>
      <c r="G416" s="525"/>
      <c r="H416" s="526"/>
      <c r="I416" s="572">
        <f t="shared" si="85"/>
        <v>0</v>
      </c>
      <c r="J416" s="573"/>
      <c r="K416" s="573">
        <f t="shared" si="86"/>
        <v>0</v>
      </c>
      <c r="L416" s="513"/>
    </row>
    <row r="417" spans="1:12" s="162" customFormat="1" x14ac:dyDescent="0.2">
      <c r="A417" s="523"/>
      <c r="B417" s="40" t="s">
        <v>335</v>
      </c>
      <c r="C417" s="40"/>
      <c r="D417" s="40"/>
      <c r="E417" s="524">
        <v>0</v>
      </c>
      <c r="F417" s="508"/>
      <c r="G417" s="525"/>
      <c r="H417" s="526"/>
      <c r="I417" s="572">
        <f t="shared" si="85"/>
        <v>0</v>
      </c>
      <c r="J417" s="573"/>
      <c r="K417" s="573">
        <f t="shared" si="86"/>
        <v>0</v>
      </c>
      <c r="L417" s="513"/>
    </row>
    <row r="418" spans="1:12" s="162" customFormat="1" x14ac:dyDescent="0.2">
      <c r="A418" s="523"/>
      <c r="B418" s="40" t="s">
        <v>336</v>
      </c>
      <c r="C418" s="40"/>
      <c r="D418" s="40"/>
      <c r="E418" s="524">
        <v>0</v>
      </c>
      <c r="F418" s="508"/>
      <c r="G418" s="525"/>
      <c r="H418" s="526"/>
      <c r="I418" s="572">
        <f t="shared" si="85"/>
        <v>0</v>
      </c>
      <c r="J418" s="573"/>
      <c r="K418" s="573">
        <f t="shared" si="86"/>
        <v>0</v>
      </c>
      <c r="L418" s="513"/>
    </row>
    <row r="419" spans="1:12" s="162" customFormat="1" x14ac:dyDescent="0.2">
      <c r="A419" s="523"/>
      <c r="B419" s="40" t="s">
        <v>16</v>
      </c>
      <c r="C419" s="40"/>
      <c r="D419" s="40"/>
      <c r="E419" s="524">
        <v>0</v>
      </c>
      <c r="F419" s="508"/>
      <c r="G419" s="525"/>
      <c r="H419" s="526"/>
      <c r="I419" s="572">
        <f t="shared" si="85"/>
        <v>0</v>
      </c>
      <c r="J419" s="573"/>
      <c r="K419" s="573">
        <f t="shared" si="86"/>
        <v>0</v>
      </c>
      <c r="L419" s="513"/>
    </row>
    <row r="420" spans="1:12" s="162" customFormat="1" x14ac:dyDescent="0.2">
      <c r="A420" s="523"/>
      <c r="B420" s="40" t="s">
        <v>16</v>
      </c>
      <c r="C420" s="40"/>
      <c r="D420" s="40"/>
      <c r="E420" s="524">
        <v>0</v>
      </c>
      <c r="F420" s="508"/>
      <c r="G420" s="525"/>
      <c r="H420" s="526"/>
      <c r="I420" s="572">
        <f t="shared" si="85"/>
        <v>0</v>
      </c>
      <c r="J420" s="573"/>
      <c r="K420" s="573">
        <f t="shared" si="86"/>
        <v>0</v>
      </c>
      <c r="L420" s="513"/>
    </row>
    <row r="421" spans="1:12" s="162" customFormat="1" x14ac:dyDescent="0.2">
      <c r="A421" s="518"/>
      <c r="B421" s="39" t="s">
        <v>309</v>
      </c>
      <c r="C421" s="39"/>
      <c r="D421" s="39"/>
      <c r="E421" s="519"/>
      <c r="F421" s="508"/>
      <c r="G421" s="520"/>
      <c r="H421" s="521"/>
      <c r="I421" s="570">
        <f>SUM(I422:I428)</f>
        <v>0</v>
      </c>
      <c r="J421" s="571"/>
      <c r="K421" s="571">
        <f>SUM(K422:K428)</f>
        <v>0</v>
      </c>
      <c r="L421" s="513"/>
    </row>
    <row r="422" spans="1:12" s="162" customFormat="1" x14ac:dyDescent="0.2">
      <c r="A422" s="523"/>
      <c r="B422" s="40" t="s">
        <v>331</v>
      </c>
      <c r="C422" s="40"/>
      <c r="D422" s="40"/>
      <c r="E422" s="524">
        <v>0</v>
      </c>
      <c r="F422" s="508"/>
      <c r="G422" s="525"/>
      <c r="H422" s="526"/>
      <c r="I422" s="572">
        <f t="shared" ref="I422:I428" si="87">G422*H422</f>
        <v>0</v>
      </c>
      <c r="J422" s="573"/>
      <c r="K422" s="573">
        <f t="shared" ref="K422:K428" si="88">$E$14*I422</f>
        <v>0</v>
      </c>
      <c r="L422" s="513"/>
    </row>
    <row r="423" spans="1:12" s="162" customFormat="1" x14ac:dyDescent="0.2">
      <c r="A423" s="523"/>
      <c r="B423" s="40" t="s">
        <v>332</v>
      </c>
      <c r="C423" s="40"/>
      <c r="D423" s="40"/>
      <c r="E423" s="524">
        <v>0</v>
      </c>
      <c r="F423" s="508"/>
      <c r="G423" s="525"/>
      <c r="H423" s="526"/>
      <c r="I423" s="572">
        <f t="shared" si="87"/>
        <v>0</v>
      </c>
      <c r="J423" s="573"/>
      <c r="K423" s="573">
        <f t="shared" si="88"/>
        <v>0</v>
      </c>
      <c r="L423" s="513"/>
    </row>
    <row r="424" spans="1:12" s="162" customFormat="1" x14ac:dyDescent="0.2">
      <c r="A424" s="523"/>
      <c r="B424" s="40" t="s">
        <v>334</v>
      </c>
      <c r="C424" s="40"/>
      <c r="D424" s="40"/>
      <c r="E424" s="524">
        <v>0</v>
      </c>
      <c r="F424" s="508"/>
      <c r="G424" s="525"/>
      <c r="H424" s="526"/>
      <c r="I424" s="572">
        <f t="shared" si="87"/>
        <v>0</v>
      </c>
      <c r="J424" s="573"/>
      <c r="K424" s="573">
        <f t="shared" si="88"/>
        <v>0</v>
      </c>
      <c r="L424" s="513"/>
    </row>
    <row r="425" spans="1:12" s="162" customFormat="1" x14ac:dyDescent="0.2">
      <c r="A425" s="523"/>
      <c r="B425" s="40" t="s">
        <v>335</v>
      </c>
      <c r="C425" s="40"/>
      <c r="D425" s="40"/>
      <c r="E425" s="524">
        <v>0</v>
      </c>
      <c r="F425" s="508"/>
      <c r="G425" s="525"/>
      <c r="H425" s="526"/>
      <c r="I425" s="572">
        <f t="shared" si="87"/>
        <v>0</v>
      </c>
      <c r="J425" s="573"/>
      <c r="K425" s="573">
        <f t="shared" si="88"/>
        <v>0</v>
      </c>
      <c r="L425" s="513"/>
    </row>
    <row r="426" spans="1:12" s="162" customFormat="1" x14ac:dyDescent="0.2">
      <c r="A426" s="523"/>
      <c r="B426" s="40" t="s">
        <v>336</v>
      </c>
      <c r="C426" s="40"/>
      <c r="D426" s="40"/>
      <c r="E426" s="524">
        <v>0</v>
      </c>
      <c r="F426" s="508"/>
      <c r="G426" s="525"/>
      <c r="H426" s="526"/>
      <c r="I426" s="572">
        <f t="shared" si="87"/>
        <v>0</v>
      </c>
      <c r="J426" s="573"/>
      <c r="K426" s="573">
        <f t="shared" si="88"/>
        <v>0</v>
      </c>
      <c r="L426" s="513"/>
    </row>
    <row r="427" spans="1:12" s="162" customFormat="1" x14ac:dyDescent="0.2">
      <c r="A427" s="523"/>
      <c r="B427" s="40" t="s">
        <v>16</v>
      </c>
      <c r="C427" s="40"/>
      <c r="D427" s="40"/>
      <c r="E427" s="524">
        <v>0</v>
      </c>
      <c r="F427" s="508"/>
      <c r="G427" s="525"/>
      <c r="H427" s="526"/>
      <c r="I427" s="572">
        <f t="shared" si="87"/>
        <v>0</v>
      </c>
      <c r="J427" s="573"/>
      <c r="K427" s="573">
        <f t="shared" si="88"/>
        <v>0</v>
      </c>
      <c r="L427" s="513"/>
    </row>
    <row r="428" spans="1:12" s="162" customFormat="1" x14ac:dyDescent="0.2">
      <c r="A428" s="523"/>
      <c r="B428" s="40" t="s">
        <v>16</v>
      </c>
      <c r="C428" s="40"/>
      <c r="D428" s="40"/>
      <c r="E428" s="524">
        <v>0</v>
      </c>
      <c r="F428" s="508"/>
      <c r="G428" s="525"/>
      <c r="H428" s="526"/>
      <c r="I428" s="572">
        <f t="shared" si="87"/>
        <v>0</v>
      </c>
      <c r="J428" s="573"/>
      <c r="K428" s="573">
        <f t="shared" si="88"/>
        <v>0</v>
      </c>
      <c r="L428" s="513"/>
    </row>
    <row r="429" spans="1:12" s="162" customFormat="1" x14ac:dyDescent="0.2">
      <c r="A429" s="518"/>
      <c r="B429" s="39" t="s">
        <v>310</v>
      </c>
      <c r="C429" s="39"/>
      <c r="D429" s="39"/>
      <c r="E429" s="519"/>
      <c r="F429" s="508"/>
      <c r="G429" s="520"/>
      <c r="H429" s="521"/>
      <c r="I429" s="570">
        <f>SUM(I430:I437)</f>
        <v>0</v>
      </c>
      <c r="J429" s="571"/>
      <c r="K429" s="571">
        <f>SUM(K430:K437)</f>
        <v>0</v>
      </c>
      <c r="L429" s="513"/>
    </row>
    <row r="430" spans="1:12" s="162" customFormat="1" x14ac:dyDescent="0.2">
      <c r="A430" s="523"/>
      <c r="B430" s="40" t="s">
        <v>331</v>
      </c>
      <c r="C430" s="40"/>
      <c r="D430" s="40"/>
      <c r="E430" s="524">
        <v>0</v>
      </c>
      <c r="F430" s="508"/>
      <c r="G430" s="525"/>
      <c r="H430" s="526"/>
      <c r="I430" s="572">
        <f t="shared" ref="I430:I437" si="89">G430*H430</f>
        <v>0</v>
      </c>
      <c r="J430" s="573"/>
      <c r="K430" s="573">
        <f t="shared" ref="K430:K437" si="90">$E$14*I430</f>
        <v>0</v>
      </c>
      <c r="L430" s="513"/>
    </row>
    <row r="431" spans="1:12" s="162" customFormat="1" x14ac:dyDescent="0.2">
      <c r="A431" s="523"/>
      <c r="B431" s="40" t="s">
        <v>332</v>
      </c>
      <c r="C431" s="40"/>
      <c r="D431" s="40"/>
      <c r="E431" s="524">
        <v>0</v>
      </c>
      <c r="F431" s="508"/>
      <c r="G431" s="525"/>
      <c r="H431" s="526"/>
      <c r="I431" s="572">
        <f t="shared" si="89"/>
        <v>0</v>
      </c>
      <c r="J431" s="573"/>
      <c r="K431" s="573">
        <f t="shared" si="90"/>
        <v>0</v>
      </c>
      <c r="L431" s="513"/>
    </row>
    <row r="432" spans="1:12" s="162" customFormat="1" x14ac:dyDescent="0.2">
      <c r="A432" s="523"/>
      <c r="B432" s="40" t="s">
        <v>334</v>
      </c>
      <c r="C432" s="40"/>
      <c r="D432" s="40"/>
      <c r="E432" s="524">
        <v>0</v>
      </c>
      <c r="F432" s="508"/>
      <c r="G432" s="525"/>
      <c r="H432" s="526"/>
      <c r="I432" s="572">
        <f t="shared" si="89"/>
        <v>0</v>
      </c>
      <c r="J432" s="573"/>
      <c r="K432" s="573">
        <f t="shared" si="90"/>
        <v>0</v>
      </c>
      <c r="L432" s="513"/>
    </row>
    <row r="433" spans="1:12" s="162" customFormat="1" x14ac:dyDescent="0.2">
      <c r="A433" s="523"/>
      <c r="B433" s="40" t="s">
        <v>335</v>
      </c>
      <c r="C433" s="40"/>
      <c r="D433" s="40"/>
      <c r="E433" s="524">
        <v>0</v>
      </c>
      <c r="F433" s="508"/>
      <c r="G433" s="525"/>
      <c r="H433" s="526"/>
      <c r="I433" s="572">
        <f t="shared" si="89"/>
        <v>0</v>
      </c>
      <c r="J433" s="573"/>
      <c r="K433" s="573">
        <f t="shared" si="90"/>
        <v>0</v>
      </c>
      <c r="L433" s="513"/>
    </row>
    <row r="434" spans="1:12" s="162" customFormat="1" x14ac:dyDescent="0.2">
      <c r="A434" s="523"/>
      <c r="B434" s="40" t="s">
        <v>336</v>
      </c>
      <c r="C434" s="40"/>
      <c r="D434" s="40"/>
      <c r="E434" s="524">
        <v>0</v>
      </c>
      <c r="F434" s="508"/>
      <c r="G434" s="525"/>
      <c r="H434" s="526"/>
      <c r="I434" s="572">
        <f t="shared" si="89"/>
        <v>0</v>
      </c>
      <c r="J434" s="573"/>
      <c r="K434" s="573">
        <f t="shared" si="90"/>
        <v>0</v>
      </c>
      <c r="L434" s="513"/>
    </row>
    <row r="435" spans="1:12" s="162" customFormat="1" x14ac:dyDescent="0.2">
      <c r="A435" s="523"/>
      <c r="B435" s="40" t="s">
        <v>16</v>
      </c>
      <c r="C435" s="40"/>
      <c r="D435" s="40"/>
      <c r="E435" s="524">
        <v>0</v>
      </c>
      <c r="F435" s="508"/>
      <c r="G435" s="525"/>
      <c r="H435" s="526"/>
      <c r="I435" s="572">
        <f t="shared" si="89"/>
        <v>0</v>
      </c>
      <c r="J435" s="573"/>
      <c r="K435" s="573">
        <f t="shared" si="90"/>
        <v>0</v>
      </c>
      <c r="L435" s="513"/>
    </row>
    <row r="436" spans="1:12" s="162" customFormat="1" x14ac:dyDescent="0.2">
      <c r="A436" s="523"/>
      <c r="B436" s="40" t="s">
        <v>16</v>
      </c>
      <c r="C436" s="40"/>
      <c r="D436" s="40"/>
      <c r="E436" s="524">
        <v>0</v>
      </c>
      <c r="F436" s="508"/>
      <c r="G436" s="525"/>
      <c r="H436" s="526"/>
      <c r="I436" s="572">
        <f t="shared" si="89"/>
        <v>0</v>
      </c>
      <c r="J436" s="573"/>
      <c r="K436" s="573">
        <f t="shared" si="90"/>
        <v>0</v>
      </c>
      <c r="L436" s="513"/>
    </row>
    <row r="437" spans="1:12" s="162" customFormat="1" x14ac:dyDescent="0.2">
      <c r="A437" s="523"/>
      <c r="B437" s="40" t="s">
        <v>16</v>
      </c>
      <c r="C437" s="40"/>
      <c r="D437" s="40"/>
      <c r="E437" s="524">
        <v>0</v>
      </c>
      <c r="F437" s="508"/>
      <c r="G437" s="525"/>
      <c r="H437" s="526"/>
      <c r="I437" s="572">
        <f t="shared" si="89"/>
        <v>0</v>
      </c>
      <c r="J437" s="573"/>
      <c r="K437" s="573">
        <f t="shared" si="90"/>
        <v>0</v>
      </c>
      <c r="L437" s="513"/>
    </row>
    <row r="438" spans="1:12" s="162" customFormat="1" x14ac:dyDescent="0.2">
      <c r="A438" s="518"/>
      <c r="B438" s="39" t="s">
        <v>32</v>
      </c>
      <c r="C438" s="39"/>
      <c r="D438" s="39"/>
      <c r="E438" s="519"/>
      <c r="F438" s="508"/>
      <c r="G438" s="520"/>
      <c r="H438" s="521"/>
      <c r="I438" s="570">
        <f>SUM(I439:I445)</f>
        <v>0</v>
      </c>
      <c r="J438" s="571"/>
      <c r="K438" s="571">
        <f>SUM(K439:K445)</f>
        <v>0</v>
      </c>
      <c r="L438" s="513"/>
    </row>
    <row r="439" spans="1:12" s="162" customFormat="1" x14ac:dyDescent="0.2">
      <c r="A439" s="523"/>
      <c r="B439" s="40" t="s">
        <v>331</v>
      </c>
      <c r="C439" s="40"/>
      <c r="D439" s="40"/>
      <c r="E439" s="524">
        <v>0</v>
      </c>
      <c r="F439" s="508"/>
      <c r="G439" s="525"/>
      <c r="H439" s="526"/>
      <c r="I439" s="572">
        <f t="shared" ref="I439:I445" si="91">G439*H439</f>
        <v>0</v>
      </c>
      <c r="J439" s="573"/>
      <c r="K439" s="573">
        <f t="shared" ref="K439:K445" si="92">$E$14*I439</f>
        <v>0</v>
      </c>
      <c r="L439" s="513"/>
    </row>
    <row r="440" spans="1:12" s="162" customFormat="1" x14ac:dyDescent="0.2">
      <c r="A440" s="523"/>
      <c r="B440" s="40" t="s">
        <v>332</v>
      </c>
      <c r="C440" s="40"/>
      <c r="D440" s="40"/>
      <c r="E440" s="524">
        <v>0</v>
      </c>
      <c r="F440" s="508"/>
      <c r="G440" s="525"/>
      <c r="H440" s="526"/>
      <c r="I440" s="572">
        <f t="shared" si="91"/>
        <v>0</v>
      </c>
      <c r="J440" s="573"/>
      <c r="K440" s="573">
        <f t="shared" si="92"/>
        <v>0</v>
      </c>
      <c r="L440" s="513"/>
    </row>
    <row r="441" spans="1:12" s="162" customFormat="1" x14ac:dyDescent="0.2">
      <c r="A441" s="523"/>
      <c r="B441" s="40" t="s">
        <v>334</v>
      </c>
      <c r="C441" s="40"/>
      <c r="D441" s="40"/>
      <c r="E441" s="524">
        <v>0</v>
      </c>
      <c r="F441" s="508"/>
      <c r="G441" s="525"/>
      <c r="H441" s="526"/>
      <c r="I441" s="572">
        <f t="shared" si="91"/>
        <v>0</v>
      </c>
      <c r="J441" s="573"/>
      <c r="K441" s="573">
        <f t="shared" si="92"/>
        <v>0</v>
      </c>
      <c r="L441" s="513"/>
    </row>
    <row r="442" spans="1:12" s="162" customFormat="1" x14ac:dyDescent="0.2">
      <c r="A442" s="523"/>
      <c r="B442" s="40" t="s">
        <v>335</v>
      </c>
      <c r="C442" s="40"/>
      <c r="D442" s="40"/>
      <c r="E442" s="524">
        <v>0</v>
      </c>
      <c r="F442" s="508"/>
      <c r="G442" s="525"/>
      <c r="H442" s="526"/>
      <c r="I442" s="572">
        <f t="shared" si="91"/>
        <v>0</v>
      </c>
      <c r="J442" s="573"/>
      <c r="K442" s="573">
        <f t="shared" si="92"/>
        <v>0</v>
      </c>
      <c r="L442" s="513"/>
    </row>
    <row r="443" spans="1:12" s="162" customFormat="1" x14ac:dyDescent="0.2">
      <c r="A443" s="523"/>
      <c r="B443" s="40" t="s">
        <v>336</v>
      </c>
      <c r="C443" s="40"/>
      <c r="D443" s="40"/>
      <c r="E443" s="524">
        <v>0</v>
      </c>
      <c r="F443" s="508"/>
      <c r="G443" s="525"/>
      <c r="H443" s="526"/>
      <c r="I443" s="572">
        <f t="shared" si="91"/>
        <v>0</v>
      </c>
      <c r="J443" s="573"/>
      <c r="K443" s="573">
        <f t="shared" si="92"/>
        <v>0</v>
      </c>
      <c r="L443" s="513"/>
    </row>
    <row r="444" spans="1:12" s="162" customFormat="1" outlineLevel="1" x14ac:dyDescent="0.2">
      <c r="A444" s="523"/>
      <c r="B444" s="40" t="s">
        <v>16</v>
      </c>
      <c r="C444" s="40"/>
      <c r="D444" s="40"/>
      <c r="E444" s="524">
        <v>0</v>
      </c>
      <c r="F444" s="508"/>
      <c r="G444" s="525"/>
      <c r="H444" s="526"/>
      <c r="I444" s="572">
        <f t="shared" si="91"/>
        <v>0</v>
      </c>
      <c r="J444" s="573"/>
      <c r="K444" s="573">
        <f t="shared" si="92"/>
        <v>0</v>
      </c>
      <c r="L444" s="513"/>
    </row>
    <row r="445" spans="1:12" s="162" customFormat="1" outlineLevel="1" x14ac:dyDescent="0.2">
      <c r="A445" s="523"/>
      <c r="B445" s="40" t="s">
        <v>16</v>
      </c>
      <c r="C445" s="40"/>
      <c r="D445" s="40"/>
      <c r="E445" s="524">
        <v>0</v>
      </c>
      <c r="F445" s="508"/>
      <c r="G445" s="525"/>
      <c r="H445" s="526"/>
      <c r="I445" s="572">
        <f t="shared" si="91"/>
        <v>0</v>
      </c>
      <c r="J445" s="573"/>
      <c r="K445" s="573">
        <f t="shared" si="92"/>
        <v>0</v>
      </c>
      <c r="L445" s="513"/>
    </row>
    <row r="446" spans="1:12" s="162" customFormat="1" x14ac:dyDescent="0.2">
      <c r="A446" s="527"/>
      <c r="B446" s="89" t="s">
        <v>5405</v>
      </c>
      <c r="C446" s="41"/>
      <c r="D446" s="41"/>
      <c r="E446" s="528"/>
      <c r="F446" s="508"/>
      <c r="G446" s="529"/>
      <c r="H446" s="530"/>
      <c r="I446" s="574">
        <f>SUM(I373:I445)/2</f>
        <v>0</v>
      </c>
      <c r="J446" s="575"/>
      <c r="K446" s="575">
        <f>SUM(K373:K445)/2</f>
        <v>0</v>
      </c>
      <c r="L446" s="531"/>
    </row>
    <row r="447" spans="1:12" x14ac:dyDescent="0.2">
      <c r="A447" s="532"/>
      <c r="B447" s="162"/>
      <c r="C447" s="162"/>
      <c r="D447" s="162"/>
      <c r="E447" s="162"/>
      <c r="F447" s="162"/>
      <c r="G447" s="162"/>
      <c r="H447" s="162"/>
      <c r="I447" s="454"/>
      <c r="J447" s="454"/>
      <c r="K447" s="454"/>
      <c r="L447" s="533"/>
    </row>
    <row r="448" spans="1:12" s="162" customFormat="1" ht="15.75" thickBot="1" x14ac:dyDescent="0.3">
      <c r="A448" s="543"/>
      <c r="B448" s="50" t="s">
        <v>0</v>
      </c>
      <c r="C448" s="51"/>
      <c r="D448" s="51"/>
      <c r="E448" s="544"/>
      <c r="F448" s="545"/>
      <c r="G448" s="546"/>
      <c r="H448" s="547"/>
      <c r="I448" s="576">
        <f>I127+I247+I367+I446</f>
        <v>0</v>
      </c>
      <c r="J448" s="577"/>
      <c r="K448" s="577">
        <f>K127+K247+K367+K446</f>
        <v>0</v>
      </c>
      <c r="L448" s="548"/>
    </row>
    <row r="449" spans="1:19" x14ac:dyDescent="0.2">
      <c r="A449" s="532"/>
      <c r="B449" s="162"/>
      <c r="C449" s="162"/>
      <c r="D449" s="162"/>
      <c r="E449" s="162"/>
      <c r="F449" s="162"/>
      <c r="G449" s="162"/>
      <c r="H449" s="162"/>
      <c r="I449" s="454"/>
      <c r="J449" s="454"/>
      <c r="K449" s="454"/>
      <c r="L449" s="533"/>
    </row>
    <row r="450" spans="1:19" ht="12.75" thickBot="1" x14ac:dyDescent="0.25">
      <c r="A450" s="532"/>
      <c r="B450" s="162"/>
      <c r="C450" s="162"/>
      <c r="D450" s="162"/>
      <c r="E450" s="162"/>
      <c r="F450" s="162"/>
      <c r="G450" s="162"/>
      <c r="H450" s="162"/>
      <c r="I450" s="454"/>
      <c r="J450" s="454"/>
      <c r="K450" s="454"/>
      <c r="L450" s="533"/>
    </row>
    <row r="451" spans="1:19" x14ac:dyDescent="0.2">
      <c r="A451" s="549"/>
      <c r="B451" s="495" t="s">
        <v>367</v>
      </c>
      <c r="C451" s="496"/>
      <c r="D451" s="496"/>
      <c r="E451" s="494"/>
      <c r="F451" s="550"/>
      <c r="G451" s="551"/>
      <c r="H451" s="551"/>
      <c r="I451" s="578"/>
      <c r="J451" s="578"/>
      <c r="K451" s="578"/>
      <c r="L451" s="552"/>
    </row>
    <row r="452" spans="1:19" x14ac:dyDescent="0.2">
      <c r="A452" s="553"/>
      <c r="B452" s="502"/>
      <c r="C452" s="502"/>
      <c r="D452" s="502"/>
      <c r="E452" s="554"/>
      <c r="F452" s="502"/>
      <c r="G452" s="508"/>
      <c r="H452" s="508"/>
      <c r="I452" s="569"/>
      <c r="J452" s="569"/>
      <c r="K452" s="569"/>
      <c r="L452" s="513"/>
    </row>
    <row r="453" spans="1:19" x14ac:dyDescent="0.2">
      <c r="A453" s="549"/>
      <c r="B453" s="508"/>
      <c r="C453" s="508"/>
      <c r="D453" s="508"/>
      <c r="E453" s="555"/>
      <c r="F453" s="508"/>
      <c r="G453" s="508"/>
      <c r="H453" s="508"/>
      <c r="I453" s="569"/>
      <c r="J453" s="569"/>
      <c r="K453" s="569"/>
      <c r="L453" s="513"/>
    </row>
    <row r="454" spans="1:19" x14ac:dyDescent="0.2">
      <c r="A454" s="549"/>
      <c r="B454" s="508"/>
      <c r="C454" s="508"/>
      <c r="D454" s="508"/>
      <c r="E454" s="556"/>
      <c r="F454" s="508"/>
      <c r="G454" s="508"/>
      <c r="H454" s="508"/>
      <c r="I454" s="569"/>
      <c r="J454" s="569"/>
      <c r="K454" s="569"/>
      <c r="L454" s="513"/>
      <c r="M454" s="162"/>
      <c r="N454" s="162"/>
      <c r="O454" s="162"/>
      <c r="P454" s="162"/>
      <c r="Q454" s="162"/>
      <c r="R454" s="162"/>
      <c r="S454" s="162"/>
    </row>
    <row r="455" spans="1:19" x14ac:dyDescent="0.2">
      <c r="A455" s="549"/>
      <c r="B455" s="48" t="s">
        <v>360</v>
      </c>
      <c r="C455" s="508"/>
      <c r="D455" s="508"/>
      <c r="E455" s="508"/>
      <c r="F455" s="508"/>
      <c r="G455" s="508"/>
      <c r="H455" s="508"/>
      <c r="I455" s="579">
        <f>K9</f>
        <v>166</v>
      </c>
      <c r="J455" s="579" t="s">
        <v>366</v>
      </c>
      <c r="K455" s="580"/>
      <c r="L455" s="513"/>
      <c r="M455" s="162"/>
      <c r="N455" s="162"/>
      <c r="O455" s="162"/>
      <c r="P455" s="162"/>
      <c r="Q455" s="162"/>
      <c r="R455" s="162"/>
      <c r="S455" s="162"/>
    </row>
    <row r="456" spans="1:19" x14ac:dyDescent="0.2">
      <c r="A456" s="549"/>
      <c r="B456" s="508" t="s">
        <v>361</v>
      </c>
      <c r="C456" s="508"/>
      <c r="D456" s="508"/>
      <c r="E456" s="508"/>
      <c r="F456" s="508"/>
      <c r="G456" s="508"/>
      <c r="H456" s="508"/>
      <c r="I456" s="581">
        <f>'Kosten Bouw'!J535</f>
        <v>0</v>
      </c>
      <c r="J456" s="569"/>
      <c r="K456" s="569"/>
      <c r="L456" s="513"/>
      <c r="M456" s="162"/>
      <c r="N456" s="162"/>
      <c r="O456" s="162"/>
      <c r="P456" s="162"/>
      <c r="Q456" s="162"/>
      <c r="R456" s="162"/>
      <c r="S456" s="162"/>
    </row>
    <row r="457" spans="1:19" x14ac:dyDescent="0.2">
      <c r="A457" s="549"/>
      <c r="B457" s="508"/>
      <c r="C457" s="508"/>
      <c r="D457" s="508"/>
      <c r="E457" s="508"/>
      <c r="F457" s="508"/>
      <c r="G457" s="508"/>
      <c r="H457" s="508"/>
      <c r="I457" s="569"/>
      <c r="J457" s="569"/>
      <c r="K457" s="569"/>
      <c r="L457" s="513"/>
      <c r="M457" s="162"/>
      <c r="N457" s="162"/>
      <c r="O457" s="162"/>
      <c r="P457" s="162"/>
      <c r="Q457" s="162"/>
      <c r="R457" s="162"/>
      <c r="S457" s="162"/>
    </row>
    <row r="458" spans="1:19" x14ac:dyDescent="0.2">
      <c r="A458" s="549"/>
      <c r="B458" s="508" t="s">
        <v>362</v>
      </c>
      <c r="C458" s="508"/>
      <c r="D458" s="508"/>
      <c r="E458" s="508"/>
      <c r="F458" s="508"/>
      <c r="G458" s="508"/>
      <c r="H458" s="508"/>
      <c r="I458" s="581">
        <f>K127</f>
        <v>0</v>
      </c>
      <c r="J458" s="569"/>
      <c r="K458" s="582">
        <f>IF($I$456=0,0,I458/$I$456)</f>
        <v>0</v>
      </c>
      <c r="L458" s="513"/>
      <c r="M458" s="162"/>
      <c r="N458" s="162"/>
      <c r="O458" s="162"/>
      <c r="P458" s="162"/>
      <c r="Q458" s="162"/>
      <c r="R458" s="162"/>
      <c r="S458" s="162"/>
    </row>
    <row r="459" spans="1:19" x14ac:dyDescent="0.2">
      <c r="A459" s="549"/>
      <c r="B459" s="508" t="s">
        <v>363</v>
      </c>
      <c r="C459" s="508"/>
      <c r="D459" s="508"/>
      <c r="E459" s="508"/>
      <c r="F459" s="508"/>
      <c r="G459" s="508"/>
      <c r="H459" s="508"/>
      <c r="I459" s="581">
        <f>K247</f>
        <v>0</v>
      </c>
      <c r="J459" s="569"/>
      <c r="K459" s="582">
        <f>IF($I$456=0,0,I459/$I$456)</f>
        <v>0</v>
      </c>
      <c r="L459" s="513"/>
      <c r="M459" s="162"/>
      <c r="N459" s="162"/>
      <c r="O459" s="162"/>
      <c r="P459" s="162"/>
      <c r="Q459" s="162"/>
      <c r="R459" s="162"/>
      <c r="S459" s="162"/>
    </row>
    <row r="460" spans="1:19" x14ac:dyDescent="0.2">
      <c r="A460" s="549"/>
      <c r="B460" s="508" t="s">
        <v>364</v>
      </c>
      <c r="C460" s="508"/>
      <c r="D460" s="508"/>
      <c r="E460" s="508"/>
      <c r="F460" s="508"/>
      <c r="G460" s="508"/>
      <c r="H460" s="508"/>
      <c r="I460" s="581">
        <f>K367</f>
        <v>0</v>
      </c>
      <c r="J460" s="569"/>
      <c r="K460" s="582">
        <f>IF($I$456=0,0,I460/$I$456)</f>
        <v>0</v>
      </c>
      <c r="L460" s="513"/>
      <c r="M460" s="162"/>
      <c r="N460" s="162"/>
      <c r="O460" s="162"/>
      <c r="P460" s="162"/>
      <c r="Q460" s="162"/>
      <c r="R460" s="162"/>
      <c r="S460" s="162"/>
    </row>
    <row r="461" spans="1:19" ht="12" customHeight="1" x14ac:dyDescent="0.2">
      <c r="A461" s="549"/>
      <c r="B461" s="554" t="s">
        <v>365</v>
      </c>
      <c r="C461" s="554"/>
      <c r="D461" s="556"/>
      <c r="E461" s="556"/>
      <c r="F461" s="556"/>
      <c r="G461" s="556"/>
      <c r="H461" s="556"/>
      <c r="I461" s="581">
        <f>K446</f>
        <v>0</v>
      </c>
      <c r="J461" s="569"/>
      <c r="K461" s="582">
        <f>IF($I$456=0,0,I461/$I$456)</f>
        <v>0</v>
      </c>
      <c r="L461" s="513"/>
      <c r="M461" s="162"/>
      <c r="N461" s="162"/>
      <c r="O461" s="162"/>
      <c r="P461" s="162"/>
      <c r="Q461" s="162"/>
      <c r="R461" s="162"/>
      <c r="S461" s="162"/>
    </row>
    <row r="462" spans="1:19" x14ac:dyDescent="0.2">
      <c r="A462" s="549"/>
      <c r="B462" s="508" t="s">
        <v>367</v>
      </c>
      <c r="C462" s="508"/>
      <c r="D462" s="508"/>
      <c r="E462" s="508"/>
      <c r="F462" s="508"/>
      <c r="G462" s="508"/>
      <c r="H462" s="508"/>
      <c r="I462" s="583">
        <f>K448</f>
        <v>0</v>
      </c>
      <c r="J462" s="569"/>
      <c r="K462" s="584">
        <f>IF($I$456=0,0,I462/$I$456)</f>
        <v>0</v>
      </c>
      <c r="L462" s="513"/>
      <c r="M462" s="162"/>
      <c r="N462" s="162"/>
      <c r="O462" s="162"/>
      <c r="P462" s="162"/>
      <c r="Q462" s="162"/>
      <c r="R462" s="162"/>
      <c r="S462" s="162"/>
    </row>
    <row r="463" spans="1:19" x14ac:dyDescent="0.2">
      <c r="A463" s="549"/>
      <c r="B463" s="508"/>
      <c r="C463" s="508"/>
      <c r="D463" s="508"/>
      <c r="E463" s="508"/>
      <c r="F463" s="508"/>
      <c r="G463" s="508"/>
      <c r="H463" s="508"/>
      <c r="I463" s="569"/>
      <c r="J463" s="569"/>
      <c r="K463" s="580"/>
      <c r="L463" s="513"/>
      <c r="M463" s="162"/>
      <c r="N463" s="162"/>
      <c r="O463" s="162"/>
      <c r="P463" s="162"/>
      <c r="Q463" s="162"/>
      <c r="R463" s="162"/>
      <c r="S463" s="162"/>
    </row>
    <row r="464" spans="1:19" x14ac:dyDescent="0.2">
      <c r="A464" s="549"/>
      <c r="B464" s="508"/>
      <c r="C464" s="508"/>
      <c r="D464" s="508"/>
      <c r="E464" s="508"/>
      <c r="F464" s="508"/>
      <c r="G464" s="508"/>
      <c r="H464" s="508"/>
      <c r="I464" s="569"/>
      <c r="J464" s="569"/>
      <c r="K464" s="580"/>
      <c r="L464" s="513"/>
      <c r="M464" s="162"/>
      <c r="N464" s="162"/>
      <c r="O464" s="162"/>
      <c r="P464" s="162"/>
      <c r="Q464" s="162"/>
      <c r="R464" s="162"/>
      <c r="S464" s="162"/>
    </row>
    <row r="465" spans="1:19" x14ac:dyDescent="0.2">
      <c r="A465" s="549"/>
      <c r="B465" s="48" t="s">
        <v>368</v>
      </c>
      <c r="C465" s="508"/>
      <c r="D465" s="508"/>
      <c r="E465" s="508"/>
      <c r="F465" s="508"/>
      <c r="G465" s="508"/>
      <c r="H465" s="508"/>
      <c r="I465" s="569">
        <f>'Kosten Bouw'!Q15+'Kosten Bouw'!X15</f>
        <v>720</v>
      </c>
      <c r="J465" s="579" t="s">
        <v>366</v>
      </c>
      <c r="K465" s="580"/>
      <c r="L465" s="513"/>
      <c r="M465" s="162"/>
      <c r="N465" s="162"/>
      <c r="O465" s="162"/>
      <c r="P465" s="162"/>
      <c r="Q465" s="162"/>
      <c r="R465" s="162"/>
      <c r="S465" s="162"/>
    </row>
    <row r="466" spans="1:19" x14ac:dyDescent="0.2">
      <c r="A466" s="549"/>
      <c r="B466" s="508" t="s">
        <v>361</v>
      </c>
      <c r="C466" s="508"/>
      <c r="D466" s="508"/>
      <c r="E466" s="508"/>
      <c r="F466" s="508"/>
      <c r="G466" s="508"/>
      <c r="H466" s="508"/>
      <c r="I466" s="581">
        <f>'Kosten Bouw'!Q535+'Kosten Bouw'!X535</f>
        <v>0</v>
      </c>
      <c r="J466" s="508"/>
      <c r="K466" s="508"/>
      <c r="L466" s="513"/>
      <c r="M466" s="162"/>
      <c r="N466" s="162"/>
      <c r="O466" s="162"/>
      <c r="P466" s="162"/>
      <c r="Q466" s="162"/>
      <c r="R466" s="162"/>
      <c r="S466" s="162"/>
    </row>
    <row r="467" spans="1:19" x14ac:dyDescent="0.2">
      <c r="A467" s="549"/>
      <c r="B467" s="508"/>
      <c r="C467" s="508"/>
      <c r="D467" s="508"/>
      <c r="E467" s="508"/>
      <c r="F467" s="508"/>
      <c r="G467" s="508"/>
      <c r="H467" s="508"/>
      <c r="I467" s="569"/>
      <c r="J467" s="508"/>
      <c r="K467" s="508"/>
      <c r="L467" s="513"/>
      <c r="M467" s="162"/>
      <c r="N467" s="162"/>
      <c r="O467" s="162"/>
      <c r="P467" s="162"/>
      <c r="Q467" s="162"/>
      <c r="R467" s="162"/>
      <c r="S467" s="162"/>
    </row>
    <row r="468" spans="1:19" x14ac:dyDescent="0.2">
      <c r="A468" s="549"/>
      <c r="B468" s="508" t="s">
        <v>362</v>
      </c>
      <c r="C468" s="508"/>
      <c r="D468" s="508"/>
      <c r="E468" s="508"/>
      <c r="F468" s="508"/>
      <c r="G468" s="508"/>
      <c r="H468" s="508"/>
      <c r="I468" s="581">
        <f>$I$466*K468</f>
        <v>0</v>
      </c>
      <c r="J468" s="508"/>
      <c r="K468" s="558">
        <f>K458</f>
        <v>0</v>
      </c>
      <c r="L468" s="513"/>
      <c r="M468" s="162"/>
      <c r="N468" s="162"/>
      <c r="O468" s="162"/>
      <c r="P468" s="162"/>
      <c r="Q468" s="162"/>
      <c r="R468" s="162"/>
      <c r="S468" s="162"/>
    </row>
    <row r="469" spans="1:19" x14ac:dyDescent="0.2">
      <c r="A469" s="549"/>
      <c r="B469" s="508" t="s">
        <v>363</v>
      </c>
      <c r="C469" s="508"/>
      <c r="D469" s="508"/>
      <c r="E469" s="508"/>
      <c r="F469" s="508"/>
      <c r="G469" s="508"/>
      <c r="H469" s="508"/>
      <c r="I469" s="581">
        <f>$I$466*K469</f>
        <v>0</v>
      </c>
      <c r="J469" s="508"/>
      <c r="K469" s="558">
        <f>K459</f>
        <v>0</v>
      </c>
      <c r="L469" s="513"/>
      <c r="M469" s="162"/>
      <c r="N469" s="162"/>
      <c r="O469" s="162"/>
      <c r="P469" s="162"/>
      <c r="Q469" s="162"/>
      <c r="R469" s="162"/>
      <c r="S469" s="162"/>
    </row>
    <row r="470" spans="1:19" x14ac:dyDescent="0.2">
      <c r="A470" s="549"/>
      <c r="B470" s="508" t="s">
        <v>364</v>
      </c>
      <c r="C470" s="508"/>
      <c r="D470" s="508"/>
      <c r="E470" s="508"/>
      <c r="F470" s="508"/>
      <c r="G470" s="508"/>
      <c r="H470" s="508"/>
      <c r="I470" s="581">
        <f>$I$466*K470</f>
        <v>0</v>
      </c>
      <c r="J470" s="508"/>
      <c r="K470" s="558">
        <f t="shared" ref="K470" si="93">K460</f>
        <v>0</v>
      </c>
      <c r="L470" s="513"/>
      <c r="M470" s="162"/>
      <c r="N470" s="162"/>
      <c r="O470" s="162"/>
      <c r="P470" s="162"/>
      <c r="Q470" s="162"/>
      <c r="R470" s="162"/>
      <c r="S470" s="162"/>
    </row>
    <row r="471" spans="1:19" ht="12" customHeight="1" x14ac:dyDescent="0.2">
      <c r="A471" s="549"/>
      <c r="B471" s="554" t="s">
        <v>365</v>
      </c>
      <c r="C471" s="554"/>
      <c r="D471" s="556"/>
      <c r="E471" s="556"/>
      <c r="F471" s="556"/>
      <c r="G471" s="556"/>
      <c r="H471" s="556"/>
      <c r="I471" s="581">
        <f>$I$466*K471</f>
        <v>0</v>
      </c>
      <c r="J471" s="508"/>
      <c r="K471" s="558">
        <f>K461</f>
        <v>0</v>
      </c>
      <c r="L471" s="513"/>
      <c r="M471" s="162"/>
      <c r="N471" s="162"/>
      <c r="O471" s="162"/>
      <c r="P471" s="162"/>
      <c r="Q471" s="162"/>
      <c r="R471" s="162"/>
      <c r="S471" s="162"/>
    </row>
    <row r="472" spans="1:19" x14ac:dyDescent="0.2">
      <c r="A472" s="549"/>
      <c r="B472" s="508" t="s">
        <v>367</v>
      </c>
      <c r="C472" s="508"/>
      <c r="D472" s="508"/>
      <c r="E472" s="508"/>
      <c r="F472" s="508"/>
      <c r="G472" s="508"/>
      <c r="H472" s="508"/>
      <c r="I472" s="583">
        <f>I466*K472</f>
        <v>0</v>
      </c>
      <c r="J472" s="508"/>
      <c r="K472" s="559">
        <f>SUM(K467:K471)</f>
        <v>0</v>
      </c>
      <c r="L472" s="513"/>
      <c r="M472" s="162"/>
      <c r="N472" s="162"/>
      <c r="O472" s="162"/>
      <c r="P472" s="162"/>
      <c r="Q472" s="162"/>
      <c r="R472" s="162"/>
      <c r="S472" s="162"/>
    </row>
    <row r="473" spans="1:19" x14ac:dyDescent="0.2">
      <c r="A473" s="549"/>
      <c r="B473" s="508"/>
      <c r="C473" s="508"/>
      <c r="D473" s="508"/>
      <c r="E473" s="508"/>
      <c r="F473" s="508"/>
      <c r="G473" s="508"/>
      <c r="H473" s="508"/>
      <c r="I473" s="569"/>
      <c r="J473" s="508"/>
      <c r="K473" s="557"/>
      <c r="L473" s="513"/>
      <c r="M473" s="162"/>
      <c r="N473" s="162"/>
      <c r="O473" s="162"/>
      <c r="P473" s="162"/>
      <c r="Q473" s="162"/>
      <c r="R473" s="162"/>
      <c r="S473" s="162"/>
    </row>
    <row r="474" spans="1:19" x14ac:dyDescent="0.2">
      <c r="A474" s="549"/>
      <c r="B474" s="508"/>
      <c r="C474" s="508"/>
      <c r="D474" s="508"/>
      <c r="E474" s="508"/>
      <c r="F474" s="508"/>
      <c r="G474" s="508"/>
      <c r="H474" s="508"/>
      <c r="I474" s="508"/>
      <c r="J474" s="508"/>
      <c r="K474" s="557"/>
      <c r="L474" s="513"/>
      <c r="M474" s="162"/>
      <c r="N474" s="162"/>
      <c r="O474" s="162"/>
      <c r="P474" s="162"/>
      <c r="Q474" s="162"/>
      <c r="R474" s="162"/>
      <c r="S474" s="162"/>
    </row>
    <row r="475" spans="1:19" x14ac:dyDescent="0.2">
      <c r="A475" s="549"/>
      <c r="B475" s="48" t="s">
        <v>5406</v>
      </c>
      <c r="C475" s="508"/>
      <c r="D475" s="508"/>
      <c r="E475" s="508"/>
      <c r="F475" s="508"/>
      <c r="G475" s="508"/>
      <c r="H475" s="508"/>
      <c r="I475" s="508"/>
      <c r="J475" s="508"/>
      <c r="K475" s="557"/>
      <c r="L475" s="513"/>
      <c r="M475" s="162"/>
      <c r="N475" s="162"/>
      <c r="O475" s="162"/>
      <c r="P475" s="162"/>
      <c r="Q475" s="162"/>
      <c r="R475" s="162"/>
      <c r="S475" s="162"/>
    </row>
    <row r="476" spans="1:19" x14ac:dyDescent="0.2">
      <c r="A476" s="549"/>
      <c r="B476" s="508"/>
      <c r="C476" s="508"/>
      <c r="D476" s="508"/>
      <c r="E476" s="508"/>
      <c r="F476" s="508"/>
      <c r="G476" s="508"/>
      <c r="H476" s="508"/>
      <c r="I476" s="508"/>
      <c r="J476" s="508"/>
      <c r="K476" s="557"/>
      <c r="L476" s="513"/>
      <c r="M476" s="162"/>
      <c r="N476" s="162"/>
      <c r="O476" s="162"/>
      <c r="P476" s="162"/>
      <c r="Q476" s="162"/>
      <c r="R476" s="162"/>
      <c r="S476" s="162"/>
    </row>
    <row r="477" spans="1:19" x14ac:dyDescent="0.2">
      <c r="A477" s="560"/>
      <c r="B477" s="508"/>
      <c r="C477" s="508"/>
      <c r="D477" s="508"/>
      <c r="E477" s="508"/>
      <c r="F477" s="508"/>
      <c r="G477" s="508"/>
      <c r="H477" s="508"/>
      <c r="I477" s="508"/>
      <c r="J477" s="508"/>
      <c r="K477" s="557"/>
      <c r="L477" s="513"/>
      <c r="M477" s="162"/>
      <c r="N477" s="162"/>
      <c r="O477" s="162"/>
      <c r="P477" s="162"/>
      <c r="Q477" s="162"/>
      <c r="R477" s="162"/>
      <c r="S477" s="162"/>
    </row>
    <row r="478" spans="1:19" x14ac:dyDescent="0.2">
      <c r="A478" s="560">
        <v>1</v>
      </c>
      <c r="B478" s="48" t="s">
        <v>369</v>
      </c>
      <c r="C478" s="508"/>
      <c r="D478" s="508"/>
      <c r="E478" s="508"/>
      <c r="F478" s="508"/>
      <c r="G478" s="508"/>
      <c r="H478" s="508"/>
      <c r="I478" s="48" t="s">
        <v>371</v>
      </c>
      <c r="J478" s="561"/>
      <c r="K478" s="586" t="s">
        <v>372</v>
      </c>
      <c r="L478" s="513"/>
      <c r="M478" s="162"/>
      <c r="N478" s="162"/>
      <c r="O478" s="162"/>
      <c r="P478" s="162"/>
      <c r="Q478" s="162"/>
      <c r="R478" s="162"/>
      <c r="S478" s="162"/>
    </row>
    <row r="479" spans="1:19" x14ac:dyDescent="0.2">
      <c r="A479" s="560"/>
      <c r="B479" s="508" t="s">
        <v>367</v>
      </c>
      <c r="C479" s="508"/>
      <c r="D479" s="508"/>
      <c r="E479" s="508"/>
      <c r="F479" s="508"/>
      <c r="G479" s="508"/>
      <c r="H479" s="508"/>
      <c r="I479" s="562">
        <v>0</v>
      </c>
      <c r="J479" s="561"/>
      <c r="K479" s="588">
        <f>$K$472+I479</f>
        <v>0</v>
      </c>
      <c r="L479" s="513"/>
      <c r="M479" s="162"/>
      <c r="N479" s="162"/>
      <c r="O479" s="162"/>
      <c r="P479" s="162"/>
      <c r="Q479" s="162"/>
      <c r="R479" s="162"/>
      <c r="S479" s="162"/>
    </row>
    <row r="480" spans="1:19" x14ac:dyDescent="0.2">
      <c r="A480" s="560"/>
      <c r="B480" s="508"/>
      <c r="C480" s="508"/>
      <c r="D480" s="508"/>
      <c r="E480" s="508"/>
      <c r="F480" s="508"/>
      <c r="G480" s="508"/>
      <c r="H480" s="508"/>
      <c r="I480" s="508"/>
      <c r="J480" s="561"/>
      <c r="K480" s="587"/>
      <c r="L480" s="513"/>
      <c r="M480" s="162"/>
      <c r="N480" s="162"/>
      <c r="O480" s="162"/>
      <c r="P480" s="162"/>
      <c r="Q480" s="162"/>
      <c r="R480" s="162"/>
      <c r="S480" s="162"/>
    </row>
    <row r="481" spans="1:19" x14ac:dyDescent="0.2">
      <c r="A481" s="560">
        <v>2</v>
      </c>
      <c r="B481" s="48" t="s">
        <v>370</v>
      </c>
      <c r="C481" s="508"/>
      <c r="D481" s="508"/>
      <c r="E481" s="508"/>
      <c r="F481" s="508"/>
      <c r="G481" s="508"/>
      <c r="H481" s="508"/>
      <c r="I481" s="48" t="s">
        <v>371</v>
      </c>
      <c r="J481" s="561"/>
      <c r="K481" s="586" t="s">
        <v>372</v>
      </c>
      <c r="L481" s="513"/>
      <c r="M481" s="162"/>
      <c r="N481" s="162"/>
      <c r="O481" s="162"/>
      <c r="P481" s="162"/>
      <c r="Q481" s="162"/>
      <c r="R481" s="162"/>
      <c r="S481" s="162"/>
    </row>
    <row r="482" spans="1:19" x14ac:dyDescent="0.2">
      <c r="A482" s="549"/>
      <c r="B482" s="508" t="s">
        <v>367</v>
      </c>
      <c r="C482" s="508"/>
      <c r="D482" s="508"/>
      <c r="E482" s="508"/>
      <c r="F482" s="508"/>
      <c r="G482" s="508"/>
      <c r="H482" s="508"/>
      <c r="I482" s="562">
        <v>0</v>
      </c>
      <c r="J482" s="561"/>
      <c r="K482" s="588">
        <f>$K$472+I482</f>
        <v>0</v>
      </c>
      <c r="L482" s="513"/>
      <c r="M482" s="162"/>
      <c r="N482" s="162"/>
      <c r="O482" s="162"/>
      <c r="P482" s="162"/>
      <c r="Q482" s="162"/>
      <c r="R482" s="162"/>
      <c r="S482" s="162"/>
    </row>
    <row r="483" spans="1:19" x14ac:dyDescent="0.2">
      <c r="A483" s="549"/>
      <c r="B483" s="508"/>
      <c r="C483" s="508"/>
      <c r="D483" s="508"/>
      <c r="E483" s="508"/>
      <c r="F483" s="508"/>
      <c r="G483" s="508"/>
      <c r="H483" s="508"/>
      <c r="I483" s="508"/>
      <c r="J483" s="508"/>
      <c r="K483" s="557"/>
      <c r="L483" s="513"/>
      <c r="M483" s="162"/>
      <c r="N483" s="162"/>
      <c r="O483" s="162"/>
      <c r="P483" s="162"/>
      <c r="Q483" s="162"/>
      <c r="R483" s="162"/>
      <c r="S483" s="162"/>
    </row>
    <row r="484" spans="1:19" x14ac:dyDescent="0.2">
      <c r="A484" s="549"/>
      <c r="B484" s="508"/>
      <c r="C484" s="508"/>
      <c r="D484" s="508"/>
      <c r="E484" s="508"/>
      <c r="F484" s="508"/>
      <c r="G484" s="508"/>
      <c r="H484" s="508"/>
      <c r="I484" s="508"/>
      <c r="J484" s="508"/>
      <c r="K484" s="557"/>
      <c r="L484" s="513"/>
      <c r="M484" s="162"/>
      <c r="N484" s="162"/>
      <c r="O484" s="162"/>
      <c r="P484" s="162"/>
      <c r="Q484" s="162"/>
      <c r="R484" s="162"/>
      <c r="S484" s="162"/>
    </row>
    <row r="485" spans="1:19" x14ac:dyDescent="0.2">
      <c r="A485" s="549"/>
      <c r="B485" s="508" t="s">
        <v>367</v>
      </c>
      <c r="C485" s="508"/>
      <c r="D485" s="508"/>
      <c r="E485" s="508"/>
      <c r="F485" s="508"/>
      <c r="G485" s="508"/>
      <c r="H485" s="508"/>
      <c r="I485" s="589">
        <f>I472</f>
        <v>0</v>
      </c>
      <c r="J485" s="508"/>
      <c r="K485" s="528"/>
      <c r="L485" s="513"/>
      <c r="M485" s="162"/>
      <c r="N485" s="162"/>
      <c r="O485" s="162"/>
      <c r="P485" s="162"/>
      <c r="Q485" s="162"/>
      <c r="R485" s="162"/>
      <c r="S485" s="162"/>
    </row>
    <row r="486" spans="1:19" x14ac:dyDescent="0.2">
      <c r="A486" s="549"/>
      <c r="B486" s="508" t="s">
        <v>5407</v>
      </c>
      <c r="C486" s="508"/>
      <c r="D486" s="508"/>
      <c r="E486" s="508"/>
      <c r="F486" s="508"/>
      <c r="G486" s="508"/>
      <c r="H486" s="508"/>
      <c r="I486" s="589">
        <f>$I$479*$I$466*300/I465</f>
        <v>0</v>
      </c>
      <c r="J486" s="508"/>
      <c r="K486" s="528"/>
      <c r="L486" s="513"/>
      <c r="M486" s="162"/>
      <c r="N486" s="162"/>
      <c r="O486" s="162"/>
      <c r="P486" s="162"/>
      <c r="Q486" s="162"/>
      <c r="R486" s="162"/>
      <c r="S486" s="162"/>
    </row>
    <row r="487" spans="1:19" x14ac:dyDescent="0.2">
      <c r="A487" s="549"/>
      <c r="B487" s="508" t="s">
        <v>5408</v>
      </c>
      <c r="C487" s="508"/>
      <c r="D487" s="508"/>
      <c r="E487" s="508"/>
      <c r="F487" s="508"/>
      <c r="G487" s="508"/>
      <c r="H487" s="508"/>
      <c r="I487" s="589">
        <f>$I$482*$I$466*100/I465</f>
        <v>0</v>
      </c>
      <c r="J487" s="508"/>
      <c r="K487" s="528"/>
      <c r="L487" s="513"/>
      <c r="M487" s="162"/>
      <c r="N487" s="162"/>
      <c r="O487" s="162"/>
      <c r="P487" s="162"/>
      <c r="Q487" s="162"/>
      <c r="R487" s="162"/>
      <c r="S487" s="162"/>
    </row>
    <row r="488" spans="1:19" ht="12.75" thickBot="1" x14ac:dyDescent="0.25">
      <c r="A488" s="549"/>
      <c r="B488" s="48" t="s">
        <v>5409</v>
      </c>
      <c r="C488" s="48"/>
      <c r="D488" s="48"/>
      <c r="E488" s="48"/>
      <c r="F488" s="48"/>
      <c r="G488" s="48"/>
      <c r="H488" s="48"/>
      <c r="I488" s="590">
        <f>SUM(I485:I487)</f>
        <v>0</v>
      </c>
      <c r="J488" s="508"/>
      <c r="K488" s="557"/>
      <c r="L488" s="513"/>
      <c r="M488" s="162"/>
      <c r="N488" s="162"/>
      <c r="O488" s="162"/>
      <c r="P488" s="162"/>
      <c r="Q488" s="162"/>
      <c r="R488" s="162"/>
      <c r="S488" s="162"/>
    </row>
    <row r="489" spans="1:19" x14ac:dyDescent="0.2">
      <c r="A489" s="549"/>
      <c r="B489" s="508"/>
      <c r="C489" s="508"/>
      <c r="D489" s="508"/>
      <c r="E489" s="508"/>
      <c r="F489" s="508"/>
      <c r="G489" s="508"/>
      <c r="H489" s="508"/>
      <c r="I489" s="591"/>
      <c r="J489" s="508"/>
      <c r="K489" s="557"/>
      <c r="L489" s="513"/>
      <c r="M489" s="162"/>
      <c r="N489" s="162"/>
      <c r="O489" s="162"/>
      <c r="P489" s="162"/>
      <c r="Q489" s="162"/>
      <c r="R489" s="162"/>
      <c r="S489" s="162"/>
    </row>
    <row r="490" spans="1:19" x14ac:dyDescent="0.2">
      <c r="A490" s="48"/>
      <c r="B490" s="48" t="s">
        <v>5410</v>
      </c>
      <c r="C490" s="48"/>
      <c r="D490" s="48"/>
      <c r="E490" s="48"/>
      <c r="F490" s="48"/>
      <c r="G490" s="48"/>
      <c r="H490" s="48"/>
      <c r="I490" s="592">
        <f>I488+K448</f>
        <v>0</v>
      </c>
      <c r="J490" s="48"/>
      <c r="K490" s="563"/>
      <c r="L490" s="48"/>
      <c r="M490" s="162"/>
      <c r="N490" s="162"/>
      <c r="O490" s="162"/>
      <c r="P490" s="162"/>
      <c r="Q490" s="162"/>
      <c r="R490" s="162"/>
      <c r="S490" s="162"/>
    </row>
    <row r="491" spans="1:19" ht="12.75" thickBot="1" x14ac:dyDescent="0.25">
      <c r="A491" s="564"/>
      <c r="B491" s="545"/>
      <c r="C491" s="545"/>
      <c r="D491" s="545"/>
      <c r="E491" s="545"/>
      <c r="F491" s="545"/>
      <c r="G491" s="545"/>
      <c r="H491" s="545"/>
      <c r="I491" s="545"/>
      <c r="J491" s="545"/>
      <c r="K491" s="565"/>
      <c r="L491" s="566"/>
      <c r="M491" s="162"/>
      <c r="N491" s="162"/>
      <c r="O491" s="162"/>
      <c r="P491" s="162"/>
      <c r="Q491" s="162"/>
      <c r="R491" s="162"/>
      <c r="S491" s="162"/>
    </row>
  </sheetData>
  <sheetProtection algorithmName="SHA-512" hashValue="uq2TwXfNFSqG9B4ESPd/sJVpMS+61K6evSEclxlD4/3W4w8TXVhZ5Lf4+r+W+mjzd5n7jIG3kmD4K3OQTFOmCw==" saltValue="O4OhydMe7nsFvZWOlxsz/A==" spinCount="100000" sheet="1" objects="1" scenarios="1"/>
  <mergeCells count="12">
    <mergeCell ref="B251:C251"/>
    <mergeCell ref="G130:K130"/>
    <mergeCell ref="G250:K250"/>
    <mergeCell ref="G249:L249"/>
    <mergeCell ref="B371:C371"/>
    <mergeCell ref="G369:L369"/>
    <mergeCell ref="G370:K370"/>
    <mergeCell ref="I9:J9"/>
    <mergeCell ref="G10:K10"/>
    <mergeCell ref="B11:C11"/>
    <mergeCell ref="B131:C131"/>
    <mergeCell ref="G129:L129"/>
  </mergeCells>
  <phoneticPr fontId="15" type="noConversion"/>
  <pageMargins left="0.51181102362204722" right="0.51181102362204722" top="0.74803149606299213" bottom="0.74803149606299213" header="0.31496062992125984" footer="0.31496062992125984"/>
  <pageSetup paperSize="9" scale="61" orientation="landscape" r:id="rId1"/>
  <headerFooter>
    <oddHeader>&amp;L&amp;"-,Vet"&amp;14 23105
Justitieel Complex Vlissingen</oddHeader>
    <oddFooter>&amp;L&amp;D&amp;R&amp;P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D59D-47BB-493E-B426-5575DCC6DF00}">
  <sheetPr>
    <tabColor theme="9" tint="0.39997558519241921"/>
    <pageSetUpPr fitToPage="1"/>
  </sheetPr>
  <dimension ref="A1:AV800"/>
  <sheetViews>
    <sheetView showGridLines="0" topLeftCell="C1" zoomScale="80" zoomScaleNormal="80" zoomScaleSheetLayoutView="100" workbookViewId="0">
      <pane ySplit="3540" topLeftCell="A352" activePane="bottomLeft"/>
      <selection activeCell="AT1" sqref="AT1:AU1048576"/>
      <selection pane="bottomLeft" activeCell="T356" sqref="T356"/>
    </sheetView>
  </sheetViews>
  <sheetFormatPr defaultColWidth="9.140625" defaultRowHeight="6.75" customHeight="1" outlineLevelRow="3" x14ac:dyDescent="0.2"/>
  <cols>
    <col min="1" max="1" width="12.7109375" style="153" customWidth="1"/>
    <col min="2" max="3" width="52" style="142" customWidth="1"/>
    <col min="4" max="4" width="2.28515625" style="140" customWidth="1"/>
    <col min="5" max="5" width="6.7109375" style="141" customWidth="1"/>
    <col min="6" max="6" width="14.5703125" style="141" customWidth="1"/>
    <col min="7" max="7" width="12.7109375" style="142" customWidth="1"/>
    <col min="8" max="8" width="13.7109375" style="146" customWidth="1"/>
    <col min="9" max="9" width="2.85546875" style="142" customWidth="1"/>
    <col min="10" max="10" width="13.140625" style="142" customWidth="1"/>
    <col min="11" max="11" width="1.42578125" style="138" customWidth="1"/>
    <col min="12" max="12" width="7.7109375" style="141" customWidth="1"/>
    <col min="13" max="13" width="14.140625" style="142" customWidth="1"/>
    <col min="14" max="14" width="12.42578125" style="142" customWidth="1"/>
    <col min="15" max="15" width="13.85546875" style="146" customWidth="1"/>
    <col min="16" max="16" width="2.85546875" style="142" customWidth="1"/>
    <col min="17" max="17" width="13.140625" style="142" customWidth="1"/>
    <col min="18" max="18" width="1.85546875" style="138" customWidth="1"/>
    <col min="19" max="19" width="8.140625" style="141" customWidth="1"/>
    <col min="20" max="20" width="14.28515625" style="142" customWidth="1"/>
    <col min="21" max="21" width="12.42578125" style="142" customWidth="1"/>
    <col min="22" max="22" width="13.85546875" style="146" customWidth="1"/>
    <col min="23" max="23" width="2.85546875" style="142" customWidth="1"/>
    <col min="24" max="24" width="14.28515625" style="142" customWidth="1"/>
    <col min="25" max="25" width="2.7109375" style="138" customWidth="1"/>
    <col min="26" max="26" width="11.28515625" style="142" hidden="1" customWidth="1"/>
    <col min="27" max="27" width="0" style="142" hidden="1" customWidth="1"/>
    <col min="28" max="28" width="3.7109375" style="142" hidden="1" customWidth="1"/>
    <col min="29" max="29" width="12.140625" style="142" hidden="1" customWidth="1"/>
    <col min="30" max="30" width="3.85546875" style="142" hidden="1" customWidth="1"/>
    <col min="31" max="31" width="11.42578125" style="142" hidden="1" customWidth="1"/>
    <col min="32" max="32" width="0" style="142" hidden="1" customWidth="1"/>
    <col min="33" max="33" width="3.7109375" style="142" hidden="1" customWidth="1"/>
    <col min="34" max="34" width="12.5703125" style="142" hidden="1" customWidth="1"/>
    <col min="35" max="35" width="3.7109375" style="142" hidden="1" customWidth="1"/>
    <col min="36" max="36" width="11.42578125" style="142" hidden="1" customWidth="1"/>
    <col min="37" max="37" width="0" style="142" hidden="1" customWidth="1"/>
    <col min="38" max="38" width="4" style="142" hidden="1" customWidth="1"/>
    <col min="39" max="39" width="11.42578125" style="142" hidden="1" customWidth="1"/>
    <col min="40" max="40" width="3.42578125" style="142" hidden="1" customWidth="1"/>
    <col min="41" max="41" width="11.42578125" style="142" hidden="1" customWidth="1"/>
    <col min="42" max="42" width="0" style="142" hidden="1" customWidth="1"/>
    <col min="43" max="43" width="4" style="142" hidden="1" customWidth="1"/>
    <col min="44" max="44" width="12" style="142" hidden="1" customWidth="1"/>
    <col min="45" max="45" width="4" style="142" hidden="1" customWidth="1"/>
    <col min="46" max="46" width="17.85546875" style="142" customWidth="1"/>
    <col min="47" max="47" width="13.85546875" style="142" customWidth="1"/>
    <col min="48" max="16384" width="9.140625" style="142"/>
  </cols>
  <sheetData>
    <row r="1" spans="1:47" s="118" customFormat="1" ht="18.75" x14ac:dyDescent="0.3">
      <c r="A1" s="116"/>
      <c r="B1" s="117" t="s">
        <v>5411</v>
      </c>
      <c r="C1" s="116"/>
      <c r="D1" s="116"/>
      <c r="AT1" s="449"/>
      <c r="AU1" s="449"/>
    </row>
    <row r="2" spans="1:47" s="118" customFormat="1" ht="15" x14ac:dyDescent="0.25">
      <c r="A2" s="116" t="s">
        <v>5412</v>
      </c>
      <c r="B2" s="119" t="s">
        <v>5414</v>
      </c>
      <c r="C2" s="116"/>
      <c r="D2" s="116"/>
      <c r="AT2" s="449"/>
      <c r="AU2" s="449"/>
    </row>
    <row r="3" spans="1:47" s="118" customFormat="1" ht="15.75" thickBot="1" x14ac:dyDescent="0.3">
      <c r="A3" s="120" t="s">
        <v>5413</v>
      </c>
      <c r="B3" s="121">
        <v>45743</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450"/>
      <c r="AU3" s="450"/>
    </row>
    <row r="4" spans="1:47" s="118" customFormat="1" ht="15" x14ac:dyDescent="0.25">
      <c r="A4" s="116"/>
      <c r="B4" s="122"/>
      <c r="C4" s="116"/>
      <c r="D4" s="116"/>
      <c r="AT4" s="449"/>
      <c r="AU4" s="449"/>
    </row>
    <row r="5" spans="1:47" s="128" customFormat="1" ht="26.25" customHeight="1" x14ac:dyDescent="0.25">
      <c r="A5" s="123" t="s">
        <v>114</v>
      </c>
      <c r="B5" s="124"/>
      <c r="C5" s="123" t="s">
        <v>127</v>
      </c>
      <c r="D5" s="125"/>
      <c r="E5" s="126"/>
      <c r="F5" s="127" t="s">
        <v>5396</v>
      </c>
      <c r="H5" s="691" t="s">
        <v>5400</v>
      </c>
      <c r="I5" s="691"/>
      <c r="J5" s="691"/>
      <c r="K5" s="691"/>
      <c r="L5" s="691"/>
      <c r="M5" s="691"/>
      <c r="N5" s="691"/>
      <c r="O5" s="129"/>
      <c r="R5" s="130"/>
      <c r="S5" s="126"/>
      <c r="V5" s="129"/>
      <c r="Y5" s="130"/>
      <c r="AT5" s="451"/>
      <c r="AU5" s="451"/>
    </row>
    <row r="6" spans="1:47" s="138" customFormat="1" ht="6.75" customHeight="1" x14ac:dyDescent="0.2">
      <c r="A6" s="131"/>
      <c r="B6" s="132"/>
      <c r="C6" s="133"/>
      <c r="D6" s="134"/>
      <c r="E6" s="135"/>
      <c r="F6" s="135"/>
      <c r="G6" s="136"/>
      <c r="H6" s="137"/>
      <c r="L6" s="135"/>
      <c r="N6" s="136"/>
      <c r="O6" s="137"/>
      <c r="S6" s="135"/>
      <c r="U6" s="136"/>
      <c r="V6" s="137"/>
      <c r="AT6" s="452"/>
      <c r="AU6" s="452"/>
    </row>
    <row r="7" spans="1:47" ht="12" x14ac:dyDescent="0.2">
      <c r="A7" s="131"/>
      <c r="B7" s="139" t="s">
        <v>107</v>
      </c>
      <c r="C7" s="132"/>
      <c r="H7" s="143" t="s">
        <v>5397</v>
      </c>
      <c r="I7" s="144"/>
      <c r="J7" s="144"/>
      <c r="K7" s="144"/>
      <c r="L7" s="145"/>
      <c r="M7" s="144"/>
      <c r="N7" s="144"/>
      <c r="AT7" s="453"/>
      <c r="AU7" s="453"/>
    </row>
    <row r="8" spans="1:47" s="138" customFormat="1" ht="6" customHeight="1" x14ac:dyDescent="0.2">
      <c r="A8" s="131"/>
      <c r="B8" s="139"/>
      <c r="C8" s="132"/>
      <c r="D8" s="147"/>
      <c r="E8" s="135"/>
      <c r="F8" s="135"/>
      <c r="H8" s="148"/>
      <c r="I8" s="149"/>
      <c r="J8" s="149"/>
      <c r="K8" s="149"/>
      <c r="L8" s="150"/>
      <c r="M8" s="149"/>
      <c r="N8" s="149"/>
      <c r="O8" s="137"/>
      <c r="S8" s="135"/>
      <c r="V8" s="137"/>
      <c r="AT8" s="452"/>
      <c r="AU8" s="452"/>
    </row>
    <row r="9" spans="1:47" ht="12" x14ac:dyDescent="0.2">
      <c r="A9" s="131"/>
      <c r="B9" s="139"/>
      <c r="C9" s="132"/>
      <c r="H9" s="151" t="s">
        <v>5398</v>
      </c>
      <c r="I9" s="131"/>
      <c r="J9" s="131"/>
      <c r="K9" s="131"/>
      <c r="L9" s="152"/>
      <c r="M9" s="131"/>
      <c r="N9" s="131"/>
      <c r="AT9" s="453"/>
      <c r="AU9" s="453"/>
    </row>
    <row r="10" spans="1:47" s="138" customFormat="1" ht="5.25" customHeight="1" x14ac:dyDescent="0.2">
      <c r="A10" s="131"/>
      <c r="B10" s="139"/>
      <c r="C10" s="132"/>
      <c r="D10" s="147"/>
      <c r="E10" s="135"/>
      <c r="F10" s="135"/>
      <c r="H10" s="148"/>
      <c r="I10" s="149"/>
      <c r="J10" s="149"/>
      <c r="K10" s="149"/>
      <c r="L10" s="150"/>
      <c r="M10" s="149"/>
      <c r="N10" s="149"/>
      <c r="O10" s="137"/>
      <c r="S10" s="135"/>
      <c r="V10" s="137"/>
      <c r="AT10" s="452"/>
      <c r="AU10" s="452"/>
    </row>
    <row r="11" spans="1:47" ht="38.25" customHeight="1" x14ac:dyDescent="0.2">
      <c r="B11" s="154"/>
      <c r="H11" s="699" t="s">
        <v>5399</v>
      </c>
      <c r="I11" s="699"/>
      <c r="J11" s="699"/>
      <c r="K11" s="699"/>
      <c r="L11" s="699"/>
      <c r="M11" s="699"/>
      <c r="N11" s="699"/>
      <c r="AT11" s="453"/>
      <c r="AU11" s="453"/>
    </row>
    <row r="12" spans="1:47" ht="8.25" customHeight="1" thickBot="1" x14ac:dyDescent="0.25">
      <c r="A12" s="155"/>
      <c r="B12" s="156"/>
      <c r="C12" s="156"/>
      <c r="D12" s="157"/>
      <c r="E12" s="158"/>
      <c r="F12" s="159"/>
      <c r="G12" s="160"/>
      <c r="H12" s="161"/>
      <c r="I12" s="162"/>
      <c r="J12" s="163"/>
      <c r="K12" s="164"/>
      <c r="L12" s="158"/>
      <c r="M12" s="162"/>
      <c r="N12" s="160"/>
      <c r="O12" s="161"/>
      <c r="P12" s="162"/>
      <c r="Q12" s="163"/>
      <c r="R12" s="164"/>
      <c r="S12" s="158"/>
      <c r="T12" s="162"/>
      <c r="U12" s="160"/>
      <c r="V12" s="161"/>
      <c r="W12" s="162"/>
      <c r="X12" s="163"/>
      <c r="Y12" s="164"/>
      <c r="Z12" s="163"/>
      <c r="AA12" s="162"/>
      <c r="AB12" s="162"/>
      <c r="AC12" s="163"/>
      <c r="AD12" s="162"/>
      <c r="AE12" s="163"/>
      <c r="AF12" s="162"/>
      <c r="AG12" s="162"/>
      <c r="AH12" s="163"/>
      <c r="AI12" s="162"/>
      <c r="AJ12" s="163"/>
      <c r="AK12" s="162"/>
      <c r="AL12" s="162"/>
      <c r="AM12" s="163"/>
      <c r="AN12" s="162"/>
      <c r="AO12" s="163"/>
      <c r="AP12" s="162"/>
      <c r="AQ12" s="162"/>
      <c r="AR12" s="163"/>
      <c r="AS12" s="162"/>
      <c r="AT12" s="454"/>
      <c r="AU12" s="454"/>
    </row>
    <row r="13" spans="1:47" s="178" customFormat="1" ht="12.75" thickBot="1" x14ac:dyDescent="0.3">
      <c r="A13" s="165"/>
      <c r="B13" s="166"/>
      <c r="C13" s="166"/>
      <c r="D13" s="167"/>
      <c r="E13" s="168"/>
      <c r="F13" s="169" t="s">
        <v>315</v>
      </c>
      <c r="G13" s="169"/>
      <c r="H13" s="169"/>
      <c r="I13" s="169"/>
      <c r="J13" s="170"/>
      <c r="K13" s="171"/>
      <c r="L13" s="168"/>
      <c r="M13" s="172" t="s">
        <v>123</v>
      </c>
      <c r="N13" s="169"/>
      <c r="O13" s="173"/>
      <c r="P13" s="169"/>
      <c r="Q13" s="170"/>
      <c r="R13" s="174"/>
      <c r="S13" s="168"/>
      <c r="T13" s="172" t="s">
        <v>123</v>
      </c>
      <c r="U13" s="169"/>
      <c r="V13" s="173"/>
      <c r="W13" s="169"/>
      <c r="X13" s="170"/>
      <c r="Y13" s="175"/>
      <c r="Z13" s="176"/>
      <c r="AA13" s="684"/>
      <c r="AB13" s="684"/>
      <c r="AC13" s="684"/>
      <c r="AD13" s="171"/>
      <c r="AE13" s="177"/>
      <c r="AF13" s="684"/>
      <c r="AG13" s="684"/>
      <c r="AH13" s="684"/>
      <c r="AI13" s="174"/>
      <c r="AJ13" s="177"/>
      <c r="AK13" s="684"/>
      <c r="AL13" s="684"/>
      <c r="AM13" s="684"/>
      <c r="AN13" s="174"/>
      <c r="AO13" s="176"/>
      <c r="AP13" s="684"/>
      <c r="AQ13" s="684"/>
      <c r="AR13" s="684"/>
      <c r="AS13" s="171"/>
      <c r="AT13" s="682" t="s">
        <v>0</v>
      </c>
      <c r="AU13" s="683"/>
    </row>
    <row r="14" spans="1:47" s="178" customFormat="1" ht="12.75" thickBot="1" x14ac:dyDescent="0.3">
      <c r="A14" s="179"/>
      <c r="B14" s="180"/>
      <c r="C14" s="181"/>
      <c r="D14" s="182"/>
      <c r="E14" s="183"/>
      <c r="F14" s="184"/>
      <c r="G14" s="184"/>
      <c r="H14" s="184"/>
      <c r="I14" s="184"/>
      <c r="J14" s="185"/>
      <c r="K14" s="186"/>
      <c r="L14" s="183"/>
      <c r="M14" s="187" t="s">
        <v>316</v>
      </c>
      <c r="N14" s="188"/>
      <c r="O14" s="189"/>
      <c r="P14" s="188"/>
      <c r="Q14" s="190"/>
      <c r="R14" s="191"/>
      <c r="S14" s="183"/>
      <c r="T14" s="187" t="s">
        <v>343</v>
      </c>
      <c r="U14" s="188"/>
      <c r="V14" s="189"/>
      <c r="W14" s="188"/>
      <c r="X14" s="190"/>
      <c r="Y14" s="192"/>
      <c r="Z14" s="193"/>
      <c r="AA14" s="194"/>
      <c r="AB14" s="194"/>
      <c r="AC14" s="194"/>
      <c r="AD14" s="186"/>
      <c r="AE14" s="180"/>
      <c r="AF14" s="194"/>
      <c r="AG14" s="194"/>
      <c r="AH14" s="194"/>
      <c r="AI14" s="191"/>
      <c r="AJ14" s="180"/>
      <c r="AK14" s="194"/>
      <c r="AL14" s="194"/>
      <c r="AM14" s="194"/>
      <c r="AN14" s="191"/>
      <c r="AO14" s="193"/>
      <c r="AP14" s="194"/>
      <c r="AQ14" s="194"/>
      <c r="AR14" s="194"/>
      <c r="AS14" s="186"/>
      <c r="AT14" s="455"/>
      <c r="AU14" s="456"/>
    </row>
    <row r="15" spans="1:47" s="178" customFormat="1" ht="38.25" customHeight="1" thickBot="1" x14ac:dyDescent="0.3">
      <c r="A15" s="195"/>
      <c r="B15" s="196" t="s">
        <v>312</v>
      </c>
      <c r="C15" s="197">
        <v>0</v>
      </c>
      <c r="D15" s="198"/>
      <c r="E15" s="199"/>
      <c r="F15" s="200"/>
      <c r="G15" s="201"/>
      <c r="H15" s="202" t="s">
        <v>280</v>
      </c>
      <c r="I15" s="203"/>
      <c r="J15" s="204">
        <v>166</v>
      </c>
      <c r="K15" s="205"/>
      <c r="L15" s="199"/>
      <c r="M15" s="206"/>
      <c r="N15" s="201"/>
      <c r="O15" s="202" t="str">
        <f>H15</f>
        <v>aantal legeringsbedden</v>
      </c>
      <c r="P15" s="203"/>
      <c r="Q15" s="204">
        <f>200+110+100</f>
        <v>410</v>
      </c>
      <c r="R15" s="207"/>
      <c r="S15" s="199"/>
      <c r="T15" s="206"/>
      <c r="U15" s="201"/>
      <c r="V15" s="202" t="str">
        <f>H15</f>
        <v>aantal legeringsbedden</v>
      </c>
      <c r="W15" s="203"/>
      <c r="X15" s="204">
        <f>310</f>
        <v>310</v>
      </c>
      <c r="Y15" s="208"/>
      <c r="Z15" s="209"/>
      <c r="AA15" s="210"/>
      <c r="AB15" s="210"/>
      <c r="AC15" s="211"/>
      <c r="AD15" s="205"/>
      <c r="AE15" s="210"/>
      <c r="AF15" s="210"/>
      <c r="AG15" s="210"/>
      <c r="AH15" s="211"/>
      <c r="AI15" s="207"/>
      <c r="AJ15" s="210"/>
      <c r="AK15" s="210"/>
      <c r="AL15" s="210"/>
      <c r="AM15" s="211"/>
      <c r="AN15" s="207"/>
      <c r="AO15" s="209"/>
      <c r="AP15" s="210"/>
      <c r="AQ15" s="210"/>
      <c r="AR15" s="211"/>
      <c r="AS15" s="205"/>
      <c r="AT15" s="457" t="s">
        <v>280</v>
      </c>
      <c r="AU15" s="458">
        <f>J15+Q15+X15</f>
        <v>886</v>
      </c>
    </row>
    <row r="16" spans="1:47" s="228" customFormat="1" ht="36.75" customHeight="1" thickBot="1" x14ac:dyDescent="0.3">
      <c r="A16" s="209"/>
      <c r="B16" s="196" t="s">
        <v>385</v>
      </c>
      <c r="C16" s="212" t="s">
        <v>386</v>
      </c>
      <c r="D16" s="213"/>
      <c r="E16" s="214"/>
      <c r="F16" s="215" t="s">
        <v>128</v>
      </c>
      <c r="G16" s="216" t="s">
        <v>34</v>
      </c>
      <c r="H16" s="217" t="s">
        <v>35</v>
      </c>
      <c r="I16" s="218"/>
      <c r="J16" s="219" t="s">
        <v>14</v>
      </c>
      <c r="K16" s="220"/>
      <c r="L16" s="214"/>
      <c r="M16" s="221" t="s">
        <v>128</v>
      </c>
      <c r="N16" s="216" t="s">
        <v>34</v>
      </c>
      <c r="O16" s="217" t="s">
        <v>35</v>
      </c>
      <c r="P16" s="218"/>
      <c r="Q16" s="219" t="s">
        <v>14</v>
      </c>
      <c r="R16" s="222"/>
      <c r="S16" s="214"/>
      <c r="T16" s="221" t="s">
        <v>128</v>
      </c>
      <c r="U16" s="216" t="s">
        <v>34</v>
      </c>
      <c r="V16" s="217" t="s">
        <v>35</v>
      </c>
      <c r="W16" s="218"/>
      <c r="X16" s="219" t="s">
        <v>14</v>
      </c>
      <c r="Y16" s="223"/>
      <c r="Z16" s="209" t="s">
        <v>129</v>
      </c>
      <c r="AA16" s="209" t="s">
        <v>128</v>
      </c>
      <c r="AB16" s="224" t="s">
        <v>34</v>
      </c>
      <c r="AC16" s="225" t="s">
        <v>35</v>
      </c>
      <c r="AD16" s="220"/>
      <c r="AE16" s="225" t="s">
        <v>35</v>
      </c>
      <c r="AF16" s="225" t="s">
        <v>109</v>
      </c>
      <c r="AG16" s="225"/>
      <c r="AH16" s="226" t="s">
        <v>14</v>
      </c>
      <c r="AI16" s="222"/>
      <c r="AJ16" s="225" t="s">
        <v>35</v>
      </c>
      <c r="AK16" s="225" t="s">
        <v>109</v>
      </c>
      <c r="AL16" s="225"/>
      <c r="AM16" s="226" t="s">
        <v>14</v>
      </c>
      <c r="AN16" s="222"/>
      <c r="AO16" s="227" t="s">
        <v>35</v>
      </c>
      <c r="AP16" s="225" t="s">
        <v>109</v>
      </c>
      <c r="AQ16" s="225"/>
      <c r="AR16" s="226" t="s">
        <v>14</v>
      </c>
      <c r="AS16" s="220"/>
      <c r="AT16" s="459" t="s">
        <v>128</v>
      </c>
      <c r="AU16" s="460" t="s">
        <v>14</v>
      </c>
    </row>
    <row r="17" spans="1:48" ht="12" x14ac:dyDescent="0.2">
      <c r="A17" s="229"/>
      <c r="B17" s="230"/>
      <c r="C17" s="230"/>
      <c r="D17" s="231"/>
      <c r="E17" s="232"/>
      <c r="F17" s="233"/>
      <c r="G17" s="234"/>
      <c r="H17" s="235"/>
      <c r="I17" s="236"/>
      <c r="J17" s="430"/>
      <c r="K17" s="237"/>
      <c r="L17" s="232"/>
      <c r="M17" s="461"/>
      <c r="N17" s="234"/>
      <c r="O17" s="239"/>
      <c r="P17" s="65"/>
      <c r="Q17" s="444"/>
      <c r="R17" s="240"/>
      <c r="S17" s="232"/>
      <c r="T17" s="238"/>
      <c r="U17" s="241"/>
      <c r="V17" s="242"/>
      <c r="W17" s="241"/>
      <c r="X17" s="243"/>
      <c r="Y17" s="244"/>
      <c r="Z17" s="685"/>
      <c r="AA17" s="686"/>
      <c r="AB17" s="686"/>
      <c r="AC17" s="686"/>
      <c r="AD17" s="687"/>
      <c r="AE17" s="685"/>
      <c r="AF17" s="688"/>
      <c r="AG17" s="688"/>
      <c r="AH17" s="688"/>
      <c r="AI17" s="689"/>
      <c r="AJ17" s="245"/>
      <c r="AK17" s="246"/>
      <c r="AL17" s="247"/>
      <c r="AM17" s="248"/>
      <c r="AN17" s="249"/>
      <c r="AO17" s="685"/>
      <c r="AP17" s="686"/>
      <c r="AQ17" s="686"/>
      <c r="AR17" s="686"/>
      <c r="AS17" s="687"/>
      <c r="AT17" s="461"/>
      <c r="AU17" s="462"/>
    </row>
    <row r="18" spans="1:48" s="263" customFormat="1" ht="12" x14ac:dyDescent="0.2">
      <c r="A18" s="250"/>
      <c r="B18" s="55" t="s">
        <v>98</v>
      </c>
      <c r="C18" s="251"/>
      <c r="D18" s="252"/>
      <c r="E18" s="253"/>
      <c r="F18" s="254"/>
      <c r="G18" s="255"/>
      <c r="H18" s="256"/>
      <c r="I18" s="257"/>
      <c r="J18" s="431">
        <f>SUM(J19:J21)</f>
        <v>0</v>
      </c>
      <c r="K18" s="258"/>
      <c r="L18" s="253"/>
      <c r="M18" s="463"/>
      <c r="N18" s="255"/>
      <c r="O18" s="256"/>
      <c r="P18" s="257"/>
      <c r="Q18" s="431">
        <f>SUM(Q19:Q21)</f>
        <v>0</v>
      </c>
      <c r="R18" s="259"/>
      <c r="S18" s="253"/>
      <c r="T18" s="256"/>
      <c r="U18" s="255"/>
      <c r="V18" s="256"/>
      <c r="W18" s="257"/>
      <c r="X18" s="431">
        <f>SUM(X19:X21)</f>
        <v>0</v>
      </c>
      <c r="Y18" s="258"/>
      <c r="Z18" s="260"/>
      <c r="AA18" s="261"/>
      <c r="AB18" s="257"/>
      <c r="AC18" s="262">
        <v>0</v>
      </c>
      <c r="AD18" s="258"/>
      <c r="AE18" s="260"/>
      <c r="AF18" s="261"/>
      <c r="AG18" s="257"/>
      <c r="AH18" s="262">
        <v>0</v>
      </c>
      <c r="AI18" s="259"/>
      <c r="AJ18" s="260"/>
      <c r="AK18" s="261"/>
      <c r="AL18" s="257"/>
      <c r="AM18" s="262">
        <v>0</v>
      </c>
      <c r="AN18" s="259"/>
      <c r="AO18" s="260"/>
      <c r="AP18" s="261"/>
      <c r="AQ18" s="257"/>
      <c r="AR18" s="262">
        <v>0</v>
      </c>
      <c r="AS18" s="258"/>
      <c r="AT18" s="463"/>
      <c r="AU18" s="431">
        <f>SUM(AU19:AU21)</f>
        <v>0</v>
      </c>
    </row>
    <row r="19" spans="1:48" ht="15" customHeight="1" outlineLevel="2" x14ac:dyDescent="0.2">
      <c r="A19" s="264"/>
      <c r="B19" s="56" t="s">
        <v>99</v>
      </c>
      <c r="C19" s="265"/>
      <c r="D19" s="266"/>
      <c r="E19" s="267"/>
      <c r="F19" s="268">
        <v>0</v>
      </c>
      <c r="G19" s="269" t="s">
        <v>384</v>
      </c>
      <c r="H19" s="270">
        <v>0</v>
      </c>
      <c r="I19" s="271"/>
      <c r="J19" s="432">
        <f>F19*H19</f>
        <v>0</v>
      </c>
      <c r="K19" s="205"/>
      <c r="L19" s="267"/>
      <c r="M19" s="464">
        <v>0</v>
      </c>
      <c r="N19" s="269"/>
      <c r="O19" s="270">
        <f>H19</f>
        <v>0</v>
      </c>
      <c r="P19" s="271"/>
      <c r="Q19" s="432">
        <f t="shared" ref="Q19:Q30" si="0">M19*O19</f>
        <v>0</v>
      </c>
      <c r="R19" s="207"/>
      <c r="S19" s="267"/>
      <c r="T19" s="272">
        <v>0</v>
      </c>
      <c r="U19" s="269"/>
      <c r="V19" s="270">
        <f>H19</f>
        <v>0</v>
      </c>
      <c r="W19" s="271"/>
      <c r="X19" s="432">
        <f>T19*V19</f>
        <v>0</v>
      </c>
      <c r="Y19" s="205"/>
      <c r="Z19" s="273">
        <v>0</v>
      </c>
      <c r="AA19" s="268">
        <v>0</v>
      </c>
      <c r="AB19" s="271"/>
      <c r="AC19" s="274">
        <v>0</v>
      </c>
      <c r="AD19" s="275"/>
      <c r="AE19" s="273">
        <v>0</v>
      </c>
      <c r="AF19" s="268">
        <v>0</v>
      </c>
      <c r="AG19" s="271"/>
      <c r="AH19" s="274">
        <v>0</v>
      </c>
      <c r="AI19" s="276"/>
      <c r="AJ19" s="273">
        <v>0</v>
      </c>
      <c r="AK19" s="268">
        <v>0</v>
      </c>
      <c r="AL19" s="271"/>
      <c r="AM19" s="274">
        <v>0</v>
      </c>
      <c r="AN19" s="276"/>
      <c r="AO19" s="273">
        <v>0</v>
      </c>
      <c r="AP19" s="268">
        <v>0</v>
      </c>
      <c r="AQ19" s="271"/>
      <c r="AR19" s="274">
        <v>0</v>
      </c>
      <c r="AS19" s="275"/>
      <c r="AT19" s="464">
        <f>F19+M19+T19</f>
        <v>0</v>
      </c>
      <c r="AU19" s="432">
        <f>J19+Q19+X19</f>
        <v>0</v>
      </c>
    </row>
    <row r="20" spans="1:48" ht="12" outlineLevel="2" x14ac:dyDescent="0.2">
      <c r="A20" s="264"/>
      <c r="B20" s="56" t="s">
        <v>142</v>
      </c>
      <c r="C20" s="265"/>
      <c r="D20" s="265"/>
      <c r="E20" s="267"/>
      <c r="F20" s="268">
        <v>0</v>
      </c>
      <c r="G20" s="269" t="s">
        <v>130</v>
      </c>
      <c r="H20" s="270">
        <v>0</v>
      </c>
      <c r="I20" s="271"/>
      <c r="J20" s="432">
        <f t="shared" ref="J20:J21" si="1">F20*H20</f>
        <v>0</v>
      </c>
      <c r="K20" s="205"/>
      <c r="L20" s="267"/>
      <c r="M20" s="464">
        <v>0</v>
      </c>
      <c r="N20" s="269" t="s">
        <v>130</v>
      </c>
      <c r="O20" s="270">
        <f t="shared" ref="O20:O21" si="2">H20</f>
        <v>0</v>
      </c>
      <c r="P20" s="271"/>
      <c r="Q20" s="432">
        <f>M20*O20</f>
        <v>0</v>
      </c>
      <c r="R20" s="207"/>
      <c r="S20" s="267"/>
      <c r="T20" s="272">
        <v>0</v>
      </c>
      <c r="U20" s="269" t="s">
        <v>130</v>
      </c>
      <c r="V20" s="270">
        <f t="shared" ref="V20:V21" si="3">H20</f>
        <v>0</v>
      </c>
      <c r="W20" s="271"/>
      <c r="X20" s="432">
        <f t="shared" ref="X20:X21" si="4">T20*V20</f>
        <v>0</v>
      </c>
      <c r="Y20" s="205"/>
      <c r="Z20" s="273">
        <v>0</v>
      </c>
      <c r="AA20" s="268">
        <v>0</v>
      </c>
      <c r="AB20" s="271"/>
      <c r="AC20" s="274">
        <v>0</v>
      </c>
      <c r="AD20" s="275"/>
      <c r="AE20" s="273">
        <v>0</v>
      </c>
      <c r="AF20" s="268">
        <v>0</v>
      </c>
      <c r="AG20" s="271"/>
      <c r="AH20" s="274">
        <v>0</v>
      </c>
      <c r="AI20" s="276"/>
      <c r="AJ20" s="273">
        <v>0</v>
      </c>
      <c r="AK20" s="268">
        <v>0</v>
      </c>
      <c r="AL20" s="271"/>
      <c r="AM20" s="274">
        <v>0</v>
      </c>
      <c r="AN20" s="276"/>
      <c r="AO20" s="273">
        <v>0</v>
      </c>
      <c r="AP20" s="268">
        <v>0</v>
      </c>
      <c r="AQ20" s="271"/>
      <c r="AR20" s="274">
        <v>0</v>
      </c>
      <c r="AS20" s="275"/>
      <c r="AT20" s="464">
        <f t="shared" ref="AT20:AT30" si="5">F20+M20+T20</f>
        <v>0</v>
      </c>
      <c r="AU20" s="432">
        <f t="shared" ref="AU20:AU21" si="6">J20+Q20+X20</f>
        <v>0</v>
      </c>
    </row>
    <row r="21" spans="1:48" ht="15" customHeight="1" outlineLevel="2" x14ac:dyDescent="0.2">
      <c r="A21" s="264"/>
      <c r="B21" s="56"/>
      <c r="C21" s="265"/>
      <c r="D21" s="265"/>
      <c r="E21" s="267"/>
      <c r="F21" s="268">
        <v>0</v>
      </c>
      <c r="G21" s="269"/>
      <c r="H21" s="270">
        <v>0</v>
      </c>
      <c r="I21" s="271"/>
      <c r="J21" s="432">
        <f t="shared" si="1"/>
        <v>0</v>
      </c>
      <c r="K21" s="205"/>
      <c r="L21" s="267"/>
      <c r="M21" s="464">
        <v>0</v>
      </c>
      <c r="N21" s="269"/>
      <c r="O21" s="270">
        <f t="shared" si="2"/>
        <v>0</v>
      </c>
      <c r="P21" s="271"/>
      <c r="Q21" s="432">
        <f t="shared" si="0"/>
        <v>0</v>
      </c>
      <c r="R21" s="207"/>
      <c r="S21" s="267"/>
      <c r="T21" s="272">
        <v>0</v>
      </c>
      <c r="U21" s="269"/>
      <c r="V21" s="270">
        <f t="shared" si="3"/>
        <v>0</v>
      </c>
      <c r="W21" s="271"/>
      <c r="X21" s="432">
        <f t="shared" si="4"/>
        <v>0</v>
      </c>
      <c r="Y21" s="205"/>
      <c r="Z21" s="273">
        <v>0</v>
      </c>
      <c r="AA21" s="268">
        <v>0</v>
      </c>
      <c r="AB21" s="271"/>
      <c r="AC21" s="274">
        <v>0</v>
      </c>
      <c r="AD21" s="275"/>
      <c r="AE21" s="273">
        <v>0</v>
      </c>
      <c r="AF21" s="268">
        <v>0</v>
      </c>
      <c r="AG21" s="271"/>
      <c r="AH21" s="274">
        <v>0</v>
      </c>
      <c r="AI21" s="276"/>
      <c r="AJ21" s="273">
        <v>0</v>
      </c>
      <c r="AK21" s="268">
        <v>0</v>
      </c>
      <c r="AL21" s="271"/>
      <c r="AM21" s="274">
        <v>0</v>
      </c>
      <c r="AN21" s="276"/>
      <c r="AO21" s="273">
        <v>0</v>
      </c>
      <c r="AP21" s="268">
        <v>0</v>
      </c>
      <c r="AQ21" s="271"/>
      <c r="AR21" s="274">
        <v>0</v>
      </c>
      <c r="AS21" s="275"/>
      <c r="AT21" s="464">
        <f t="shared" si="5"/>
        <v>0</v>
      </c>
      <c r="AU21" s="432">
        <f t="shared" si="6"/>
        <v>0</v>
      </c>
    </row>
    <row r="22" spans="1:48" s="278" customFormat="1" ht="15" customHeight="1" x14ac:dyDescent="0.2">
      <c r="A22" s="250">
        <v>90</v>
      </c>
      <c r="B22" s="55" t="s">
        <v>348</v>
      </c>
      <c r="C22" s="251"/>
      <c r="D22" s="252"/>
      <c r="E22" s="253"/>
      <c r="F22" s="254"/>
      <c r="G22" s="255"/>
      <c r="H22" s="256">
        <f>J22/$J$15</f>
        <v>0</v>
      </c>
      <c r="I22" s="257"/>
      <c r="J22" s="431">
        <f>SUM(J23:J50)/2</f>
        <v>0</v>
      </c>
      <c r="K22" s="258"/>
      <c r="L22" s="253"/>
      <c r="M22" s="463"/>
      <c r="N22" s="255"/>
      <c r="O22" s="256">
        <f>Q22/$Q$15</f>
        <v>0</v>
      </c>
      <c r="P22" s="257"/>
      <c r="Q22" s="431">
        <f>SUM(Q23:Q50)/2</f>
        <v>0</v>
      </c>
      <c r="R22" s="259"/>
      <c r="S22" s="253"/>
      <c r="T22" s="256"/>
      <c r="U22" s="255"/>
      <c r="V22" s="256">
        <f>X22/$X$15</f>
        <v>0</v>
      </c>
      <c r="W22" s="257"/>
      <c r="X22" s="431">
        <f>SUM(X23:X50)/2</f>
        <v>0</v>
      </c>
      <c r="Y22" s="258"/>
      <c r="Z22" s="260"/>
      <c r="AA22" s="261"/>
      <c r="AB22" s="257"/>
      <c r="AC22" s="262">
        <v>0</v>
      </c>
      <c r="AD22" s="258"/>
      <c r="AE22" s="260"/>
      <c r="AF22" s="261"/>
      <c r="AG22" s="257"/>
      <c r="AH22" s="262">
        <v>0</v>
      </c>
      <c r="AI22" s="259"/>
      <c r="AJ22" s="260"/>
      <c r="AK22" s="261"/>
      <c r="AL22" s="257"/>
      <c r="AM22" s="262">
        <v>0</v>
      </c>
      <c r="AN22" s="259"/>
      <c r="AO22" s="260"/>
      <c r="AP22" s="261"/>
      <c r="AQ22" s="257"/>
      <c r="AR22" s="262">
        <v>0</v>
      </c>
      <c r="AS22" s="258"/>
      <c r="AT22" s="463"/>
      <c r="AU22" s="431">
        <f>SUM(AU23:AU50)/2</f>
        <v>0</v>
      </c>
      <c r="AV22" s="277"/>
    </row>
    <row r="23" spans="1:48" ht="15" customHeight="1" outlineLevel="2" x14ac:dyDescent="0.2">
      <c r="A23" s="264"/>
      <c r="B23" s="56"/>
      <c r="C23" s="265"/>
      <c r="D23" s="265"/>
      <c r="E23" s="267"/>
      <c r="F23" s="268">
        <v>0</v>
      </c>
      <c r="G23" s="269"/>
      <c r="H23" s="270">
        <v>0</v>
      </c>
      <c r="I23" s="271"/>
      <c r="J23" s="432">
        <f>F23*H23</f>
        <v>0</v>
      </c>
      <c r="K23" s="205"/>
      <c r="L23" s="267"/>
      <c r="M23" s="464">
        <v>0</v>
      </c>
      <c r="N23" s="269"/>
      <c r="O23" s="270">
        <f>H23</f>
        <v>0</v>
      </c>
      <c r="P23" s="271"/>
      <c r="Q23" s="432">
        <f t="shared" si="0"/>
        <v>0</v>
      </c>
      <c r="R23" s="207"/>
      <c r="S23" s="267"/>
      <c r="T23" s="272">
        <v>0</v>
      </c>
      <c r="U23" s="269"/>
      <c r="V23" s="270">
        <f>H23</f>
        <v>0</v>
      </c>
      <c r="W23" s="271"/>
      <c r="X23" s="432">
        <f>T23*V23</f>
        <v>0</v>
      </c>
      <c r="Y23" s="205"/>
      <c r="Z23" s="273">
        <v>0</v>
      </c>
      <c r="AA23" s="268">
        <v>0</v>
      </c>
      <c r="AB23" s="271"/>
      <c r="AC23" s="274">
        <v>0</v>
      </c>
      <c r="AD23" s="275"/>
      <c r="AE23" s="273">
        <v>0</v>
      </c>
      <c r="AF23" s="268">
        <v>0</v>
      </c>
      <c r="AG23" s="271"/>
      <c r="AH23" s="274">
        <v>0</v>
      </c>
      <c r="AI23" s="276"/>
      <c r="AJ23" s="273">
        <v>0</v>
      </c>
      <c r="AK23" s="268">
        <v>0</v>
      </c>
      <c r="AL23" s="271"/>
      <c r="AM23" s="274">
        <v>0</v>
      </c>
      <c r="AN23" s="276"/>
      <c r="AO23" s="273">
        <v>0</v>
      </c>
      <c r="AP23" s="268">
        <v>0</v>
      </c>
      <c r="AQ23" s="271"/>
      <c r="AR23" s="274">
        <v>0</v>
      </c>
      <c r="AS23" s="275"/>
      <c r="AT23" s="464">
        <f t="shared" si="5"/>
        <v>0</v>
      </c>
      <c r="AU23" s="432">
        <f>J23+Q23+X23</f>
        <v>0</v>
      </c>
    </row>
    <row r="24" spans="1:48" s="293" customFormat="1" ht="12" x14ac:dyDescent="0.2">
      <c r="A24" s="279" t="s">
        <v>36</v>
      </c>
      <c r="B24" s="57" t="s">
        <v>37</v>
      </c>
      <c r="C24" s="280"/>
      <c r="D24" s="281"/>
      <c r="E24" s="282"/>
      <c r="F24" s="283"/>
      <c r="G24" s="284"/>
      <c r="H24" s="285"/>
      <c r="I24" s="286"/>
      <c r="J24" s="433">
        <f>SUM(J25:J30)</f>
        <v>0</v>
      </c>
      <c r="K24" s="287"/>
      <c r="L24" s="282"/>
      <c r="M24" s="465"/>
      <c r="N24" s="284"/>
      <c r="O24" s="285"/>
      <c r="P24" s="286"/>
      <c r="Q24" s="433">
        <f>SUM(Q25:Q30)</f>
        <v>0</v>
      </c>
      <c r="R24" s="289"/>
      <c r="S24" s="282"/>
      <c r="T24" s="288"/>
      <c r="U24" s="284"/>
      <c r="V24" s="285"/>
      <c r="W24" s="286"/>
      <c r="X24" s="433">
        <f>SUM(X25:X30)</f>
        <v>0</v>
      </c>
      <c r="Y24" s="287"/>
      <c r="Z24" s="290"/>
      <c r="AA24" s="288"/>
      <c r="AB24" s="286"/>
      <c r="AC24" s="291">
        <v>0</v>
      </c>
      <c r="AD24" s="292"/>
      <c r="AE24" s="290"/>
      <c r="AF24" s="288"/>
      <c r="AG24" s="286"/>
      <c r="AH24" s="291">
        <v>0</v>
      </c>
      <c r="AI24" s="68"/>
      <c r="AJ24" s="290"/>
      <c r="AK24" s="288"/>
      <c r="AL24" s="286"/>
      <c r="AM24" s="291">
        <v>0</v>
      </c>
      <c r="AN24" s="68"/>
      <c r="AO24" s="290"/>
      <c r="AP24" s="288"/>
      <c r="AQ24" s="286"/>
      <c r="AR24" s="291">
        <v>0</v>
      </c>
      <c r="AS24" s="292"/>
      <c r="AT24" s="465"/>
      <c r="AU24" s="433">
        <f>SUM(AU25:AU30)</f>
        <v>0</v>
      </c>
    </row>
    <row r="25" spans="1:48" ht="12" outlineLevel="2" x14ac:dyDescent="0.2">
      <c r="A25" s="264"/>
      <c r="B25" s="56" t="s">
        <v>143</v>
      </c>
      <c r="C25" s="265"/>
      <c r="D25" s="265"/>
      <c r="E25" s="267"/>
      <c r="F25" s="268">
        <v>0</v>
      </c>
      <c r="G25" s="269" t="s">
        <v>101</v>
      </c>
      <c r="H25" s="270">
        <v>0</v>
      </c>
      <c r="I25" s="271"/>
      <c r="J25" s="432">
        <f t="shared" ref="J25:J30" si="7">F25*H25</f>
        <v>0</v>
      </c>
      <c r="K25" s="205"/>
      <c r="L25" s="267"/>
      <c r="M25" s="464">
        <f>$F25/$J$15*Q$15</f>
        <v>0</v>
      </c>
      <c r="N25" s="269" t="s">
        <v>101</v>
      </c>
      <c r="O25" s="270">
        <f t="shared" ref="O25:O30" si="8">H25</f>
        <v>0</v>
      </c>
      <c r="P25" s="271"/>
      <c r="Q25" s="432">
        <f t="shared" si="0"/>
        <v>0</v>
      </c>
      <c r="R25" s="207"/>
      <c r="S25" s="267"/>
      <c r="T25" s="272">
        <f>$F25/$J$15*X$15</f>
        <v>0</v>
      </c>
      <c r="U25" s="269" t="s">
        <v>101</v>
      </c>
      <c r="V25" s="270">
        <f t="shared" ref="V25:V30" si="9">H25</f>
        <v>0</v>
      </c>
      <c r="W25" s="271"/>
      <c r="X25" s="432">
        <f t="shared" ref="X25:X30" si="10">T25*V25</f>
        <v>0</v>
      </c>
      <c r="Y25" s="205"/>
      <c r="Z25" s="273">
        <v>0</v>
      </c>
      <c r="AA25" s="268">
        <v>0</v>
      </c>
      <c r="AB25" s="271"/>
      <c r="AC25" s="274">
        <v>0</v>
      </c>
      <c r="AD25" s="275"/>
      <c r="AE25" s="273">
        <v>0</v>
      </c>
      <c r="AF25" s="268">
        <v>0</v>
      </c>
      <c r="AG25" s="271"/>
      <c r="AH25" s="274">
        <v>0</v>
      </c>
      <c r="AI25" s="276"/>
      <c r="AJ25" s="273">
        <v>0</v>
      </c>
      <c r="AK25" s="268">
        <v>0</v>
      </c>
      <c r="AL25" s="271"/>
      <c r="AM25" s="274">
        <v>0</v>
      </c>
      <c r="AN25" s="276"/>
      <c r="AO25" s="273">
        <v>0</v>
      </c>
      <c r="AP25" s="268">
        <v>0</v>
      </c>
      <c r="AQ25" s="271"/>
      <c r="AR25" s="274">
        <v>0</v>
      </c>
      <c r="AS25" s="275"/>
      <c r="AT25" s="464">
        <f t="shared" si="5"/>
        <v>0</v>
      </c>
      <c r="AU25" s="432">
        <f t="shared" ref="AU25:AU30" si="11">J25+Q25+X25</f>
        <v>0</v>
      </c>
    </row>
    <row r="26" spans="1:48" ht="27" customHeight="1" outlineLevel="2" x14ac:dyDescent="0.2">
      <c r="A26" s="264"/>
      <c r="B26" s="690" t="s">
        <v>144</v>
      </c>
      <c r="C26" s="690"/>
      <c r="D26" s="58"/>
      <c r="E26" s="267"/>
      <c r="F26" s="268">
        <v>0</v>
      </c>
      <c r="G26" s="269" t="s">
        <v>101</v>
      </c>
      <c r="H26" s="270">
        <v>0</v>
      </c>
      <c r="I26" s="271"/>
      <c r="J26" s="432">
        <f t="shared" si="7"/>
        <v>0</v>
      </c>
      <c r="K26" s="205"/>
      <c r="L26" s="267"/>
      <c r="M26" s="464">
        <f t="shared" ref="M26:M30" si="12">$F26/$J$15*Q$15</f>
        <v>0</v>
      </c>
      <c r="N26" s="269" t="s">
        <v>101</v>
      </c>
      <c r="O26" s="270">
        <f t="shared" si="8"/>
        <v>0</v>
      </c>
      <c r="P26" s="271"/>
      <c r="Q26" s="432">
        <f t="shared" si="0"/>
        <v>0</v>
      </c>
      <c r="R26" s="207"/>
      <c r="S26" s="267"/>
      <c r="T26" s="272">
        <f t="shared" ref="T26:T30" si="13">$F26/$J$15*X$15</f>
        <v>0</v>
      </c>
      <c r="U26" s="269" t="s">
        <v>101</v>
      </c>
      <c r="V26" s="270">
        <f t="shared" si="9"/>
        <v>0</v>
      </c>
      <c r="W26" s="271"/>
      <c r="X26" s="432">
        <f t="shared" si="10"/>
        <v>0</v>
      </c>
      <c r="Y26" s="205"/>
      <c r="Z26" s="273">
        <v>0</v>
      </c>
      <c r="AA26" s="268">
        <v>0</v>
      </c>
      <c r="AB26" s="271"/>
      <c r="AC26" s="274">
        <v>0</v>
      </c>
      <c r="AD26" s="275"/>
      <c r="AE26" s="273">
        <v>0</v>
      </c>
      <c r="AF26" s="268">
        <v>0</v>
      </c>
      <c r="AG26" s="271"/>
      <c r="AH26" s="274">
        <v>0</v>
      </c>
      <c r="AI26" s="276"/>
      <c r="AJ26" s="273">
        <v>0</v>
      </c>
      <c r="AK26" s="268">
        <v>0</v>
      </c>
      <c r="AL26" s="271"/>
      <c r="AM26" s="274">
        <v>0</v>
      </c>
      <c r="AN26" s="276"/>
      <c r="AO26" s="273">
        <v>0</v>
      </c>
      <c r="AP26" s="268">
        <v>0</v>
      </c>
      <c r="AQ26" s="271"/>
      <c r="AR26" s="274">
        <v>0</v>
      </c>
      <c r="AS26" s="275"/>
      <c r="AT26" s="464">
        <f t="shared" si="5"/>
        <v>0</v>
      </c>
      <c r="AU26" s="432">
        <f t="shared" si="11"/>
        <v>0</v>
      </c>
    </row>
    <row r="27" spans="1:48" ht="12" outlineLevel="2" x14ac:dyDescent="0.2">
      <c r="A27" s="264"/>
      <c r="B27" s="56" t="s">
        <v>145</v>
      </c>
      <c r="C27" s="265"/>
      <c r="D27" s="265"/>
      <c r="E27" s="267"/>
      <c r="F27" s="268">
        <v>0</v>
      </c>
      <c r="G27" s="269" t="s">
        <v>101</v>
      </c>
      <c r="H27" s="270">
        <v>0</v>
      </c>
      <c r="I27" s="271"/>
      <c r="J27" s="432">
        <f t="shared" si="7"/>
        <v>0</v>
      </c>
      <c r="K27" s="205"/>
      <c r="L27" s="267"/>
      <c r="M27" s="464">
        <f t="shared" si="12"/>
        <v>0</v>
      </c>
      <c r="N27" s="269" t="s">
        <v>101</v>
      </c>
      <c r="O27" s="270">
        <f t="shared" si="8"/>
        <v>0</v>
      </c>
      <c r="P27" s="271"/>
      <c r="Q27" s="432">
        <f t="shared" si="0"/>
        <v>0</v>
      </c>
      <c r="R27" s="207"/>
      <c r="S27" s="267"/>
      <c r="T27" s="272">
        <f t="shared" si="13"/>
        <v>0</v>
      </c>
      <c r="U27" s="269" t="s">
        <v>101</v>
      </c>
      <c r="V27" s="270">
        <f t="shared" si="9"/>
        <v>0</v>
      </c>
      <c r="W27" s="271"/>
      <c r="X27" s="432">
        <f t="shared" si="10"/>
        <v>0</v>
      </c>
      <c r="Y27" s="205"/>
      <c r="Z27" s="273">
        <v>0</v>
      </c>
      <c r="AA27" s="268">
        <v>0</v>
      </c>
      <c r="AB27" s="271"/>
      <c r="AC27" s="274">
        <v>0</v>
      </c>
      <c r="AD27" s="275"/>
      <c r="AE27" s="273">
        <v>0</v>
      </c>
      <c r="AF27" s="268">
        <v>0</v>
      </c>
      <c r="AG27" s="271"/>
      <c r="AH27" s="274">
        <v>0</v>
      </c>
      <c r="AI27" s="276"/>
      <c r="AJ27" s="273">
        <v>0</v>
      </c>
      <c r="AK27" s="268">
        <v>0</v>
      </c>
      <c r="AL27" s="271"/>
      <c r="AM27" s="274">
        <v>0</v>
      </c>
      <c r="AN27" s="276"/>
      <c r="AO27" s="273">
        <v>0</v>
      </c>
      <c r="AP27" s="268">
        <v>0</v>
      </c>
      <c r="AQ27" s="271"/>
      <c r="AR27" s="274">
        <v>0</v>
      </c>
      <c r="AS27" s="275"/>
      <c r="AT27" s="464">
        <f t="shared" si="5"/>
        <v>0</v>
      </c>
      <c r="AU27" s="432">
        <f t="shared" si="11"/>
        <v>0</v>
      </c>
    </row>
    <row r="28" spans="1:48" ht="12" outlineLevel="2" x14ac:dyDescent="0.2">
      <c r="A28" s="264"/>
      <c r="B28" s="59" t="s">
        <v>105</v>
      </c>
      <c r="C28" s="265"/>
      <c r="D28" s="265"/>
      <c r="E28" s="267"/>
      <c r="F28" s="268">
        <v>0</v>
      </c>
      <c r="G28" s="269" t="s">
        <v>101</v>
      </c>
      <c r="H28" s="270">
        <v>0</v>
      </c>
      <c r="I28" s="271"/>
      <c r="J28" s="432">
        <f t="shared" si="7"/>
        <v>0</v>
      </c>
      <c r="K28" s="205"/>
      <c r="L28" s="267"/>
      <c r="M28" s="464">
        <f t="shared" si="12"/>
        <v>0</v>
      </c>
      <c r="N28" s="269" t="s">
        <v>101</v>
      </c>
      <c r="O28" s="270">
        <f t="shared" si="8"/>
        <v>0</v>
      </c>
      <c r="P28" s="271"/>
      <c r="Q28" s="432">
        <f t="shared" si="0"/>
        <v>0</v>
      </c>
      <c r="R28" s="207"/>
      <c r="S28" s="267"/>
      <c r="T28" s="272">
        <f t="shared" si="13"/>
        <v>0</v>
      </c>
      <c r="U28" s="269" t="s">
        <v>101</v>
      </c>
      <c r="V28" s="270">
        <f t="shared" si="9"/>
        <v>0</v>
      </c>
      <c r="W28" s="271"/>
      <c r="X28" s="432">
        <f t="shared" si="10"/>
        <v>0</v>
      </c>
      <c r="Y28" s="205"/>
      <c r="Z28" s="273">
        <v>0</v>
      </c>
      <c r="AA28" s="268">
        <v>0</v>
      </c>
      <c r="AB28" s="271"/>
      <c r="AC28" s="274">
        <v>0</v>
      </c>
      <c r="AD28" s="275"/>
      <c r="AE28" s="273">
        <v>0</v>
      </c>
      <c r="AF28" s="268">
        <v>0</v>
      </c>
      <c r="AG28" s="271"/>
      <c r="AH28" s="274">
        <v>0</v>
      </c>
      <c r="AI28" s="276"/>
      <c r="AJ28" s="273">
        <v>0</v>
      </c>
      <c r="AK28" s="268">
        <v>0</v>
      </c>
      <c r="AL28" s="271"/>
      <c r="AM28" s="274">
        <v>0</v>
      </c>
      <c r="AN28" s="276"/>
      <c r="AO28" s="273">
        <v>0</v>
      </c>
      <c r="AP28" s="268">
        <v>0</v>
      </c>
      <c r="AQ28" s="271"/>
      <c r="AR28" s="274">
        <v>0</v>
      </c>
      <c r="AS28" s="275"/>
      <c r="AT28" s="464">
        <f t="shared" si="5"/>
        <v>0</v>
      </c>
      <c r="AU28" s="432">
        <f t="shared" si="11"/>
        <v>0</v>
      </c>
    </row>
    <row r="29" spans="1:48" ht="15" customHeight="1" outlineLevel="2" x14ac:dyDescent="0.2">
      <c r="A29" s="264"/>
      <c r="B29" s="59" t="s">
        <v>105</v>
      </c>
      <c r="C29" s="265"/>
      <c r="D29" s="265"/>
      <c r="E29" s="267"/>
      <c r="F29" s="268">
        <v>0</v>
      </c>
      <c r="G29" s="269" t="s">
        <v>101</v>
      </c>
      <c r="H29" s="270">
        <v>0</v>
      </c>
      <c r="I29" s="271"/>
      <c r="J29" s="432">
        <f t="shared" si="7"/>
        <v>0</v>
      </c>
      <c r="K29" s="205"/>
      <c r="L29" s="267"/>
      <c r="M29" s="464">
        <f t="shared" si="12"/>
        <v>0</v>
      </c>
      <c r="N29" s="269" t="s">
        <v>101</v>
      </c>
      <c r="O29" s="270">
        <f t="shared" si="8"/>
        <v>0</v>
      </c>
      <c r="P29" s="271"/>
      <c r="Q29" s="432">
        <f t="shared" si="0"/>
        <v>0</v>
      </c>
      <c r="R29" s="207"/>
      <c r="S29" s="267"/>
      <c r="T29" s="272">
        <f t="shared" si="13"/>
        <v>0</v>
      </c>
      <c r="U29" s="269" t="s">
        <v>101</v>
      </c>
      <c r="V29" s="270">
        <f t="shared" si="9"/>
        <v>0</v>
      </c>
      <c r="W29" s="271"/>
      <c r="X29" s="432">
        <f t="shared" si="10"/>
        <v>0</v>
      </c>
      <c r="Y29" s="205"/>
      <c r="Z29" s="273">
        <v>0</v>
      </c>
      <c r="AA29" s="268">
        <v>0</v>
      </c>
      <c r="AB29" s="271"/>
      <c r="AC29" s="274">
        <v>0</v>
      </c>
      <c r="AD29" s="275"/>
      <c r="AE29" s="273">
        <v>0</v>
      </c>
      <c r="AF29" s="268">
        <v>0</v>
      </c>
      <c r="AG29" s="271"/>
      <c r="AH29" s="274">
        <v>0</v>
      </c>
      <c r="AI29" s="276"/>
      <c r="AJ29" s="273">
        <v>0</v>
      </c>
      <c r="AK29" s="268">
        <v>0</v>
      </c>
      <c r="AL29" s="271"/>
      <c r="AM29" s="274">
        <v>0</v>
      </c>
      <c r="AN29" s="276"/>
      <c r="AO29" s="273">
        <v>0</v>
      </c>
      <c r="AP29" s="268">
        <v>0</v>
      </c>
      <c r="AQ29" s="271"/>
      <c r="AR29" s="274">
        <v>0</v>
      </c>
      <c r="AS29" s="275"/>
      <c r="AT29" s="464">
        <f t="shared" si="5"/>
        <v>0</v>
      </c>
      <c r="AU29" s="432">
        <f t="shared" si="11"/>
        <v>0</v>
      </c>
    </row>
    <row r="30" spans="1:48" ht="15" customHeight="1" outlineLevel="2" x14ac:dyDescent="0.2">
      <c r="A30" s="264"/>
      <c r="B30" s="56"/>
      <c r="C30" s="265"/>
      <c r="D30" s="265"/>
      <c r="E30" s="267"/>
      <c r="F30" s="268">
        <v>0</v>
      </c>
      <c r="G30" s="269" t="s">
        <v>101</v>
      </c>
      <c r="H30" s="270">
        <v>0</v>
      </c>
      <c r="I30" s="271"/>
      <c r="J30" s="432">
        <f t="shared" si="7"/>
        <v>0</v>
      </c>
      <c r="K30" s="205"/>
      <c r="L30" s="267"/>
      <c r="M30" s="464">
        <f t="shared" si="12"/>
        <v>0</v>
      </c>
      <c r="N30" s="269" t="s">
        <v>101</v>
      </c>
      <c r="O30" s="270">
        <f t="shared" si="8"/>
        <v>0</v>
      </c>
      <c r="P30" s="271"/>
      <c r="Q30" s="432">
        <f t="shared" si="0"/>
        <v>0</v>
      </c>
      <c r="R30" s="207"/>
      <c r="S30" s="267"/>
      <c r="T30" s="272">
        <f t="shared" si="13"/>
        <v>0</v>
      </c>
      <c r="U30" s="269" t="s">
        <v>101</v>
      </c>
      <c r="V30" s="270">
        <f t="shared" si="9"/>
        <v>0</v>
      </c>
      <c r="W30" s="271"/>
      <c r="X30" s="432">
        <f t="shared" si="10"/>
        <v>0</v>
      </c>
      <c r="Y30" s="205"/>
      <c r="Z30" s="273">
        <v>0</v>
      </c>
      <c r="AA30" s="268">
        <v>0</v>
      </c>
      <c r="AB30" s="271"/>
      <c r="AC30" s="274">
        <v>0</v>
      </c>
      <c r="AD30" s="275"/>
      <c r="AE30" s="273">
        <v>0</v>
      </c>
      <c r="AF30" s="268">
        <v>0</v>
      </c>
      <c r="AG30" s="271"/>
      <c r="AH30" s="274">
        <v>0</v>
      </c>
      <c r="AI30" s="276"/>
      <c r="AJ30" s="273">
        <v>0</v>
      </c>
      <c r="AK30" s="268">
        <v>0</v>
      </c>
      <c r="AL30" s="271"/>
      <c r="AM30" s="274">
        <v>0</v>
      </c>
      <c r="AN30" s="276"/>
      <c r="AO30" s="273">
        <v>0</v>
      </c>
      <c r="AP30" s="268">
        <v>0</v>
      </c>
      <c r="AQ30" s="271"/>
      <c r="AR30" s="274">
        <v>0</v>
      </c>
      <c r="AS30" s="275"/>
      <c r="AT30" s="464">
        <f t="shared" si="5"/>
        <v>0</v>
      </c>
      <c r="AU30" s="432">
        <f t="shared" si="11"/>
        <v>0</v>
      </c>
    </row>
    <row r="31" spans="1:48" s="293" customFormat="1" ht="12" x14ac:dyDescent="0.2">
      <c r="A31" s="279"/>
      <c r="B31" s="57" t="s">
        <v>38</v>
      </c>
      <c r="C31" s="280"/>
      <c r="D31" s="281"/>
      <c r="E31" s="282"/>
      <c r="F31" s="283">
        <v>0</v>
      </c>
      <c r="G31" s="284"/>
      <c r="H31" s="285"/>
      <c r="I31" s="286"/>
      <c r="J31" s="433"/>
      <c r="K31" s="287"/>
      <c r="L31" s="282"/>
      <c r="M31" s="465"/>
      <c r="N31" s="284"/>
      <c r="O31" s="285"/>
      <c r="P31" s="286"/>
      <c r="Q31" s="433"/>
      <c r="R31" s="289"/>
      <c r="S31" s="282"/>
      <c r="T31" s="288"/>
      <c r="U31" s="284"/>
      <c r="V31" s="285"/>
      <c r="W31" s="286"/>
      <c r="X31" s="446"/>
      <c r="Y31" s="287"/>
      <c r="Z31" s="290"/>
      <c r="AA31" s="288"/>
      <c r="AB31" s="286"/>
      <c r="AC31" s="291"/>
      <c r="AD31" s="292"/>
      <c r="AE31" s="290"/>
      <c r="AF31" s="288"/>
      <c r="AG31" s="286"/>
      <c r="AH31" s="291"/>
      <c r="AI31" s="68"/>
      <c r="AJ31" s="290"/>
      <c r="AK31" s="288"/>
      <c r="AL31" s="286"/>
      <c r="AM31" s="291">
        <v>0</v>
      </c>
      <c r="AN31" s="68"/>
      <c r="AO31" s="290"/>
      <c r="AP31" s="288"/>
      <c r="AQ31" s="286"/>
      <c r="AR31" s="291">
        <v>0</v>
      </c>
      <c r="AS31" s="292"/>
      <c r="AT31" s="465"/>
      <c r="AU31" s="433"/>
    </row>
    <row r="32" spans="1:48" s="293" customFormat="1" ht="12" x14ac:dyDescent="0.2">
      <c r="A32" s="279" t="s">
        <v>39</v>
      </c>
      <c r="B32" s="57" t="s">
        <v>40</v>
      </c>
      <c r="C32" s="280"/>
      <c r="D32" s="281"/>
      <c r="E32" s="282"/>
      <c r="F32" s="283">
        <v>0</v>
      </c>
      <c r="G32" s="284"/>
      <c r="H32" s="285"/>
      <c r="I32" s="286"/>
      <c r="J32" s="433">
        <f>SUM(J33:J39)</f>
        <v>0</v>
      </c>
      <c r="K32" s="287"/>
      <c r="L32" s="282"/>
      <c r="M32" s="465"/>
      <c r="N32" s="284"/>
      <c r="O32" s="285"/>
      <c r="P32" s="286"/>
      <c r="Q32" s="433">
        <f>SUM(Q33:Q39)</f>
        <v>0</v>
      </c>
      <c r="R32" s="289"/>
      <c r="S32" s="282"/>
      <c r="T32" s="288"/>
      <c r="U32" s="284"/>
      <c r="V32" s="285"/>
      <c r="W32" s="286"/>
      <c r="X32" s="433">
        <f>SUM(X33:X39)</f>
        <v>0</v>
      </c>
      <c r="Y32" s="287"/>
      <c r="Z32" s="290"/>
      <c r="AA32" s="288"/>
      <c r="AB32" s="286"/>
      <c r="AC32" s="291">
        <v>0</v>
      </c>
      <c r="AD32" s="292"/>
      <c r="AE32" s="290"/>
      <c r="AF32" s="288"/>
      <c r="AG32" s="286"/>
      <c r="AH32" s="291">
        <v>0</v>
      </c>
      <c r="AI32" s="68"/>
      <c r="AJ32" s="290"/>
      <c r="AK32" s="288"/>
      <c r="AL32" s="286"/>
      <c r="AM32" s="291">
        <v>0</v>
      </c>
      <c r="AN32" s="68"/>
      <c r="AO32" s="290"/>
      <c r="AP32" s="288"/>
      <c r="AQ32" s="286"/>
      <c r="AR32" s="291">
        <v>0</v>
      </c>
      <c r="AS32" s="292"/>
      <c r="AT32" s="465"/>
      <c r="AU32" s="433">
        <f>SUM(AU33:AU39)</f>
        <v>0</v>
      </c>
    </row>
    <row r="33" spans="1:47" ht="12" outlineLevel="2" x14ac:dyDescent="0.2">
      <c r="A33" s="264"/>
      <c r="B33" s="56" t="s">
        <v>146</v>
      </c>
      <c r="C33" s="265"/>
      <c r="D33" s="294"/>
      <c r="E33" s="267"/>
      <c r="F33" s="268">
        <v>0</v>
      </c>
      <c r="G33" s="269" t="s">
        <v>384</v>
      </c>
      <c r="H33" s="270">
        <v>0</v>
      </c>
      <c r="I33" s="271"/>
      <c r="J33" s="432">
        <f t="shared" ref="J33:J39" si="14">F33*H33</f>
        <v>0</v>
      </c>
      <c r="K33" s="205"/>
      <c r="L33" s="267"/>
      <c r="M33" s="464">
        <f>$F33/$J$15*Q$15</f>
        <v>0</v>
      </c>
      <c r="N33" s="269" t="s">
        <v>103</v>
      </c>
      <c r="O33" s="270">
        <f t="shared" ref="O33:O39" si="15">H33</f>
        <v>0</v>
      </c>
      <c r="P33" s="271"/>
      <c r="Q33" s="432">
        <f t="shared" ref="Q33:Q39" si="16">M33*O33</f>
        <v>0</v>
      </c>
      <c r="R33" s="207"/>
      <c r="S33" s="267"/>
      <c r="T33" s="272">
        <f>$F33/$J$15*X$15</f>
        <v>0</v>
      </c>
      <c r="U33" s="269" t="s">
        <v>103</v>
      </c>
      <c r="V33" s="270">
        <f t="shared" ref="V33:V39" si="17">H33</f>
        <v>0</v>
      </c>
      <c r="W33" s="271"/>
      <c r="X33" s="432">
        <f t="shared" ref="X33:X39" si="18">T33*V33</f>
        <v>0</v>
      </c>
      <c r="Y33" s="205"/>
      <c r="Z33" s="273">
        <v>0</v>
      </c>
      <c r="AA33" s="268">
        <v>0</v>
      </c>
      <c r="AB33" s="271"/>
      <c r="AC33" s="274">
        <v>0</v>
      </c>
      <c r="AD33" s="275"/>
      <c r="AE33" s="273">
        <v>0</v>
      </c>
      <c r="AF33" s="268">
        <v>0</v>
      </c>
      <c r="AG33" s="271"/>
      <c r="AH33" s="274">
        <v>0</v>
      </c>
      <c r="AI33" s="276"/>
      <c r="AJ33" s="273">
        <v>0</v>
      </c>
      <c r="AK33" s="268">
        <v>0</v>
      </c>
      <c r="AL33" s="271"/>
      <c r="AM33" s="274">
        <v>0</v>
      </c>
      <c r="AN33" s="276"/>
      <c r="AO33" s="273">
        <v>0</v>
      </c>
      <c r="AP33" s="268">
        <v>0</v>
      </c>
      <c r="AQ33" s="271"/>
      <c r="AR33" s="274">
        <v>0</v>
      </c>
      <c r="AS33" s="275"/>
      <c r="AT33" s="464">
        <f t="shared" ref="AT33:AT39" si="19">F33+M33+T33</f>
        <v>0</v>
      </c>
      <c r="AU33" s="432">
        <f t="shared" ref="AU33:AU39" si="20">J33+Q33+X33</f>
        <v>0</v>
      </c>
    </row>
    <row r="34" spans="1:47" ht="15" customHeight="1" outlineLevel="2" x14ac:dyDescent="0.2">
      <c r="A34" s="264"/>
      <c r="B34" s="56" t="s">
        <v>147</v>
      </c>
      <c r="C34" s="265"/>
      <c r="D34" s="265"/>
      <c r="E34" s="267"/>
      <c r="F34" s="268">
        <v>0</v>
      </c>
      <c r="G34" s="269" t="s">
        <v>103</v>
      </c>
      <c r="H34" s="270">
        <v>0</v>
      </c>
      <c r="I34" s="271"/>
      <c r="J34" s="432">
        <f t="shared" si="14"/>
        <v>0</v>
      </c>
      <c r="K34" s="205"/>
      <c r="L34" s="267"/>
      <c r="M34" s="464">
        <f>$F34/$J$15*Q$15</f>
        <v>0</v>
      </c>
      <c r="N34" s="269" t="s">
        <v>103</v>
      </c>
      <c r="O34" s="270">
        <f t="shared" si="15"/>
        <v>0</v>
      </c>
      <c r="P34" s="271"/>
      <c r="Q34" s="432">
        <f t="shared" si="16"/>
        <v>0</v>
      </c>
      <c r="R34" s="207"/>
      <c r="S34" s="267"/>
      <c r="T34" s="272">
        <f>$F34/$J$15*X$15</f>
        <v>0</v>
      </c>
      <c r="U34" s="269" t="s">
        <v>103</v>
      </c>
      <c r="V34" s="270">
        <f t="shared" si="17"/>
        <v>0</v>
      </c>
      <c r="W34" s="271"/>
      <c r="X34" s="432">
        <f t="shared" si="18"/>
        <v>0</v>
      </c>
      <c r="Y34" s="205"/>
      <c r="Z34" s="273">
        <v>0</v>
      </c>
      <c r="AA34" s="268">
        <v>0</v>
      </c>
      <c r="AB34" s="271"/>
      <c r="AC34" s="274">
        <v>0</v>
      </c>
      <c r="AD34" s="275"/>
      <c r="AE34" s="273">
        <v>0</v>
      </c>
      <c r="AF34" s="268">
        <v>0</v>
      </c>
      <c r="AG34" s="271"/>
      <c r="AH34" s="274">
        <v>0</v>
      </c>
      <c r="AI34" s="276"/>
      <c r="AJ34" s="273">
        <v>0</v>
      </c>
      <c r="AK34" s="268">
        <v>0</v>
      </c>
      <c r="AL34" s="271"/>
      <c r="AM34" s="274">
        <v>0</v>
      </c>
      <c r="AN34" s="276"/>
      <c r="AO34" s="273">
        <v>0</v>
      </c>
      <c r="AP34" s="268">
        <v>0</v>
      </c>
      <c r="AQ34" s="271"/>
      <c r="AR34" s="274">
        <v>0</v>
      </c>
      <c r="AS34" s="275"/>
      <c r="AT34" s="464">
        <f t="shared" si="19"/>
        <v>0</v>
      </c>
      <c r="AU34" s="432">
        <f t="shared" si="20"/>
        <v>0</v>
      </c>
    </row>
    <row r="35" spans="1:47" ht="15" customHeight="1" outlineLevel="2" x14ac:dyDescent="0.2">
      <c r="A35" s="264"/>
      <c r="B35" s="56" t="s">
        <v>149</v>
      </c>
      <c r="C35" s="265"/>
      <c r="D35" s="265"/>
      <c r="E35" s="267"/>
      <c r="F35" s="268">
        <v>0</v>
      </c>
      <c r="G35" s="269" t="s">
        <v>103</v>
      </c>
      <c r="H35" s="270">
        <v>0</v>
      </c>
      <c r="I35" s="271"/>
      <c r="J35" s="432">
        <f t="shared" si="14"/>
        <v>0</v>
      </c>
      <c r="K35" s="205"/>
      <c r="L35" s="267"/>
      <c r="M35" s="464">
        <f>$F35/$J$15*Q$15</f>
        <v>0</v>
      </c>
      <c r="N35" s="269" t="s">
        <v>103</v>
      </c>
      <c r="O35" s="270">
        <f t="shared" si="15"/>
        <v>0</v>
      </c>
      <c r="P35" s="271"/>
      <c r="Q35" s="432">
        <f t="shared" si="16"/>
        <v>0</v>
      </c>
      <c r="R35" s="207"/>
      <c r="S35" s="267"/>
      <c r="T35" s="272">
        <f>$F35/$J$15*X$15</f>
        <v>0</v>
      </c>
      <c r="U35" s="269" t="s">
        <v>103</v>
      </c>
      <c r="V35" s="270">
        <f t="shared" si="17"/>
        <v>0</v>
      </c>
      <c r="W35" s="271"/>
      <c r="X35" s="432">
        <f t="shared" si="18"/>
        <v>0</v>
      </c>
      <c r="Y35" s="205"/>
      <c r="Z35" s="273">
        <v>0</v>
      </c>
      <c r="AA35" s="268">
        <v>0</v>
      </c>
      <c r="AB35" s="271"/>
      <c r="AC35" s="274">
        <v>0</v>
      </c>
      <c r="AD35" s="275"/>
      <c r="AE35" s="273">
        <v>0</v>
      </c>
      <c r="AF35" s="268">
        <v>0</v>
      </c>
      <c r="AG35" s="271"/>
      <c r="AH35" s="274">
        <v>0</v>
      </c>
      <c r="AI35" s="276"/>
      <c r="AJ35" s="273">
        <v>0</v>
      </c>
      <c r="AK35" s="268">
        <v>0</v>
      </c>
      <c r="AL35" s="271"/>
      <c r="AM35" s="274">
        <v>0</v>
      </c>
      <c r="AN35" s="276"/>
      <c r="AO35" s="273">
        <v>0</v>
      </c>
      <c r="AP35" s="268">
        <v>0</v>
      </c>
      <c r="AQ35" s="271"/>
      <c r="AR35" s="274">
        <v>0</v>
      </c>
      <c r="AS35" s="275"/>
      <c r="AT35" s="464">
        <f t="shared" si="19"/>
        <v>0</v>
      </c>
      <c r="AU35" s="432">
        <f t="shared" si="20"/>
        <v>0</v>
      </c>
    </row>
    <row r="36" spans="1:47" ht="15" customHeight="1" outlineLevel="2" x14ac:dyDescent="0.2">
      <c r="A36" s="264"/>
      <c r="B36" s="56" t="s">
        <v>148</v>
      </c>
      <c r="C36" s="265"/>
      <c r="D36" s="265"/>
      <c r="E36" s="267"/>
      <c r="F36" s="268">
        <v>0</v>
      </c>
      <c r="G36" s="269" t="s">
        <v>103</v>
      </c>
      <c r="H36" s="270">
        <v>0</v>
      </c>
      <c r="I36" s="271"/>
      <c r="J36" s="432">
        <f t="shared" si="14"/>
        <v>0</v>
      </c>
      <c r="K36" s="205"/>
      <c r="L36" s="267"/>
      <c r="M36" s="464">
        <f>$F36/$J$15*Q$15</f>
        <v>0</v>
      </c>
      <c r="N36" s="269" t="s">
        <v>103</v>
      </c>
      <c r="O36" s="270">
        <f t="shared" si="15"/>
        <v>0</v>
      </c>
      <c r="P36" s="271"/>
      <c r="Q36" s="432">
        <f t="shared" si="16"/>
        <v>0</v>
      </c>
      <c r="R36" s="207"/>
      <c r="S36" s="267"/>
      <c r="T36" s="272">
        <f>$F36/$J$15*X$15</f>
        <v>0</v>
      </c>
      <c r="U36" s="269" t="s">
        <v>103</v>
      </c>
      <c r="V36" s="270">
        <f t="shared" si="17"/>
        <v>0</v>
      </c>
      <c r="W36" s="271"/>
      <c r="X36" s="432">
        <f t="shared" si="18"/>
        <v>0</v>
      </c>
      <c r="Y36" s="205"/>
      <c r="Z36" s="273">
        <v>0</v>
      </c>
      <c r="AA36" s="268">
        <v>0</v>
      </c>
      <c r="AB36" s="271"/>
      <c r="AC36" s="274">
        <v>0</v>
      </c>
      <c r="AD36" s="275"/>
      <c r="AE36" s="273">
        <v>0</v>
      </c>
      <c r="AF36" s="268">
        <v>0</v>
      </c>
      <c r="AG36" s="271"/>
      <c r="AH36" s="274">
        <v>0</v>
      </c>
      <c r="AI36" s="276"/>
      <c r="AJ36" s="273">
        <v>0</v>
      </c>
      <c r="AK36" s="268">
        <v>0</v>
      </c>
      <c r="AL36" s="271"/>
      <c r="AM36" s="274">
        <v>0</v>
      </c>
      <c r="AN36" s="276"/>
      <c r="AO36" s="273">
        <v>0</v>
      </c>
      <c r="AP36" s="268">
        <v>0</v>
      </c>
      <c r="AQ36" s="271"/>
      <c r="AR36" s="274">
        <v>0</v>
      </c>
      <c r="AS36" s="275"/>
      <c r="AT36" s="464">
        <f t="shared" si="19"/>
        <v>0</v>
      </c>
      <c r="AU36" s="432">
        <f t="shared" si="20"/>
        <v>0</v>
      </c>
    </row>
    <row r="37" spans="1:47" ht="15" customHeight="1" outlineLevel="3" x14ac:dyDescent="0.2">
      <c r="A37" s="195"/>
      <c r="B37" s="85" t="s">
        <v>357</v>
      </c>
      <c r="C37" s="295"/>
      <c r="D37" s="296"/>
      <c r="E37" s="267"/>
      <c r="F37" s="268">
        <v>0</v>
      </c>
      <c r="G37" s="269" t="s">
        <v>103</v>
      </c>
      <c r="H37" s="270">
        <v>0</v>
      </c>
      <c r="I37" s="271"/>
      <c r="J37" s="432">
        <f t="shared" si="14"/>
        <v>0</v>
      </c>
      <c r="K37" s="205"/>
      <c r="L37" s="267"/>
      <c r="M37" s="464">
        <v>200</v>
      </c>
      <c r="N37" s="269" t="s">
        <v>103</v>
      </c>
      <c r="O37" s="270">
        <f t="shared" si="15"/>
        <v>0</v>
      </c>
      <c r="P37" s="271"/>
      <c r="Q37" s="432">
        <f t="shared" si="16"/>
        <v>0</v>
      </c>
      <c r="R37" s="207"/>
      <c r="S37" s="267"/>
      <c r="T37" s="272">
        <v>200</v>
      </c>
      <c r="U37" s="269" t="s">
        <v>103</v>
      </c>
      <c r="V37" s="270">
        <f t="shared" si="17"/>
        <v>0</v>
      </c>
      <c r="W37" s="271"/>
      <c r="X37" s="432">
        <f t="shared" si="18"/>
        <v>0</v>
      </c>
      <c r="Y37" s="205"/>
      <c r="Z37" s="273">
        <v>0</v>
      </c>
      <c r="AA37" s="268">
        <v>0</v>
      </c>
      <c r="AB37" s="271"/>
      <c r="AC37" s="274">
        <v>0</v>
      </c>
      <c r="AD37" s="275"/>
      <c r="AE37" s="273">
        <v>0</v>
      </c>
      <c r="AF37" s="268">
        <v>0</v>
      </c>
      <c r="AG37" s="271"/>
      <c r="AH37" s="274">
        <v>0</v>
      </c>
      <c r="AI37" s="276"/>
      <c r="AJ37" s="273">
        <v>0</v>
      </c>
      <c r="AK37" s="268">
        <v>0</v>
      </c>
      <c r="AL37" s="271"/>
      <c r="AM37" s="274">
        <v>0</v>
      </c>
      <c r="AN37" s="276"/>
      <c r="AO37" s="273">
        <v>0</v>
      </c>
      <c r="AP37" s="268">
        <v>0</v>
      </c>
      <c r="AQ37" s="271"/>
      <c r="AR37" s="274">
        <v>0</v>
      </c>
      <c r="AS37" s="275"/>
      <c r="AT37" s="464">
        <f t="shared" si="19"/>
        <v>400</v>
      </c>
      <c r="AU37" s="432">
        <f t="shared" si="20"/>
        <v>0</v>
      </c>
    </row>
    <row r="38" spans="1:47" ht="15" customHeight="1" outlineLevel="3" x14ac:dyDescent="0.2">
      <c r="A38" s="264"/>
      <c r="B38" s="59" t="s">
        <v>105</v>
      </c>
      <c r="C38" s="265"/>
      <c r="D38" s="265"/>
      <c r="E38" s="267"/>
      <c r="F38" s="268">
        <v>0</v>
      </c>
      <c r="G38" s="269"/>
      <c r="H38" s="270">
        <v>0</v>
      </c>
      <c r="I38" s="271"/>
      <c r="J38" s="432">
        <f t="shared" si="14"/>
        <v>0</v>
      </c>
      <c r="K38" s="205"/>
      <c r="L38" s="267"/>
      <c r="M38" s="464">
        <f t="shared" ref="M38:M39" si="21">$F38/$J$15*Q$15</f>
        <v>0</v>
      </c>
      <c r="N38" s="269" t="s">
        <v>101</v>
      </c>
      <c r="O38" s="270">
        <f t="shared" si="15"/>
        <v>0</v>
      </c>
      <c r="P38" s="271"/>
      <c r="Q38" s="432">
        <f t="shared" si="16"/>
        <v>0</v>
      </c>
      <c r="R38" s="207"/>
      <c r="S38" s="267"/>
      <c r="T38" s="272">
        <f t="shared" ref="T38:T39" si="22">$F38/$J$15*X$15</f>
        <v>0</v>
      </c>
      <c r="U38" s="269" t="s">
        <v>101</v>
      </c>
      <c r="V38" s="270">
        <f t="shared" si="17"/>
        <v>0</v>
      </c>
      <c r="W38" s="271"/>
      <c r="X38" s="432">
        <f t="shared" si="18"/>
        <v>0</v>
      </c>
      <c r="Y38" s="205"/>
      <c r="Z38" s="273">
        <v>0</v>
      </c>
      <c r="AA38" s="268">
        <v>0</v>
      </c>
      <c r="AB38" s="271"/>
      <c r="AC38" s="274">
        <v>0</v>
      </c>
      <c r="AD38" s="275"/>
      <c r="AE38" s="273">
        <v>0</v>
      </c>
      <c r="AF38" s="268">
        <v>0</v>
      </c>
      <c r="AG38" s="271"/>
      <c r="AH38" s="274">
        <v>0</v>
      </c>
      <c r="AI38" s="276"/>
      <c r="AJ38" s="273">
        <v>0</v>
      </c>
      <c r="AK38" s="268">
        <v>0</v>
      </c>
      <c r="AL38" s="271"/>
      <c r="AM38" s="274">
        <v>0</v>
      </c>
      <c r="AN38" s="276"/>
      <c r="AO38" s="273">
        <v>0</v>
      </c>
      <c r="AP38" s="268">
        <v>0</v>
      </c>
      <c r="AQ38" s="271"/>
      <c r="AR38" s="274">
        <v>0</v>
      </c>
      <c r="AS38" s="275"/>
      <c r="AT38" s="464">
        <f t="shared" si="19"/>
        <v>0</v>
      </c>
      <c r="AU38" s="432">
        <f t="shared" si="20"/>
        <v>0</v>
      </c>
    </row>
    <row r="39" spans="1:47" s="128" customFormat="1" ht="12" outlineLevel="2" x14ac:dyDescent="0.25">
      <c r="A39" s="297"/>
      <c r="B39" s="60"/>
      <c r="C39" s="65"/>
      <c r="D39" s="65"/>
      <c r="E39" s="298"/>
      <c r="F39" s="299">
        <v>0</v>
      </c>
      <c r="G39" s="300"/>
      <c r="H39" s="270">
        <v>0</v>
      </c>
      <c r="I39" s="301"/>
      <c r="J39" s="432">
        <f t="shared" si="14"/>
        <v>0</v>
      </c>
      <c r="K39" s="302"/>
      <c r="L39" s="298"/>
      <c r="M39" s="464">
        <f t="shared" si="21"/>
        <v>0</v>
      </c>
      <c r="N39" s="269" t="s">
        <v>101</v>
      </c>
      <c r="O39" s="270">
        <f t="shared" si="15"/>
        <v>0</v>
      </c>
      <c r="P39" s="301"/>
      <c r="Q39" s="432">
        <f t="shared" si="16"/>
        <v>0</v>
      </c>
      <c r="R39" s="303"/>
      <c r="S39" s="298"/>
      <c r="T39" s="272">
        <f t="shared" si="22"/>
        <v>0</v>
      </c>
      <c r="U39" s="269" t="s">
        <v>101</v>
      </c>
      <c r="V39" s="270">
        <f t="shared" si="17"/>
        <v>0</v>
      </c>
      <c r="W39" s="301"/>
      <c r="X39" s="432">
        <f t="shared" si="18"/>
        <v>0</v>
      </c>
      <c r="Y39" s="302"/>
      <c r="Z39" s="304">
        <v>0</v>
      </c>
      <c r="AA39" s="299">
        <v>0</v>
      </c>
      <c r="AB39" s="301"/>
      <c r="AC39" s="305">
        <v>0</v>
      </c>
      <c r="AD39" s="306"/>
      <c r="AE39" s="304">
        <v>0</v>
      </c>
      <c r="AF39" s="299">
        <v>0</v>
      </c>
      <c r="AG39" s="301"/>
      <c r="AH39" s="305">
        <v>0</v>
      </c>
      <c r="AI39" s="70"/>
      <c r="AJ39" s="304">
        <v>0</v>
      </c>
      <c r="AK39" s="299">
        <v>0</v>
      </c>
      <c r="AL39" s="301"/>
      <c r="AM39" s="305">
        <v>0</v>
      </c>
      <c r="AN39" s="70"/>
      <c r="AO39" s="304">
        <v>0</v>
      </c>
      <c r="AP39" s="299">
        <v>0</v>
      </c>
      <c r="AQ39" s="301"/>
      <c r="AR39" s="305">
        <v>0</v>
      </c>
      <c r="AS39" s="306"/>
      <c r="AT39" s="464">
        <f t="shared" si="19"/>
        <v>0</v>
      </c>
      <c r="AU39" s="432">
        <f t="shared" si="20"/>
        <v>0</v>
      </c>
    </row>
    <row r="40" spans="1:47" s="293" customFormat="1" ht="12" x14ac:dyDescent="0.2">
      <c r="A40" s="279" t="s">
        <v>41</v>
      </c>
      <c r="B40" s="57" t="s">
        <v>24</v>
      </c>
      <c r="C40" s="280"/>
      <c r="D40" s="281"/>
      <c r="E40" s="282"/>
      <c r="F40" s="283">
        <v>0</v>
      </c>
      <c r="G40" s="284"/>
      <c r="H40" s="285"/>
      <c r="I40" s="286"/>
      <c r="J40" s="433">
        <f>SUM(J41:J47)</f>
        <v>0</v>
      </c>
      <c r="K40" s="287"/>
      <c r="L40" s="282"/>
      <c r="M40" s="465"/>
      <c r="N40" s="284"/>
      <c r="O40" s="285"/>
      <c r="P40" s="286"/>
      <c r="Q40" s="433">
        <f>SUM(Q41:Q47)</f>
        <v>0</v>
      </c>
      <c r="R40" s="289"/>
      <c r="S40" s="282"/>
      <c r="T40" s="288"/>
      <c r="U40" s="284"/>
      <c r="V40" s="285"/>
      <c r="W40" s="286"/>
      <c r="X40" s="433">
        <f>SUM(X41:X47)</f>
        <v>0</v>
      </c>
      <c r="Y40" s="287"/>
      <c r="Z40" s="290"/>
      <c r="AA40" s="288"/>
      <c r="AB40" s="286"/>
      <c r="AC40" s="291">
        <v>0</v>
      </c>
      <c r="AD40" s="292"/>
      <c r="AE40" s="290"/>
      <c r="AF40" s="288"/>
      <c r="AG40" s="286"/>
      <c r="AH40" s="291">
        <v>0</v>
      </c>
      <c r="AI40" s="68"/>
      <c r="AJ40" s="290"/>
      <c r="AK40" s="288"/>
      <c r="AL40" s="286"/>
      <c r="AM40" s="291">
        <v>0</v>
      </c>
      <c r="AN40" s="68"/>
      <c r="AO40" s="290"/>
      <c r="AP40" s="288"/>
      <c r="AQ40" s="286"/>
      <c r="AR40" s="291">
        <v>0</v>
      </c>
      <c r="AS40" s="292"/>
      <c r="AT40" s="465"/>
      <c r="AU40" s="433">
        <f>SUM(AU41:AU47)</f>
        <v>0</v>
      </c>
    </row>
    <row r="41" spans="1:47" ht="12" outlineLevel="3" x14ac:dyDescent="0.2">
      <c r="A41" s="264"/>
      <c r="B41" s="56" t="s">
        <v>146</v>
      </c>
      <c r="C41" s="265"/>
      <c r="D41" s="294"/>
      <c r="E41" s="267"/>
      <c r="F41" s="268">
        <v>0</v>
      </c>
      <c r="G41" s="269" t="s">
        <v>384</v>
      </c>
      <c r="H41" s="270">
        <v>0</v>
      </c>
      <c r="I41" s="271"/>
      <c r="J41" s="432">
        <f t="shared" ref="J41:J47" si="23">F41*H41</f>
        <v>0</v>
      </c>
      <c r="K41" s="205"/>
      <c r="L41" s="267"/>
      <c r="M41" s="464">
        <f t="shared" ref="M41:M47" si="24">$F41/$J$15*Q$15</f>
        <v>0</v>
      </c>
      <c r="N41" s="269" t="s">
        <v>103</v>
      </c>
      <c r="O41" s="270">
        <f t="shared" ref="O41:O47" si="25">H41</f>
        <v>0</v>
      </c>
      <c r="P41" s="271"/>
      <c r="Q41" s="432">
        <f t="shared" ref="Q41:Q47" si="26">M41*O41</f>
        <v>0</v>
      </c>
      <c r="R41" s="207"/>
      <c r="S41" s="267"/>
      <c r="T41" s="272">
        <f t="shared" ref="T41:T47" si="27">$F41/$J$15*X$15</f>
        <v>0</v>
      </c>
      <c r="U41" s="269" t="s">
        <v>103</v>
      </c>
      <c r="V41" s="270">
        <f t="shared" ref="V41:V47" si="28">H41</f>
        <v>0</v>
      </c>
      <c r="W41" s="271"/>
      <c r="X41" s="432">
        <f t="shared" ref="X41:X47" si="29">T41*V41</f>
        <v>0</v>
      </c>
      <c r="Y41" s="205"/>
      <c r="Z41" s="273">
        <v>0</v>
      </c>
      <c r="AA41" s="268">
        <v>0</v>
      </c>
      <c r="AB41" s="271"/>
      <c r="AC41" s="274">
        <v>0</v>
      </c>
      <c r="AD41" s="275"/>
      <c r="AE41" s="273">
        <v>0</v>
      </c>
      <c r="AF41" s="268">
        <v>0</v>
      </c>
      <c r="AG41" s="271"/>
      <c r="AH41" s="274">
        <v>0</v>
      </c>
      <c r="AI41" s="276"/>
      <c r="AJ41" s="273">
        <v>0</v>
      </c>
      <c r="AK41" s="268">
        <v>0</v>
      </c>
      <c r="AL41" s="271"/>
      <c r="AM41" s="274">
        <v>0</v>
      </c>
      <c r="AN41" s="276"/>
      <c r="AO41" s="273">
        <v>0</v>
      </c>
      <c r="AP41" s="268">
        <v>0</v>
      </c>
      <c r="AQ41" s="271"/>
      <c r="AR41" s="274">
        <v>0</v>
      </c>
      <c r="AS41" s="275"/>
      <c r="AT41" s="464">
        <f t="shared" ref="AT41:AT47" si="30">F41+M41+T41</f>
        <v>0</v>
      </c>
      <c r="AU41" s="432">
        <f t="shared" ref="AU41:AU47" si="31">J41+Q41+X41</f>
        <v>0</v>
      </c>
    </row>
    <row r="42" spans="1:47" ht="12" outlineLevel="3" x14ac:dyDescent="0.2">
      <c r="A42" s="264"/>
      <c r="B42" s="56" t="s">
        <v>150</v>
      </c>
      <c r="C42" s="265"/>
      <c r="D42" s="265"/>
      <c r="E42" s="267"/>
      <c r="F42" s="268">
        <v>0</v>
      </c>
      <c r="G42" s="269" t="s">
        <v>103</v>
      </c>
      <c r="H42" s="270">
        <v>0</v>
      </c>
      <c r="I42" s="271"/>
      <c r="J42" s="432">
        <f t="shared" si="23"/>
        <v>0</v>
      </c>
      <c r="K42" s="205"/>
      <c r="L42" s="267"/>
      <c r="M42" s="464">
        <f t="shared" si="24"/>
        <v>0</v>
      </c>
      <c r="N42" s="269" t="s">
        <v>103</v>
      </c>
      <c r="O42" s="270">
        <f t="shared" si="25"/>
        <v>0</v>
      </c>
      <c r="P42" s="271"/>
      <c r="Q42" s="432">
        <f t="shared" si="26"/>
        <v>0</v>
      </c>
      <c r="R42" s="207"/>
      <c r="S42" s="267"/>
      <c r="T42" s="272">
        <f t="shared" si="27"/>
        <v>0</v>
      </c>
      <c r="U42" s="269" t="s">
        <v>103</v>
      </c>
      <c r="V42" s="270">
        <f t="shared" si="28"/>
        <v>0</v>
      </c>
      <c r="W42" s="271"/>
      <c r="X42" s="432">
        <f t="shared" si="29"/>
        <v>0</v>
      </c>
      <c r="Y42" s="205"/>
      <c r="Z42" s="273">
        <v>0</v>
      </c>
      <c r="AA42" s="268">
        <v>0</v>
      </c>
      <c r="AB42" s="271"/>
      <c r="AC42" s="274">
        <v>0</v>
      </c>
      <c r="AD42" s="275"/>
      <c r="AE42" s="273">
        <v>0</v>
      </c>
      <c r="AF42" s="268">
        <v>0</v>
      </c>
      <c r="AG42" s="271"/>
      <c r="AH42" s="274">
        <v>0</v>
      </c>
      <c r="AI42" s="276"/>
      <c r="AJ42" s="273">
        <v>0</v>
      </c>
      <c r="AK42" s="268">
        <v>0</v>
      </c>
      <c r="AL42" s="271"/>
      <c r="AM42" s="274">
        <v>0</v>
      </c>
      <c r="AN42" s="276"/>
      <c r="AO42" s="273">
        <v>0</v>
      </c>
      <c r="AP42" s="268">
        <v>0</v>
      </c>
      <c r="AQ42" s="271"/>
      <c r="AR42" s="274">
        <v>0</v>
      </c>
      <c r="AS42" s="275"/>
      <c r="AT42" s="464">
        <f t="shared" si="30"/>
        <v>0</v>
      </c>
      <c r="AU42" s="432">
        <f t="shared" si="31"/>
        <v>0</v>
      </c>
    </row>
    <row r="43" spans="1:47" ht="15" customHeight="1" outlineLevel="3" x14ac:dyDescent="0.2">
      <c r="A43" s="264"/>
      <c r="B43" s="56" t="s">
        <v>151</v>
      </c>
      <c r="C43" s="265"/>
      <c r="D43" s="265"/>
      <c r="E43" s="267"/>
      <c r="F43" s="268">
        <v>0</v>
      </c>
      <c r="G43" s="269" t="s">
        <v>103</v>
      </c>
      <c r="H43" s="270">
        <v>0</v>
      </c>
      <c r="I43" s="271"/>
      <c r="J43" s="432">
        <f t="shared" si="23"/>
        <v>0</v>
      </c>
      <c r="K43" s="205"/>
      <c r="L43" s="267"/>
      <c r="M43" s="464">
        <f t="shared" si="24"/>
        <v>0</v>
      </c>
      <c r="N43" s="269" t="s">
        <v>103</v>
      </c>
      <c r="O43" s="270">
        <f t="shared" si="25"/>
        <v>0</v>
      </c>
      <c r="P43" s="271"/>
      <c r="Q43" s="432">
        <f t="shared" si="26"/>
        <v>0</v>
      </c>
      <c r="R43" s="207"/>
      <c r="S43" s="267"/>
      <c r="T43" s="272">
        <f t="shared" si="27"/>
        <v>0</v>
      </c>
      <c r="U43" s="269" t="s">
        <v>103</v>
      </c>
      <c r="V43" s="270">
        <f t="shared" si="28"/>
        <v>0</v>
      </c>
      <c r="W43" s="271"/>
      <c r="X43" s="432">
        <f t="shared" si="29"/>
        <v>0</v>
      </c>
      <c r="Y43" s="205"/>
      <c r="Z43" s="273">
        <v>0</v>
      </c>
      <c r="AA43" s="268">
        <v>0</v>
      </c>
      <c r="AB43" s="271"/>
      <c r="AC43" s="274">
        <v>0</v>
      </c>
      <c r="AD43" s="275"/>
      <c r="AE43" s="273">
        <v>0</v>
      </c>
      <c r="AF43" s="268">
        <v>0</v>
      </c>
      <c r="AG43" s="271"/>
      <c r="AH43" s="274">
        <v>0</v>
      </c>
      <c r="AI43" s="276"/>
      <c r="AJ43" s="273">
        <v>0</v>
      </c>
      <c r="AK43" s="268">
        <v>0</v>
      </c>
      <c r="AL43" s="271"/>
      <c r="AM43" s="274">
        <v>0</v>
      </c>
      <c r="AN43" s="276"/>
      <c r="AO43" s="273">
        <v>0</v>
      </c>
      <c r="AP43" s="268">
        <v>0</v>
      </c>
      <c r="AQ43" s="271"/>
      <c r="AR43" s="274">
        <v>0</v>
      </c>
      <c r="AS43" s="275"/>
      <c r="AT43" s="464">
        <f t="shared" si="30"/>
        <v>0</v>
      </c>
      <c r="AU43" s="432">
        <f t="shared" si="31"/>
        <v>0</v>
      </c>
    </row>
    <row r="44" spans="1:47" ht="15" customHeight="1" outlineLevel="3" x14ac:dyDescent="0.2">
      <c r="A44" s="264"/>
      <c r="B44" s="56" t="s">
        <v>152</v>
      </c>
      <c r="C44" s="265"/>
      <c r="D44" s="265"/>
      <c r="E44" s="267"/>
      <c r="F44" s="268">
        <v>0</v>
      </c>
      <c r="G44" s="269" t="s">
        <v>103</v>
      </c>
      <c r="H44" s="270">
        <v>0</v>
      </c>
      <c r="I44" s="271"/>
      <c r="J44" s="432">
        <f t="shared" si="23"/>
        <v>0</v>
      </c>
      <c r="K44" s="205"/>
      <c r="L44" s="267"/>
      <c r="M44" s="464">
        <f t="shared" si="24"/>
        <v>0</v>
      </c>
      <c r="N44" s="269" t="s">
        <v>103</v>
      </c>
      <c r="O44" s="270">
        <f t="shared" si="25"/>
        <v>0</v>
      </c>
      <c r="P44" s="271"/>
      <c r="Q44" s="432">
        <f t="shared" si="26"/>
        <v>0</v>
      </c>
      <c r="R44" s="207"/>
      <c r="S44" s="267"/>
      <c r="T44" s="272">
        <f t="shared" si="27"/>
        <v>0</v>
      </c>
      <c r="U44" s="269" t="s">
        <v>103</v>
      </c>
      <c r="V44" s="270">
        <f t="shared" si="28"/>
        <v>0</v>
      </c>
      <c r="W44" s="271"/>
      <c r="X44" s="432">
        <f t="shared" si="29"/>
        <v>0</v>
      </c>
      <c r="Y44" s="205"/>
      <c r="Z44" s="273">
        <v>0</v>
      </c>
      <c r="AA44" s="268">
        <v>0</v>
      </c>
      <c r="AB44" s="271"/>
      <c r="AC44" s="274">
        <v>0</v>
      </c>
      <c r="AD44" s="275"/>
      <c r="AE44" s="273">
        <v>0</v>
      </c>
      <c r="AF44" s="268">
        <v>0</v>
      </c>
      <c r="AG44" s="271"/>
      <c r="AH44" s="274">
        <v>0</v>
      </c>
      <c r="AI44" s="276"/>
      <c r="AJ44" s="273">
        <v>0</v>
      </c>
      <c r="AK44" s="268">
        <v>0</v>
      </c>
      <c r="AL44" s="271"/>
      <c r="AM44" s="274">
        <v>0</v>
      </c>
      <c r="AN44" s="276"/>
      <c r="AO44" s="273">
        <v>0</v>
      </c>
      <c r="AP44" s="268">
        <v>0</v>
      </c>
      <c r="AQ44" s="271"/>
      <c r="AR44" s="274">
        <v>0</v>
      </c>
      <c r="AS44" s="275"/>
      <c r="AT44" s="464">
        <f t="shared" si="30"/>
        <v>0</v>
      </c>
      <c r="AU44" s="432">
        <f t="shared" si="31"/>
        <v>0</v>
      </c>
    </row>
    <row r="45" spans="1:47" ht="15" customHeight="1" outlineLevel="3" x14ac:dyDescent="0.2">
      <c r="A45" s="264"/>
      <c r="B45" s="59" t="s">
        <v>105</v>
      </c>
      <c r="C45" s="265"/>
      <c r="D45" s="265"/>
      <c r="E45" s="267"/>
      <c r="F45" s="268">
        <v>0</v>
      </c>
      <c r="G45" s="269" t="s">
        <v>101</v>
      </c>
      <c r="H45" s="270">
        <v>0</v>
      </c>
      <c r="I45" s="271"/>
      <c r="J45" s="432">
        <f t="shared" si="23"/>
        <v>0</v>
      </c>
      <c r="K45" s="205"/>
      <c r="L45" s="267"/>
      <c r="M45" s="464">
        <f t="shared" si="24"/>
        <v>0</v>
      </c>
      <c r="N45" s="269" t="s">
        <v>101</v>
      </c>
      <c r="O45" s="270">
        <f t="shared" si="25"/>
        <v>0</v>
      </c>
      <c r="P45" s="271"/>
      <c r="Q45" s="432">
        <f t="shared" si="26"/>
        <v>0</v>
      </c>
      <c r="R45" s="207"/>
      <c r="S45" s="267"/>
      <c r="T45" s="272">
        <f t="shared" si="27"/>
        <v>0</v>
      </c>
      <c r="U45" s="269" t="s">
        <v>101</v>
      </c>
      <c r="V45" s="270">
        <f t="shared" si="28"/>
        <v>0</v>
      </c>
      <c r="W45" s="271"/>
      <c r="X45" s="432">
        <f t="shared" si="29"/>
        <v>0</v>
      </c>
      <c r="Y45" s="205"/>
      <c r="Z45" s="273">
        <v>0</v>
      </c>
      <c r="AA45" s="268">
        <v>0</v>
      </c>
      <c r="AB45" s="271"/>
      <c r="AC45" s="274">
        <v>0</v>
      </c>
      <c r="AD45" s="275"/>
      <c r="AE45" s="273">
        <v>0</v>
      </c>
      <c r="AF45" s="268">
        <v>0</v>
      </c>
      <c r="AG45" s="271"/>
      <c r="AH45" s="274">
        <v>0</v>
      </c>
      <c r="AI45" s="276"/>
      <c r="AJ45" s="273">
        <v>0</v>
      </c>
      <c r="AK45" s="268">
        <v>0</v>
      </c>
      <c r="AL45" s="271"/>
      <c r="AM45" s="274">
        <v>0</v>
      </c>
      <c r="AN45" s="276"/>
      <c r="AO45" s="273">
        <v>0</v>
      </c>
      <c r="AP45" s="268">
        <v>0</v>
      </c>
      <c r="AQ45" s="271"/>
      <c r="AR45" s="274">
        <v>0</v>
      </c>
      <c r="AS45" s="275"/>
      <c r="AT45" s="464">
        <f t="shared" si="30"/>
        <v>0</v>
      </c>
      <c r="AU45" s="432">
        <f t="shared" si="31"/>
        <v>0</v>
      </c>
    </row>
    <row r="46" spans="1:47" ht="15" customHeight="1" outlineLevel="3" x14ac:dyDescent="0.2">
      <c r="A46" s="264"/>
      <c r="B46" s="59" t="s">
        <v>105</v>
      </c>
      <c r="C46" s="265"/>
      <c r="D46" s="265"/>
      <c r="E46" s="267"/>
      <c r="F46" s="268">
        <v>0</v>
      </c>
      <c r="G46" s="269" t="s">
        <v>101</v>
      </c>
      <c r="H46" s="270">
        <v>0</v>
      </c>
      <c r="I46" s="271"/>
      <c r="J46" s="432">
        <f t="shared" si="23"/>
        <v>0</v>
      </c>
      <c r="K46" s="205"/>
      <c r="L46" s="267"/>
      <c r="M46" s="464">
        <f t="shared" si="24"/>
        <v>0</v>
      </c>
      <c r="N46" s="269" t="s">
        <v>101</v>
      </c>
      <c r="O46" s="270">
        <f t="shared" si="25"/>
        <v>0</v>
      </c>
      <c r="P46" s="271"/>
      <c r="Q46" s="432">
        <f t="shared" si="26"/>
        <v>0</v>
      </c>
      <c r="R46" s="207"/>
      <c r="S46" s="267"/>
      <c r="T46" s="272">
        <f t="shared" si="27"/>
        <v>0</v>
      </c>
      <c r="U46" s="269" t="s">
        <v>101</v>
      </c>
      <c r="V46" s="270">
        <f t="shared" si="28"/>
        <v>0</v>
      </c>
      <c r="W46" s="271"/>
      <c r="X46" s="432">
        <f t="shared" si="29"/>
        <v>0</v>
      </c>
      <c r="Y46" s="205"/>
      <c r="Z46" s="273">
        <v>0</v>
      </c>
      <c r="AA46" s="268">
        <v>0</v>
      </c>
      <c r="AB46" s="271"/>
      <c r="AC46" s="274">
        <v>0</v>
      </c>
      <c r="AD46" s="275"/>
      <c r="AE46" s="273">
        <v>0</v>
      </c>
      <c r="AF46" s="268">
        <v>0</v>
      </c>
      <c r="AG46" s="271"/>
      <c r="AH46" s="274">
        <v>0</v>
      </c>
      <c r="AI46" s="276"/>
      <c r="AJ46" s="273">
        <v>0</v>
      </c>
      <c r="AK46" s="268">
        <v>0</v>
      </c>
      <c r="AL46" s="271"/>
      <c r="AM46" s="274">
        <v>0</v>
      </c>
      <c r="AN46" s="276"/>
      <c r="AO46" s="273">
        <v>0</v>
      </c>
      <c r="AP46" s="268">
        <v>0</v>
      </c>
      <c r="AQ46" s="271"/>
      <c r="AR46" s="274">
        <v>0</v>
      </c>
      <c r="AS46" s="275"/>
      <c r="AT46" s="464">
        <f t="shared" si="30"/>
        <v>0</v>
      </c>
      <c r="AU46" s="432">
        <f t="shared" si="31"/>
        <v>0</v>
      </c>
    </row>
    <row r="47" spans="1:47" ht="15" customHeight="1" outlineLevel="3" x14ac:dyDescent="0.2">
      <c r="A47" s="264"/>
      <c r="B47" s="56"/>
      <c r="C47" s="265"/>
      <c r="D47" s="265"/>
      <c r="E47" s="267"/>
      <c r="F47" s="268">
        <v>0</v>
      </c>
      <c r="G47" s="269" t="s">
        <v>101</v>
      </c>
      <c r="H47" s="270">
        <v>0</v>
      </c>
      <c r="I47" s="271"/>
      <c r="J47" s="432">
        <f t="shared" si="23"/>
        <v>0</v>
      </c>
      <c r="K47" s="205"/>
      <c r="L47" s="267"/>
      <c r="M47" s="464">
        <f t="shared" si="24"/>
        <v>0</v>
      </c>
      <c r="N47" s="269" t="s">
        <v>101</v>
      </c>
      <c r="O47" s="270">
        <f t="shared" si="25"/>
        <v>0</v>
      </c>
      <c r="P47" s="271"/>
      <c r="Q47" s="432">
        <f t="shared" si="26"/>
        <v>0</v>
      </c>
      <c r="R47" s="207"/>
      <c r="S47" s="267"/>
      <c r="T47" s="272">
        <f t="shared" si="27"/>
        <v>0</v>
      </c>
      <c r="U47" s="269" t="s">
        <v>101</v>
      </c>
      <c r="V47" s="270">
        <f t="shared" si="28"/>
        <v>0</v>
      </c>
      <c r="W47" s="271"/>
      <c r="X47" s="432">
        <f t="shared" si="29"/>
        <v>0</v>
      </c>
      <c r="Y47" s="205"/>
      <c r="Z47" s="273">
        <v>0</v>
      </c>
      <c r="AA47" s="268">
        <v>0</v>
      </c>
      <c r="AB47" s="271"/>
      <c r="AC47" s="274">
        <v>0</v>
      </c>
      <c r="AD47" s="275"/>
      <c r="AE47" s="273">
        <v>0</v>
      </c>
      <c r="AF47" s="268">
        <v>0</v>
      </c>
      <c r="AG47" s="271"/>
      <c r="AH47" s="274">
        <v>0</v>
      </c>
      <c r="AI47" s="276"/>
      <c r="AJ47" s="273">
        <v>0</v>
      </c>
      <c r="AK47" s="268">
        <v>0</v>
      </c>
      <c r="AL47" s="271"/>
      <c r="AM47" s="274">
        <v>0</v>
      </c>
      <c r="AN47" s="276"/>
      <c r="AO47" s="273">
        <v>0</v>
      </c>
      <c r="AP47" s="268">
        <v>0</v>
      </c>
      <c r="AQ47" s="271"/>
      <c r="AR47" s="274">
        <v>0</v>
      </c>
      <c r="AS47" s="275"/>
      <c r="AT47" s="464">
        <f t="shared" si="30"/>
        <v>0</v>
      </c>
      <c r="AU47" s="432">
        <f t="shared" si="31"/>
        <v>0</v>
      </c>
    </row>
    <row r="48" spans="1:47" s="293" customFormat="1" ht="12" x14ac:dyDescent="0.2">
      <c r="A48" s="279" t="s">
        <v>43</v>
      </c>
      <c r="B48" s="61" t="s">
        <v>42</v>
      </c>
      <c r="C48" s="280"/>
      <c r="D48" s="281"/>
      <c r="E48" s="282"/>
      <c r="F48" s="283">
        <v>0</v>
      </c>
      <c r="G48" s="284"/>
      <c r="H48" s="285"/>
      <c r="I48" s="286"/>
      <c r="J48" s="433">
        <f>SUM(J49:J50)</f>
        <v>0</v>
      </c>
      <c r="K48" s="287"/>
      <c r="L48" s="282"/>
      <c r="M48" s="465"/>
      <c r="N48" s="284"/>
      <c r="O48" s="285"/>
      <c r="P48" s="286"/>
      <c r="Q48" s="433">
        <f>SUM(Q49:Q50)</f>
        <v>0</v>
      </c>
      <c r="R48" s="289"/>
      <c r="S48" s="282"/>
      <c r="T48" s="288"/>
      <c r="U48" s="284"/>
      <c r="V48" s="285"/>
      <c r="W48" s="286"/>
      <c r="X48" s="433">
        <f>SUM(X49:X50)</f>
        <v>0</v>
      </c>
      <c r="Y48" s="287"/>
      <c r="Z48" s="290">
        <v>0</v>
      </c>
      <c r="AA48" s="288"/>
      <c r="AB48" s="286"/>
      <c r="AC48" s="291">
        <v>0</v>
      </c>
      <c r="AD48" s="292"/>
      <c r="AE48" s="290">
        <v>0</v>
      </c>
      <c r="AF48" s="288"/>
      <c r="AG48" s="286"/>
      <c r="AH48" s="291">
        <v>0</v>
      </c>
      <c r="AI48" s="68"/>
      <c r="AJ48" s="290">
        <v>0</v>
      </c>
      <c r="AK48" s="288"/>
      <c r="AL48" s="286"/>
      <c r="AM48" s="291">
        <v>0</v>
      </c>
      <c r="AN48" s="68"/>
      <c r="AO48" s="290"/>
      <c r="AP48" s="288"/>
      <c r="AQ48" s="286"/>
      <c r="AR48" s="291">
        <v>0</v>
      </c>
      <c r="AS48" s="292"/>
      <c r="AT48" s="465">
        <v>0</v>
      </c>
      <c r="AU48" s="433">
        <f>SUM(AU49:AU50)</f>
        <v>0</v>
      </c>
    </row>
    <row r="49" spans="1:47" ht="12" outlineLevel="2" x14ac:dyDescent="0.2">
      <c r="A49" s="264"/>
      <c r="B49" s="56" t="s">
        <v>153</v>
      </c>
      <c r="C49" s="265"/>
      <c r="D49" s="265"/>
      <c r="E49" s="267"/>
      <c r="F49" s="268">
        <v>0</v>
      </c>
      <c r="G49" s="269" t="s">
        <v>130</v>
      </c>
      <c r="H49" s="270">
        <v>0</v>
      </c>
      <c r="I49" s="271"/>
      <c r="J49" s="432">
        <f t="shared" ref="J49:J50" si="32">F49*H49</f>
        <v>0</v>
      </c>
      <c r="K49" s="205"/>
      <c r="L49" s="267"/>
      <c r="M49" s="464">
        <f t="shared" ref="M49:M50" si="33">$F49/$J$15*Q$15</f>
        <v>0</v>
      </c>
      <c r="N49" s="269" t="s">
        <v>130</v>
      </c>
      <c r="O49" s="270">
        <f t="shared" ref="O49:O50" si="34">H49</f>
        <v>0</v>
      </c>
      <c r="P49" s="271"/>
      <c r="Q49" s="432">
        <f t="shared" ref="Q49:Q50" si="35">M49*O49</f>
        <v>0</v>
      </c>
      <c r="R49" s="207"/>
      <c r="S49" s="267"/>
      <c r="T49" s="272">
        <f t="shared" ref="T49:T50" si="36">$F49/$J$15*X$15</f>
        <v>0</v>
      </c>
      <c r="U49" s="269" t="s">
        <v>130</v>
      </c>
      <c r="V49" s="270">
        <f t="shared" ref="V49:V50" si="37">H49</f>
        <v>0</v>
      </c>
      <c r="W49" s="271"/>
      <c r="X49" s="432">
        <f t="shared" ref="X49:X50" si="38">T49*V49</f>
        <v>0</v>
      </c>
      <c r="Y49" s="205"/>
      <c r="Z49" s="273">
        <v>0</v>
      </c>
      <c r="AA49" s="268">
        <v>0</v>
      </c>
      <c r="AB49" s="271"/>
      <c r="AC49" s="274">
        <v>0</v>
      </c>
      <c r="AD49" s="275"/>
      <c r="AE49" s="273">
        <v>0</v>
      </c>
      <c r="AF49" s="268">
        <v>0</v>
      </c>
      <c r="AG49" s="271"/>
      <c r="AH49" s="274">
        <v>0</v>
      </c>
      <c r="AI49" s="276"/>
      <c r="AJ49" s="273">
        <v>0</v>
      </c>
      <c r="AK49" s="268">
        <v>0</v>
      </c>
      <c r="AL49" s="271"/>
      <c r="AM49" s="274">
        <v>0</v>
      </c>
      <c r="AN49" s="276"/>
      <c r="AO49" s="273">
        <v>0</v>
      </c>
      <c r="AP49" s="268">
        <v>0</v>
      </c>
      <c r="AQ49" s="271"/>
      <c r="AR49" s="274">
        <v>0</v>
      </c>
      <c r="AS49" s="275"/>
      <c r="AT49" s="464">
        <f t="shared" ref="AT49:AT50" si="39">F49+M49+T49</f>
        <v>0</v>
      </c>
      <c r="AU49" s="432">
        <f t="shared" ref="AU49:AU50" si="40">J49+Q49+X49</f>
        <v>0</v>
      </c>
    </row>
    <row r="50" spans="1:47" ht="12" outlineLevel="2" x14ac:dyDescent="0.2">
      <c r="A50" s="264"/>
      <c r="B50" s="56"/>
      <c r="C50" s="265"/>
      <c r="D50" s="265"/>
      <c r="E50" s="267"/>
      <c r="F50" s="268">
        <v>0</v>
      </c>
      <c r="G50" s="269"/>
      <c r="H50" s="270">
        <v>0</v>
      </c>
      <c r="I50" s="271"/>
      <c r="J50" s="432">
        <f t="shared" si="32"/>
        <v>0</v>
      </c>
      <c r="K50" s="205"/>
      <c r="L50" s="267"/>
      <c r="M50" s="464">
        <f t="shared" si="33"/>
        <v>0</v>
      </c>
      <c r="N50" s="269"/>
      <c r="O50" s="270">
        <f t="shared" si="34"/>
        <v>0</v>
      </c>
      <c r="P50" s="271"/>
      <c r="Q50" s="432">
        <f t="shared" si="35"/>
        <v>0</v>
      </c>
      <c r="R50" s="207"/>
      <c r="S50" s="267"/>
      <c r="T50" s="272">
        <f t="shared" si="36"/>
        <v>0</v>
      </c>
      <c r="U50" s="269"/>
      <c r="V50" s="270">
        <f t="shared" si="37"/>
        <v>0</v>
      </c>
      <c r="W50" s="271"/>
      <c r="X50" s="432">
        <f t="shared" si="38"/>
        <v>0</v>
      </c>
      <c r="Y50" s="205"/>
      <c r="Z50" s="273">
        <v>0</v>
      </c>
      <c r="AA50" s="268">
        <v>0</v>
      </c>
      <c r="AB50" s="271"/>
      <c r="AC50" s="274">
        <v>0</v>
      </c>
      <c r="AD50" s="275"/>
      <c r="AE50" s="273">
        <v>0</v>
      </c>
      <c r="AF50" s="268">
        <v>0</v>
      </c>
      <c r="AG50" s="271"/>
      <c r="AH50" s="274">
        <v>0</v>
      </c>
      <c r="AI50" s="276"/>
      <c r="AJ50" s="273">
        <v>0</v>
      </c>
      <c r="AK50" s="268">
        <v>0</v>
      </c>
      <c r="AL50" s="271"/>
      <c r="AM50" s="274">
        <v>0</v>
      </c>
      <c r="AN50" s="276"/>
      <c r="AO50" s="273">
        <v>0</v>
      </c>
      <c r="AP50" s="268">
        <v>0</v>
      </c>
      <c r="AQ50" s="271"/>
      <c r="AR50" s="274">
        <v>0</v>
      </c>
      <c r="AS50" s="275"/>
      <c r="AT50" s="464">
        <f t="shared" si="39"/>
        <v>0</v>
      </c>
      <c r="AU50" s="432">
        <f t="shared" si="40"/>
        <v>0</v>
      </c>
    </row>
    <row r="51" spans="1:47" s="263" customFormat="1" ht="12" x14ac:dyDescent="0.2">
      <c r="A51" s="250"/>
      <c r="B51" s="55" t="s">
        <v>387</v>
      </c>
      <c r="C51" s="251"/>
      <c r="D51" s="252"/>
      <c r="E51" s="253"/>
      <c r="F51" s="254"/>
      <c r="G51" s="255"/>
      <c r="H51" s="256">
        <f>J51/$J$15</f>
        <v>0</v>
      </c>
      <c r="I51" s="257"/>
      <c r="J51" s="431">
        <f>SUM(J52:J80)/2</f>
        <v>0</v>
      </c>
      <c r="K51" s="258"/>
      <c r="L51" s="253"/>
      <c r="M51" s="463"/>
      <c r="N51" s="255"/>
      <c r="O51" s="256">
        <f>Q51/$Q$15</f>
        <v>0</v>
      </c>
      <c r="P51" s="257"/>
      <c r="Q51" s="431">
        <f>SUM(Q52:Q80)/2</f>
        <v>0</v>
      </c>
      <c r="R51" s="259"/>
      <c r="S51" s="253"/>
      <c r="T51" s="256"/>
      <c r="U51" s="255"/>
      <c r="V51" s="256">
        <f>X51/$X$15</f>
        <v>0</v>
      </c>
      <c r="W51" s="257"/>
      <c r="X51" s="431">
        <f>SUM(X52:X80)/2</f>
        <v>0</v>
      </c>
      <c r="Y51" s="258"/>
      <c r="Z51" s="260"/>
      <c r="AA51" s="261"/>
      <c r="AB51" s="257"/>
      <c r="AC51" s="262">
        <v>0</v>
      </c>
      <c r="AD51" s="258"/>
      <c r="AE51" s="260"/>
      <c r="AF51" s="261"/>
      <c r="AG51" s="257"/>
      <c r="AH51" s="262">
        <v>0</v>
      </c>
      <c r="AI51" s="259"/>
      <c r="AJ51" s="260"/>
      <c r="AK51" s="261"/>
      <c r="AL51" s="257"/>
      <c r="AM51" s="262">
        <v>0</v>
      </c>
      <c r="AN51" s="259"/>
      <c r="AO51" s="260"/>
      <c r="AP51" s="261"/>
      <c r="AQ51" s="257"/>
      <c r="AR51" s="262">
        <v>0</v>
      </c>
      <c r="AS51" s="258"/>
      <c r="AT51" s="463">
        <f>AU51/$AU$15</f>
        <v>0</v>
      </c>
      <c r="AU51" s="431">
        <f>SUM(AU52:AU80)/2</f>
        <v>0</v>
      </c>
    </row>
    <row r="52" spans="1:47" s="321" customFormat="1" ht="12" x14ac:dyDescent="0.2">
      <c r="A52" s="307">
        <v>11</v>
      </c>
      <c r="B52" s="61" t="s">
        <v>44</v>
      </c>
      <c r="C52" s="308"/>
      <c r="D52" s="309"/>
      <c r="E52" s="310"/>
      <c r="F52" s="311"/>
      <c r="G52" s="312"/>
      <c r="H52" s="313"/>
      <c r="I52" s="314"/>
      <c r="J52" s="434">
        <f>SUM(J53:J56)</f>
        <v>0</v>
      </c>
      <c r="K52" s="205"/>
      <c r="L52" s="310"/>
      <c r="M52" s="466"/>
      <c r="N52" s="312"/>
      <c r="O52" s="313"/>
      <c r="P52" s="314"/>
      <c r="Q52" s="434">
        <f>SUM(Q53:Q56)</f>
        <v>0</v>
      </c>
      <c r="R52" s="207"/>
      <c r="S52" s="310"/>
      <c r="T52" s="316"/>
      <c r="U52" s="312"/>
      <c r="V52" s="313"/>
      <c r="W52" s="314"/>
      <c r="X52" s="434">
        <f>SUM(X53:X56)</f>
        <v>0</v>
      </c>
      <c r="Y52" s="205"/>
      <c r="Z52" s="317"/>
      <c r="AA52" s="316"/>
      <c r="AB52" s="314"/>
      <c r="AC52" s="318">
        <v>0</v>
      </c>
      <c r="AD52" s="319"/>
      <c r="AE52" s="317"/>
      <c r="AF52" s="316"/>
      <c r="AG52" s="314"/>
      <c r="AH52" s="318">
        <v>0</v>
      </c>
      <c r="AI52" s="320"/>
      <c r="AJ52" s="317"/>
      <c r="AK52" s="316"/>
      <c r="AL52" s="314"/>
      <c r="AM52" s="318">
        <v>0</v>
      </c>
      <c r="AN52" s="320"/>
      <c r="AO52" s="317"/>
      <c r="AP52" s="316"/>
      <c r="AQ52" s="314"/>
      <c r="AR52" s="318">
        <v>0</v>
      </c>
      <c r="AS52" s="319"/>
      <c r="AT52" s="466"/>
      <c r="AU52" s="434">
        <f>SUM(AU53:AU56)</f>
        <v>0</v>
      </c>
    </row>
    <row r="53" spans="1:47" ht="12" outlineLevel="2" x14ac:dyDescent="0.2">
      <c r="A53" s="264"/>
      <c r="B53" s="56" t="s">
        <v>110</v>
      </c>
      <c r="C53" s="265"/>
      <c r="D53" s="265"/>
      <c r="E53" s="267"/>
      <c r="F53" s="268">
        <v>0</v>
      </c>
      <c r="G53" s="269" t="s">
        <v>101</v>
      </c>
      <c r="H53" s="270">
        <v>0</v>
      </c>
      <c r="I53" s="271"/>
      <c r="J53" s="432">
        <f t="shared" ref="J53:J56" si="41">F53*H53</f>
        <v>0</v>
      </c>
      <c r="K53" s="205"/>
      <c r="L53" s="267"/>
      <c r="M53" s="464">
        <f t="shared" ref="M53:M56" si="42">$F53/$J$15*Q$15</f>
        <v>0</v>
      </c>
      <c r="N53" s="269" t="s">
        <v>101</v>
      </c>
      <c r="O53" s="270">
        <f t="shared" ref="O53:O56" si="43">H53</f>
        <v>0</v>
      </c>
      <c r="P53" s="271"/>
      <c r="Q53" s="432">
        <f t="shared" ref="Q53:Q56" si="44">M53*O53</f>
        <v>0</v>
      </c>
      <c r="R53" s="207"/>
      <c r="S53" s="267"/>
      <c r="T53" s="272">
        <f t="shared" ref="T53:T56" si="45">$F53/$J$15*X$15</f>
        <v>0</v>
      </c>
      <c r="U53" s="269" t="s">
        <v>101</v>
      </c>
      <c r="V53" s="270">
        <f t="shared" ref="V53:V56" si="46">H53</f>
        <v>0</v>
      </c>
      <c r="W53" s="271"/>
      <c r="X53" s="432">
        <f t="shared" ref="X53:X56" si="47">T53*V53</f>
        <v>0</v>
      </c>
      <c r="Y53" s="205"/>
      <c r="Z53" s="273">
        <v>0</v>
      </c>
      <c r="AA53" s="268"/>
      <c r="AB53" s="271"/>
      <c r="AC53" s="274">
        <v>0</v>
      </c>
      <c r="AD53" s="275"/>
      <c r="AE53" s="273">
        <v>0</v>
      </c>
      <c r="AF53" s="268"/>
      <c r="AG53" s="271"/>
      <c r="AH53" s="274">
        <v>0</v>
      </c>
      <c r="AI53" s="276"/>
      <c r="AJ53" s="273">
        <v>0</v>
      </c>
      <c r="AK53" s="268"/>
      <c r="AL53" s="271"/>
      <c r="AM53" s="274">
        <v>0</v>
      </c>
      <c r="AN53" s="276"/>
      <c r="AO53" s="273">
        <v>0</v>
      </c>
      <c r="AP53" s="268"/>
      <c r="AQ53" s="271"/>
      <c r="AR53" s="274">
        <v>0</v>
      </c>
      <c r="AS53" s="275"/>
      <c r="AT53" s="464">
        <f t="shared" ref="AT53:AT56" si="48">F53+M53+T53</f>
        <v>0</v>
      </c>
      <c r="AU53" s="432">
        <f t="shared" ref="AU53:AU56" si="49">J53+Q53+X53</f>
        <v>0</v>
      </c>
    </row>
    <row r="54" spans="1:47" ht="12" outlineLevel="2" x14ac:dyDescent="0.2">
      <c r="A54" s="264"/>
      <c r="B54" s="56" t="s">
        <v>111</v>
      </c>
      <c r="C54" s="265" t="s">
        <v>104</v>
      </c>
      <c r="D54" s="265"/>
      <c r="E54" s="267"/>
      <c r="F54" s="268">
        <v>0</v>
      </c>
      <c r="G54" s="269" t="s">
        <v>101</v>
      </c>
      <c r="H54" s="270">
        <v>0</v>
      </c>
      <c r="I54" s="271"/>
      <c r="J54" s="432">
        <f t="shared" si="41"/>
        <v>0</v>
      </c>
      <c r="K54" s="205"/>
      <c r="L54" s="267"/>
      <c r="M54" s="464">
        <f t="shared" si="42"/>
        <v>0</v>
      </c>
      <c r="N54" s="269" t="s">
        <v>101</v>
      </c>
      <c r="O54" s="270">
        <f t="shared" si="43"/>
        <v>0</v>
      </c>
      <c r="P54" s="271"/>
      <c r="Q54" s="432">
        <f t="shared" si="44"/>
        <v>0</v>
      </c>
      <c r="R54" s="207"/>
      <c r="S54" s="267"/>
      <c r="T54" s="272">
        <f t="shared" si="45"/>
        <v>0</v>
      </c>
      <c r="U54" s="269" t="s">
        <v>101</v>
      </c>
      <c r="V54" s="270">
        <f t="shared" si="46"/>
        <v>0</v>
      </c>
      <c r="W54" s="271"/>
      <c r="X54" s="432">
        <f t="shared" si="47"/>
        <v>0</v>
      </c>
      <c r="Y54" s="205"/>
      <c r="Z54" s="273">
        <v>0</v>
      </c>
      <c r="AA54" s="268"/>
      <c r="AB54" s="271"/>
      <c r="AC54" s="274">
        <v>0</v>
      </c>
      <c r="AD54" s="275"/>
      <c r="AE54" s="273">
        <v>0</v>
      </c>
      <c r="AF54" s="268"/>
      <c r="AG54" s="271"/>
      <c r="AH54" s="274">
        <v>0</v>
      </c>
      <c r="AI54" s="276"/>
      <c r="AJ54" s="273">
        <v>0</v>
      </c>
      <c r="AK54" s="268"/>
      <c r="AL54" s="271"/>
      <c r="AM54" s="274">
        <v>0</v>
      </c>
      <c r="AN54" s="276"/>
      <c r="AO54" s="273">
        <v>0</v>
      </c>
      <c r="AP54" s="268"/>
      <c r="AQ54" s="271"/>
      <c r="AR54" s="274">
        <v>0</v>
      </c>
      <c r="AS54" s="275"/>
      <c r="AT54" s="464">
        <f t="shared" si="48"/>
        <v>0</v>
      </c>
      <c r="AU54" s="432">
        <f t="shared" si="49"/>
        <v>0</v>
      </c>
    </row>
    <row r="55" spans="1:47" ht="12" outlineLevel="2" x14ac:dyDescent="0.2">
      <c r="A55" s="264"/>
      <c r="B55" s="59" t="s">
        <v>105</v>
      </c>
      <c r="C55" s="265"/>
      <c r="D55" s="265"/>
      <c r="E55" s="267"/>
      <c r="F55" s="268">
        <v>0</v>
      </c>
      <c r="G55" s="269" t="s">
        <v>103</v>
      </c>
      <c r="H55" s="270">
        <v>0</v>
      </c>
      <c r="I55" s="271"/>
      <c r="J55" s="432">
        <f t="shared" si="41"/>
        <v>0</v>
      </c>
      <c r="K55" s="205"/>
      <c r="L55" s="267"/>
      <c r="M55" s="464">
        <f t="shared" si="42"/>
        <v>0</v>
      </c>
      <c r="N55" s="269" t="s">
        <v>103</v>
      </c>
      <c r="O55" s="270">
        <f t="shared" si="43"/>
        <v>0</v>
      </c>
      <c r="P55" s="271"/>
      <c r="Q55" s="432">
        <f t="shared" si="44"/>
        <v>0</v>
      </c>
      <c r="R55" s="207"/>
      <c r="S55" s="267"/>
      <c r="T55" s="272">
        <f t="shared" si="45"/>
        <v>0</v>
      </c>
      <c r="U55" s="269" t="s">
        <v>103</v>
      </c>
      <c r="V55" s="270">
        <f t="shared" si="46"/>
        <v>0</v>
      </c>
      <c r="W55" s="271"/>
      <c r="X55" s="432">
        <f t="shared" si="47"/>
        <v>0</v>
      </c>
      <c r="Y55" s="205"/>
      <c r="Z55" s="273">
        <v>0</v>
      </c>
      <c r="AA55" s="268">
        <v>0</v>
      </c>
      <c r="AB55" s="271"/>
      <c r="AC55" s="274">
        <v>0</v>
      </c>
      <c r="AD55" s="275"/>
      <c r="AE55" s="273">
        <v>0</v>
      </c>
      <c r="AF55" s="268"/>
      <c r="AG55" s="271"/>
      <c r="AH55" s="274">
        <v>0</v>
      </c>
      <c r="AI55" s="276"/>
      <c r="AJ55" s="273">
        <v>0</v>
      </c>
      <c r="AK55" s="268"/>
      <c r="AL55" s="271"/>
      <c r="AM55" s="274">
        <v>0</v>
      </c>
      <c r="AN55" s="276"/>
      <c r="AO55" s="273">
        <v>0</v>
      </c>
      <c r="AP55" s="268"/>
      <c r="AQ55" s="271"/>
      <c r="AR55" s="274">
        <v>0</v>
      </c>
      <c r="AS55" s="275"/>
      <c r="AT55" s="464">
        <f t="shared" si="48"/>
        <v>0</v>
      </c>
      <c r="AU55" s="432">
        <f t="shared" si="49"/>
        <v>0</v>
      </c>
    </row>
    <row r="56" spans="1:47" ht="15.75" customHeight="1" outlineLevel="2" x14ac:dyDescent="0.2">
      <c r="A56" s="264"/>
      <c r="B56" s="56"/>
      <c r="C56" s="265"/>
      <c r="D56" s="265"/>
      <c r="E56" s="267"/>
      <c r="F56" s="268">
        <v>0</v>
      </c>
      <c r="G56" s="269" t="s">
        <v>101</v>
      </c>
      <c r="H56" s="270">
        <v>0</v>
      </c>
      <c r="I56" s="271"/>
      <c r="J56" s="432">
        <f t="shared" si="41"/>
        <v>0</v>
      </c>
      <c r="K56" s="205"/>
      <c r="L56" s="267"/>
      <c r="M56" s="464">
        <f t="shared" si="42"/>
        <v>0</v>
      </c>
      <c r="N56" s="269" t="s">
        <v>101</v>
      </c>
      <c r="O56" s="270">
        <f t="shared" si="43"/>
        <v>0</v>
      </c>
      <c r="P56" s="271"/>
      <c r="Q56" s="432">
        <f t="shared" si="44"/>
        <v>0</v>
      </c>
      <c r="R56" s="207"/>
      <c r="S56" s="267"/>
      <c r="T56" s="272">
        <f t="shared" si="45"/>
        <v>0</v>
      </c>
      <c r="U56" s="269" t="s">
        <v>101</v>
      </c>
      <c r="V56" s="270">
        <f t="shared" si="46"/>
        <v>0</v>
      </c>
      <c r="W56" s="271"/>
      <c r="X56" s="432">
        <f t="shared" si="47"/>
        <v>0</v>
      </c>
      <c r="Y56" s="205"/>
      <c r="Z56" s="273">
        <v>0</v>
      </c>
      <c r="AA56" s="268">
        <v>0</v>
      </c>
      <c r="AB56" s="271"/>
      <c r="AC56" s="274">
        <v>0</v>
      </c>
      <c r="AD56" s="275"/>
      <c r="AE56" s="273">
        <v>0</v>
      </c>
      <c r="AF56" s="268">
        <v>0</v>
      </c>
      <c r="AG56" s="271"/>
      <c r="AH56" s="274">
        <v>0</v>
      </c>
      <c r="AI56" s="276"/>
      <c r="AJ56" s="273">
        <v>0</v>
      </c>
      <c r="AK56" s="268"/>
      <c r="AL56" s="271"/>
      <c r="AM56" s="274">
        <v>0</v>
      </c>
      <c r="AN56" s="276"/>
      <c r="AO56" s="273">
        <v>0</v>
      </c>
      <c r="AP56" s="268"/>
      <c r="AQ56" s="271"/>
      <c r="AR56" s="274">
        <v>0</v>
      </c>
      <c r="AS56" s="275"/>
      <c r="AT56" s="464">
        <f t="shared" si="48"/>
        <v>0</v>
      </c>
      <c r="AU56" s="432">
        <f t="shared" si="49"/>
        <v>0</v>
      </c>
    </row>
    <row r="57" spans="1:47" s="321" customFormat="1" ht="12" x14ac:dyDescent="0.2">
      <c r="A57" s="307">
        <v>13</v>
      </c>
      <c r="B57" s="61" t="s">
        <v>45</v>
      </c>
      <c r="C57" s="308"/>
      <c r="D57" s="309"/>
      <c r="E57" s="310"/>
      <c r="F57" s="311"/>
      <c r="G57" s="312"/>
      <c r="H57" s="313"/>
      <c r="I57" s="314"/>
      <c r="J57" s="434">
        <f>SUM(J58:J62)</f>
        <v>0</v>
      </c>
      <c r="K57" s="205"/>
      <c r="L57" s="310"/>
      <c r="M57" s="466"/>
      <c r="N57" s="312"/>
      <c r="O57" s="313"/>
      <c r="P57" s="314"/>
      <c r="Q57" s="434">
        <f>SUM(Q58:Q62)</f>
        <v>0</v>
      </c>
      <c r="R57" s="207"/>
      <c r="S57" s="310"/>
      <c r="T57" s="316"/>
      <c r="U57" s="312"/>
      <c r="V57" s="313"/>
      <c r="W57" s="314"/>
      <c r="X57" s="434">
        <f>SUM(X58:X62)</f>
        <v>0</v>
      </c>
      <c r="Y57" s="205"/>
      <c r="Z57" s="317"/>
      <c r="AA57" s="316"/>
      <c r="AB57" s="314"/>
      <c r="AC57" s="318">
        <v>0</v>
      </c>
      <c r="AD57" s="319"/>
      <c r="AE57" s="317"/>
      <c r="AF57" s="316"/>
      <c r="AG57" s="314"/>
      <c r="AH57" s="318">
        <v>0</v>
      </c>
      <c r="AI57" s="320"/>
      <c r="AJ57" s="317"/>
      <c r="AK57" s="316"/>
      <c r="AL57" s="314"/>
      <c r="AM57" s="318">
        <v>0</v>
      </c>
      <c r="AN57" s="320"/>
      <c r="AO57" s="317"/>
      <c r="AP57" s="316"/>
      <c r="AQ57" s="314"/>
      <c r="AR57" s="318">
        <v>0</v>
      </c>
      <c r="AS57" s="319"/>
      <c r="AT57" s="466"/>
      <c r="AU57" s="434">
        <f>SUM(AU58:AU62)</f>
        <v>0</v>
      </c>
    </row>
    <row r="58" spans="1:47" ht="12" outlineLevel="2" x14ac:dyDescent="0.2">
      <c r="A58" s="264"/>
      <c r="B58" s="62" t="s">
        <v>324</v>
      </c>
      <c r="C58" s="265"/>
      <c r="D58" s="265"/>
      <c r="E58" s="267"/>
      <c r="F58" s="268">
        <v>0</v>
      </c>
      <c r="G58" s="269" t="s">
        <v>101</v>
      </c>
      <c r="H58" s="270">
        <v>0</v>
      </c>
      <c r="I58" s="271"/>
      <c r="J58" s="432">
        <f t="shared" ref="J58:J62" si="50">F58*H58</f>
        <v>0</v>
      </c>
      <c r="K58" s="205"/>
      <c r="L58" s="267"/>
      <c r="M58" s="464">
        <f t="shared" ref="M58:M62" si="51">$F58/$J$15*Q$15</f>
        <v>0</v>
      </c>
      <c r="N58" s="269" t="s">
        <v>101</v>
      </c>
      <c r="O58" s="270">
        <f t="shared" ref="O58:O62" si="52">H58</f>
        <v>0</v>
      </c>
      <c r="P58" s="271"/>
      <c r="Q58" s="432">
        <f t="shared" ref="Q58:Q62" si="53">M58*O58</f>
        <v>0</v>
      </c>
      <c r="R58" s="207"/>
      <c r="S58" s="267"/>
      <c r="T58" s="272">
        <f t="shared" ref="T58:T62" si="54">$F58/$J$15*X$15</f>
        <v>0</v>
      </c>
      <c r="U58" s="269" t="s">
        <v>101</v>
      </c>
      <c r="V58" s="270">
        <f t="shared" ref="V58:V62" si="55">H58</f>
        <v>0</v>
      </c>
      <c r="W58" s="271"/>
      <c r="X58" s="432">
        <f t="shared" ref="X58:X62" si="56">T58*V58</f>
        <v>0</v>
      </c>
      <c r="Y58" s="205"/>
      <c r="Z58" s="273">
        <v>0</v>
      </c>
      <c r="AA58" s="268"/>
      <c r="AB58" s="271"/>
      <c r="AC58" s="274">
        <v>0</v>
      </c>
      <c r="AD58" s="275"/>
      <c r="AE58" s="273">
        <v>0</v>
      </c>
      <c r="AF58" s="268"/>
      <c r="AG58" s="271"/>
      <c r="AH58" s="274">
        <v>0</v>
      </c>
      <c r="AI58" s="276"/>
      <c r="AJ58" s="273">
        <v>0</v>
      </c>
      <c r="AK58" s="268">
        <v>0</v>
      </c>
      <c r="AL58" s="271"/>
      <c r="AM58" s="274">
        <v>0</v>
      </c>
      <c r="AN58" s="276"/>
      <c r="AO58" s="273">
        <v>0</v>
      </c>
      <c r="AP58" s="268"/>
      <c r="AQ58" s="271"/>
      <c r="AR58" s="274">
        <v>0</v>
      </c>
      <c r="AS58" s="275"/>
      <c r="AT58" s="464">
        <f t="shared" ref="AT58:AT62" si="57">F58+M58+T58</f>
        <v>0</v>
      </c>
      <c r="AU58" s="432">
        <f t="shared" ref="AU58:AU62" si="58">J58+Q58+X58</f>
        <v>0</v>
      </c>
    </row>
    <row r="59" spans="1:47" ht="12" outlineLevel="2" x14ac:dyDescent="0.2">
      <c r="A59" s="264"/>
      <c r="B59" s="59" t="s">
        <v>105</v>
      </c>
      <c r="C59" s="265"/>
      <c r="D59" s="265"/>
      <c r="E59" s="267"/>
      <c r="F59" s="268">
        <v>0</v>
      </c>
      <c r="G59" s="269" t="s">
        <v>102</v>
      </c>
      <c r="H59" s="270">
        <v>0</v>
      </c>
      <c r="I59" s="271"/>
      <c r="J59" s="432">
        <f t="shared" si="50"/>
        <v>0</v>
      </c>
      <c r="K59" s="205"/>
      <c r="L59" s="267"/>
      <c r="M59" s="464">
        <f t="shared" si="51"/>
        <v>0</v>
      </c>
      <c r="N59" s="269" t="s">
        <v>102</v>
      </c>
      <c r="O59" s="270">
        <f t="shared" si="52"/>
        <v>0</v>
      </c>
      <c r="P59" s="271"/>
      <c r="Q59" s="432">
        <f t="shared" si="53"/>
        <v>0</v>
      </c>
      <c r="R59" s="207"/>
      <c r="S59" s="267"/>
      <c r="T59" s="272">
        <f t="shared" si="54"/>
        <v>0</v>
      </c>
      <c r="U59" s="269" t="s">
        <v>102</v>
      </c>
      <c r="V59" s="270">
        <f t="shared" si="55"/>
        <v>0</v>
      </c>
      <c r="W59" s="271"/>
      <c r="X59" s="432">
        <f t="shared" si="56"/>
        <v>0</v>
      </c>
      <c r="Y59" s="205"/>
      <c r="Z59" s="273">
        <v>0</v>
      </c>
      <c r="AA59" s="268"/>
      <c r="AB59" s="271"/>
      <c r="AC59" s="274">
        <v>0</v>
      </c>
      <c r="AD59" s="275"/>
      <c r="AE59" s="273">
        <v>0</v>
      </c>
      <c r="AF59" s="268"/>
      <c r="AG59" s="271"/>
      <c r="AH59" s="274">
        <v>0</v>
      </c>
      <c r="AI59" s="276"/>
      <c r="AJ59" s="273">
        <v>0</v>
      </c>
      <c r="AK59" s="268">
        <v>0</v>
      </c>
      <c r="AL59" s="271"/>
      <c r="AM59" s="274">
        <v>0</v>
      </c>
      <c r="AN59" s="276"/>
      <c r="AO59" s="273">
        <v>0</v>
      </c>
      <c r="AP59" s="268"/>
      <c r="AQ59" s="271"/>
      <c r="AR59" s="274">
        <v>0</v>
      </c>
      <c r="AS59" s="275"/>
      <c r="AT59" s="464">
        <f t="shared" si="57"/>
        <v>0</v>
      </c>
      <c r="AU59" s="432">
        <f t="shared" si="58"/>
        <v>0</v>
      </c>
    </row>
    <row r="60" spans="1:47" ht="15" customHeight="1" outlineLevel="2" x14ac:dyDescent="0.2">
      <c r="A60" s="264"/>
      <c r="B60" s="59" t="s">
        <v>105</v>
      </c>
      <c r="C60" s="265"/>
      <c r="D60" s="265"/>
      <c r="E60" s="267"/>
      <c r="F60" s="268">
        <v>0</v>
      </c>
      <c r="G60" s="269" t="s">
        <v>101</v>
      </c>
      <c r="H60" s="270">
        <v>0</v>
      </c>
      <c r="I60" s="271"/>
      <c r="J60" s="432">
        <f t="shared" si="50"/>
        <v>0</v>
      </c>
      <c r="K60" s="205"/>
      <c r="L60" s="267"/>
      <c r="M60" s="464">
        <f t="shared" si="51"/>
        <v>0</v>
      </c>
      <c r="N60" s="269" t="s">
        <v>101</v>
      </c>
      <c r="O60" s="270">
        <f t="shared" si="52"/>
        <v>0</v>
      </c>
      <c r="P60" s="271"/>
      <c r="Q60" s="432">
        <f t="shared" si="53"/>
        <v>0</v>
      </c>
      <c r="R60" s="207"/>
      <c r="S60" s="267"/>
      <c r="T60" s="272">
        <f t="shared" si="54"/>
        <v>0</v>
      </c>
      <c r="U60" s="269" t="s">
        <v>101</v>
      </c>
      <c r="V60" s="270">
        <f t="shared" si="55"/>
        <v>0</v>
      </c>
      <c r="W60" s="271"/>
      <c r="X60" s="432">
        <f t="shared" si="56"/>
        <v>0</v>
      </c>
      <c r="Y60" s="205"/>
      <c r="Z60" s="273">
        <v>0</v>
      </c>
      <c r="AA60" s="268">
        <v>0</v>
      </c>
      <c r="AB60" s="271"/>
      <c r="AC60" s="274">
        <v>0</v>
      </c>
      <c r="AD60" s="275"/>
      <c r="AE60" s="273">
        <v>0</v>
      </c>
      <c r="AF60" s="268"/>
      <c r="AG60" s="271"/>
      <c r="AH60" s="274">
        <v>0</v>
      </c>
      <c r="AI60" s="276"/>
      <c r="AJ60" s="273">
        <v>0</v>
      </c>
      <c r="AK60" s="268"/>
      <c r="AL60" s="271"/>
      <c r="AM60" s="274">
        <v>0</v>
      </c>
      <c r="AN60" s="276"/>
      <c r="AO60" s="273">
        <v>0</v>
      </c>
      <c r="AP60" s="268"/>
      <c r="AQ60" s="271"/>
      <c r="AR60" s="274">
        <v>0</v>
      </c>
      <c r="AS60" s="275"/>
      <c r="AT60" s="464">
        <f t="shared" si="57"/>
        <v>0</v>
      </c>
      <c r="AU60" s="432">
        <f t="shared" si="58"/>
        <v>0</v>
      </c>
    </row>
    <row r="61" spans="1:47" ht="15" customHeight="1" outlineLevel="2" x14ac:dyDescent="0.2">
      <c r="A61" s="264"/>
      <c r="B61" s="59" t="s">
        <v>105</v>
      </c>
      <c r="C61" s="265"/>
      <c r="D61" s="265"/>
      <c r="E61" s="267"/>
      <c r="F61" s="268">
        <v>0</v>
      </c>
      <c r="G61" s="269" t="s">
        <v>101</v>
      </c>
      <c r="H61" s="270">
        <v>0</v>
      </c>
      <c r="I61" s="271"/>
      <c r="J61" s="432">
        <f t="shared" si="50"/>
        <v>0</v>
      </c>
      <c r="K61" s="205"/>
      <c r="L61" s="267"/>
      <c r="M61" s="464">
        <f t="shared" si="51"/>
        <v>0</v>
      </c>
      <c r="N61" s="269" t="s">
        <v>101</v>
      </c>
      <c r="O61" s="270">
        <f t="shared" si="52"/>
        <v>0</v>
      </c>
      <c r="P61" s="271"/>
      <c r="Q61" s="432">
        <f t="shared" si="53"/>
        <v>0</v>
      </c>
      <c r="R61" s="207"/>
      <c r="S61" s="267"/>
      <c r="T61" s="272">
        <f t="shared" si="54"/>
        <v>0</v>
      </c>
      <c r="U61" s="269" t="s">
        <v>101</v>
      </c>
      <c r="V61" s="270">
        <f t="shared" si="55"/>
        <v>0</v>
      </c>
      <c r="W61" s="271"/>
      <c r="X61" s="432">
        <f t="shared" si="56"/>
        <v>0</v>
      </c>
      <c r="Y61" s="205"/>
      <c r="Z61" s="273">
        <v>0</v>
      </c>
      <c r="AA61" s="268">
        <v>0</v>
      </c>
      <c r="AB61" s="271"/>
      <c r="AC61" s="274">
        <v>0</v>
      </c>
      <c r="AD61" s="275"/>
      <c r="AE61" s="273">
        <v>0</v>
      </c>
      <c r="AF61" s="268">
        <v>0</v>
      </c>
      <c r="AG61" s="271"/>
      <c r="AH61" s="274">
        <v>0</v>
      </c>
      <c r="AI61" s="276"/>
      <c r="AJ61" s="273">
        <v>0</v>
      </c>
      <c r="AK61" s="268">
        <v>0</v>
      </c>
      <c r="AL61" s="271"/>
      <c r="AM61" s="274">
        <v>0</v>
      </c>
      <c r="AN61" s="276"/>
      <c r="AO61" s="273">
        <v>0</v>
      </c>
      <c r="AP61" s="268"/>
      <c r="AQ61" s="271"/>
      <c r="AR61" s="274">
        <v>0</v>
      </c>
      <c r="AS61" s="275"/>
      <c r="AT61" s="464">
        <f t="shared" si="57"/>
        <v>0</v>
      </c>
      <c r="AU61" s="432">
        <f t="shared" si="58"/>
        <v>0</v>
      </c>
    </row>
    <row r="62" spans="1:47" ht="15" customHeight="1" outlineLevel="2" x14ac:dyDescent="0.2">
      <c r="A62" s="264"/>
      <c r="B62" s="56" t="s">
        <v>16</v>
      </c>
      <c r="C62" s="265"/>
      <c r="D62" s="265"/>
      <c r="E62" s="267"/>
      <c r="F62" s="268">
        <v>0</v>
      </c>
      <c r="G62" s="269"/>
      <c r="H62" s="270">
        <v>0</v>
      </c>
      <c r="I62" s="271"/>
      <c r="J62" s="432">
        <f t="shared" si="50"/>
        <v>0</v>
      </c>
      <c r="K62" s="205"/>
      <c r="L62" s="267"/>
      <c r="M62" s="464">
        <f t="shared" si="51"/>
        <v>0</v>
      </c>
      <c r="N62" s="269"/>
      <c r="O62" s="270">
        <f t="shared" si="52"/>
        <v>0</v>
      </c>
      <c r="P62" s="271"/>
      <c r="Q62" s="432">
        <f t="shared" si="53"/>
        <v>0</v>
      </c>
      <c r="R62" s="207"/>
      <c r="S62" s="267"/>
      <c r="T62" s="272">
        <f t="shared" si="54"/>
        <v>0</v>
      </c>
      <c r="U62" s="269"/>
      <c r="V62" s="270">
        <f t="shared" si="55"/>
        <v>0</v>
      </c>
      <c r="W62" s="271"/>
      <c r="X62" s="432">
        <f t="shared" si="56"/>
        <v>0</v>
      </c>
      <c r="Y62" s="205"/>
      <c r="Z62" s="273">
        <v>0</v>
      </c>
      <c r="AA62" s="268">
        <v>0</v>
      </c>
      <c r="AB62" s="271"/>
      <c r="AC62" s="274">
        <v>0</v>
      </c>
      <c r="AD62" s="275"/>
      <c r="AE62" s="273">
        <v>0</v>
      </c>
      <c r="AF62" s="268">
        <v>0</v>
      </c>
      <c r="AG62" s="271"/>
      <c r="AH62" s="274">
        <v>0</v>
      </c>
      <c r="AI62" s="276"/>
      <c r="AJ62" s="273">
        <v>0</v>
      </c>
      <c r="AK62" s="268">
        <v>0</v>
      </c>
      <c r="AL62" s="271"/>
      <c r="AM62" s="274">
        <v>0</v>
      </c>
      <c r="AN62" s="276"/>
      <c r="AO62" s="273">
        <v>0</v>
      </c>
      <c r="AP62" s="268">
        <v>0</v>
      </c>
      <c r="AQ62" s="271"/>
      <c r="AR62" s="274">
        <v>0</v>
      </c>
      <c r="AS62" s="275"/>
      <c r="AT62" s="464">
        <f t="shared" si="57"/>
        <v>0</v>
      </c>
      <c r="AU62" s="432">
        <f t="shared" si="58"/>
        <v>0</v>
      </c>
    </row>
    <row r="63" spans="1:47" s="321" customFormat="1" ht="12" x14ac:dyDescent="0.2">
      <c r="A63" s="307">
        <v>16</v>
      </c>
      <c r="B63" s="61" t="s">
        <v>46</v>
      </c>
      <c r="C63" s="308"/>
      <c r="D63" s="309"/>
      <c r="E63" s="310"/>
      <c r="F63" s="311"/>
      <c r="G63" s="312"/>
      <c r="H63" s="313"/>
      <c r="I63" s="314"/>
      <c r="J63" s="434">
        <f>SUM(J64:J73)</f>
        <v>0</v>
      </c>
      <c r="K63" s="205"/>
      <c r="L63" s="310"/>
      <c r="M63" s="466"/>
      <c r="N63" s="312"/>
      <c r="O63" s="313"/>
      <c r="P63" s="314"/>
      <c r="Q63" s="434">
        <f>SUM(Q64:Q73)</f>
        <v>0</v>
      </c>
      <c r="R63" s="207"/>
      <c r="S63" s="310"/>
      <c r="T63" s="316"/>
      <c r="U63" s="312"/>
      <c r="V63" s="313"/>
      <c r="W63" s="314"/>
      <c r="X63" s="434">
        <f>SUM(X64:X73)</f>
        <v>0</v>
      </c>
      <c r="Y63" s="205"/>
      <c r="Z63" s="317"/>
      <c r="AA63" s="316"/>
      <c r="AB63" s="314"/>
      <c r="AC63" s="318">
        <v>0</v>
      </c>
      <c r="AD63" s="319"/>
      <c r="AE63" s="317"/>
      <c r="AF63" s="316"/>
      <c r="AG63" s="314"/>
      <c r="AH63" s="318">
        <v>0</v>
      </c>
      <c r="AI63" s="320"/>
      <c r="AJ63" s="317"/>
      <c r="AK63" s="316"/>
      <c r="AL63" s="314"/>
      <c r="AM63" s="318">
        <v>0</v>
      </c>
      <c r="AN63" s="320"/>
      <c r="AO63" s="317"/>
      <c r="AP63" s="316"/>
      <c r="AQ63" s="314"/>
      <c r="AR63" s="318">
        <v>0</v>
      </c>
      <c r="AS63" s="319"/>
      <c r="AT63" s="466"/>
      <c r="AU63" s="434">
        <f>SUM(AU64:AU73)</f>
        <v>0</v>
      </c>
    </row>
    <row r="64" spans="1:47" ht="12" outlineLevel="2" x14ac:dyDescent="0.2">
      <c r="A64" s="264"/>
      <c r="B64" s="62" t="s">
        <v>324</v>
      </c>
      <c r="C64" s="265"/>
      <c r="D64" s="265"/>
      <c r="E64" s="267"/>
      <c r="F64" s="268">
        <v>0</v>
      </c>
      <c r="G64" s="269" t="s">
        <v>103</v>
      </c>
      <c r="H64" s="270">
        <v>0</v>
      </c>
      <c r="I64" s="271"/>
      <c r="J64" s="432">
        <f t="shared" ref="J64:J73" si="59">F64*H64</f>
        <v>0</v>
      </c>
      <c r="K64" s="205"/>
      <c r="L64" s="267"/>
      <c r="M64" s="464">
        <f t="shared" ref="M64:M73" si="60">$F64/$J$15*Q$15</f>
        <v>0</v>
      </c>
      <c r="N64" s="269" t="s">
        <v>103</v>
      </c>
      <c r="O64" s="270">
        <f t="shared" ref="O64:O73" si="61">H64</f>
        <v>0</v>
      </c>
      <c r="P64" s="271"/>
      <c r="Q64" s="432">
        <f t="shared" ref="Q64:Q73" si="62">M64*O64</f>
        <v>0</v>
      </c>
      <c r="R64" s="207"/>
      <c r="S64" s="267"/>
      <c r="T64" s="272">
        <f t="shared" ref="T64:T73" si="63">$F64/$J$15*X$15</f>
        <v>0</v>
      </c>
      <c r="U64" s="269" t="s">
        <v>103</v>
      </c>
      <c r="V64" s="270">
        <f t="shared" ref="V64:V73" si="64">H64</f>
        <v>0</v>
      </c>
      <c r="W64" s="271"/>
      <c r="X64" s="432">
        <f t="shared" ref="X64:X73" si="65">T64*V64</f>
        <v>0</v>
      </c>
      <c r="Y64" s="205"/>
      <c r="Z64" s="273">
        <v>0</v>
      </c>
      <c r="AA64" s="268"/>
      <c r="AB64" s="271"/>
      <c r="AC64" s="274">
        <v>0</v>
      </c>
      <c r="AD64" s="275"/>
      <c r="AE64" s="273">
        <v>0</v>
      </c>
      <c r="AF64" s="268"/>
      <c r="AG64" s="271"/>
      <c r="AH64" s="274">
        <v>0</v>
      </c>
      <c r="AI64" s="276"/>
      <c r="AJ64" s="273">
        <v>0</v>
      </c>
      <c r="AK64" s="268">
        <v>0</v>
      </c>
      <c r="AL64" s="271"/>
      <c r="AM64" s="274">
        <v>0</v>
      </c>
      <c r="AN64" s="276"/>
      <c r="AO64" s="273">
        <v>0</v>
      </c>
      <c r="AP64" s="268">
        <v>0</v>
      </c>
      <c r="AQ64" s="271"/>
      <c r="AR64" s="274">
        <v>0</v>
      </c>
      <c r="AS64" s="275"/>
      <c r="AT64" s="464">
        <f t="shared" ref="AT64:AT73" si="66">F64+M64+T64</f>
        <v>0</v>
      </c>
      <c r="AU64" s="432">
        <f t="shared" ref="AU64:AU73" si="67">J64+Q64+X64</f>
        <v>0</v>
      </c>
    </row>
    <row r="65" spans="1:47" ht="12" outlineLevel="2" x14ac:dyDescent="0.2">
      <c r="A65" s="264"/>
      <c r="B65" s="59" t="s">
        <v>105</v>
      </c>
      <c r="C65" s="265"/>
      <c r="D65" s="265"/>
      <c r="E65" s="267"/>
      <c r="F65" s="268">
        <v>0</v>
      </c>
      <c r="G65" s="269" t="s">
        <v>103</v>
      </c>
      <c r="H65" s="270">
        <v>0</v>
      </c>
      <c r="I65" s="271"/>
      <c r="J65" s="432">
        <f t="shared" si="59"/>
        <v>0</v>
      </c>
      <c r="K65" s="205"/>
      <c r="L65" s="267"/>
      <c r="M65" s="464">
        <f t="shared" si="60"/>
        <v>0</v>
      </c>
      <c r="N65" s="269" t="s">
        <v>103</v>
      </c>
      <c r="O65" s="270">
        <f t="shared" si="61"/>
        <v>0</v>
      </c>
      <c r="P65" s="271"/>
      <c r="Q65" s="432">
        <f t="shared" si="62"/>
        <v>0</v>
      </c>
      <c r="R65" s="207"/>
      <c r="S65" s="267"/>
      <c r="T65" s="272">
        <f t="shared" si="63"/>
        <v>0</v>
      </c>
      <c r="U65" s="269" t="s">
        <v>103</v>
      </c>
      <c r="V65" s="270">
        <f t="shared" si="64"/>
        <v>0</v>
      </c>
      <c r="W65" s="271"/>
      <c r="X65" s="432">
        <f t="shared" si="65"/>
        <v>0</v>
      </c>
      <c r="Y65" s="205"/>
      <c r="Z65" s="273">
        <v>0</v>
      </c>
      <c r="AA65" s="268"/>
      <c r="AB65" s="271"/>
      <c r="AC65" s="274">
        <v>0</v>
      </c>
      <c r="AD65" s="275"/>
      <c r="AE65" s="273">
        <v>0</v>
      </c>
      <c r="AF65" s="268"/>
      <c r="AG65" s="271"/>
      <c r="AH65" s="274">
        <v>0</v>
      </c>
      <c r="AI65" s="276"/>
      <c r="AJ65" s="273">
        <v>0</v>
      </c>
      <c r="AK65" s="268">
        <v>0</v>
      </c>
      <c r="AL65" s="271"/>
      <c r="AM65" s="274">
        <v>0</v>
      </c>
      <c r="AN65" s="276"/>
      <c r="AO65" s="273">
        <v>0</v>
      </c>
      <c r="AP65" s="268"/>
      <c r="AQ65" s="271"/>
      <c r="AR65" s="274">
        <v>0</v>
      </c>
      <c r="AS65" s="275"/>
      <c r="AT65" s="464">
        <f t="shared" si="66"/>
        <v>0</v>
      </c>
      <c r="AU65" s="432">
        <f t="shared" si="67"/>
        <v>0</v>
      </c>
    </row>
    <row r="66" spans="1:47" ht="12" outlineLevel="2" x14ac:dyDescent="0.2">
      <c r="A66" s="264"/>
      <c r="B66" s="59" t="s">
        <v>105</v>
      </c>
      <c r="C66" s="265"/>
      <c r="D66" s="265"/>
      <c r="E66" s="267"/>
      <c r="F66" s="268">
        <v>0</v>
      </c>
      <c r="G66" s="269" t="s">
        <v>103</v>
      </c>
      <c r="H66" s="270">
        <v>0</v>
      </c>
      <c r="I66" s="271"/>
      <c r="J66" s="432">
        <f t="shared" si="59"/>
        <v>0</v>
      </c>
      <c r="K66" s="205"/>
      <c r="L66" s="267"/>
      <c r="M66" s="464">
        <f t="shared" si="60"/>
        <v>0</v>
      </c>
      <c r="N66" s="269" t="s">
        <v>103</v>
      </c>
      <c r="O66" s="270">
        <f t="shared" si="61"/>
        <v>0</v>
      </c>
      <c r="P66" s="271"/>
      <c r="Q66" s="432">
        <f t="shared" si="62"/>
        <v>0</v>
      </c>
      <c r="R66" s="207"/>
      <c r="S66" s="267"/>
      <c r="T66" s="272">
        <f t="shared" si="63"/>
        <v>0</v>
      </c>
      <c r="U66" s="269" t="s">
        <v>103</v>
      </c>
      <c r="V66" s="270">
        <f t="shared" si="64"/>
        <v>0</v>
      </c>
      <c r="W66" s="271"/>
      <c r="X66" s="432">
        <f t="shared" si="65"/>
        <v>0</v>
      </c>
      <c r="Y66" s="205"/>
      <c r="Z66" s="273">
        <v>0</v>
      </c>
      <c r="AA66" s="268"/>
      <c r="AB66" s="271"/>
      <c r="AC66" s="274">
        <v>0</v>
      </c>
      <c r="AD66" s="275"/>
      <c r="AE66" s="273">
        <v>0</v>
      </c>
      <c r="AF66" s="268"/>
      <c r="AG66" s="271"/>
      <c r="AH66" s="274">
        <v>0</v>
      </c>
      <c r="AI66" s="276"/>
      <c r="AJ66" s="273">
        <v>0</v>
      </c>
      <c r="AK66" s="268">
        <v>0</v>
      </c>
      <c r="AL66" s="271"/>
      <c r="AM66" s="274">
        <v>0</v>
      </c>
      <c r="AN66" s="276"/>
      <c r="AO66" s="273">
        <v>0</v>
      </c>
      <c r="AP66" s="268"/>
      <c r="AQ66" s="271"/>
      <c r="AR66" s="274">
        <v>0</v>
      </c>
      <c r="AS66" s="275"/>
      <c r="AT66" s="464">
        <f t="shared" si="66"/>
        <v>0</v>
      </c>
      <c r="AU66" s="432">
        <f t="shared" si="67"/>
        <v>0</v>
      </c>
    </row>
    <row r="67" spans="1:47" ht="12" outlineLevel="2" x14ac:dyDescent="0.2">
      <c r="A67" s="264"/>
      <c r="B67" s="59" t="s">
        <v>105</v>
      </c>
      <c r="C67" s="265"/>
      <c r="D67" s="265"/>
      <c r="E67" s="267"/>
      <c r="F67" s="268">
        <v>0</v>
      </c>
      <c r="G67" s="269" t="s">
        <v>103</v>
      </c>
      <c r="H67" s="270">
        <v>0</v>
      </c>
      <c r="I67" s="271"/>
      <c r="J67" s="432">
        <f t="shared" si="59"/>
        <v>0</v>
      </c>
      <c r="K67" s="205"/>
      <c r="L67" s="267"/>
      <c r="M67" s="464">
        <f t="shared" si="60"/>
        <v>0</v>
      </c>
      <c r="N67" s="269" t="s">
        <v>103</v>
      </c>
      <c r="O67" s="270">
        <f t="shared" si="61"/>
        <v>0</v>
      </c>
      <c r="P67" s="271"/>
      <c r="Q67" s="432">
        <f t="shared" si="62"/>
        <v>0</v>
      </c>
      <c r="R67" s="207"/>
      <c r="S67" s="267"/>
      <c r="T67" s="272">
        <f t="shared" si="63"/>
        <v>0</v>
      </c>
      <c r="U67" s="269" t="s">
        <v>103</v>
      </c>
      <c r="V67" s="270">
        <f t="shared" si="64"/>
        <v>0</v>
      </c>
      <c r="W67" s="271"/>
      <c r="X67" s="432">
        <f t="shared" si="65"/>
        <v>0</v>
      </c>
      <c r="Y67" s="205"/>
      <c r="Z67" s="273">
        <v>0</v>
      </c>
      <c r="AA67" s="268"/>
      <c r="AB67" s="271"/>
      <c r="AC67" s="274">
        <v>0</v>
      </c>
      <c r="AD67" s="275"/>
      <c r="AE67" s="273">
        <v>0</v>
      </c>
      <c r="AF67" s="268"/>
      <c r="AG67" s="271"/>
      <c r="AH67" s="274">
        <v>0</v>
      </c>
      <c r="AI67" s="276"/>
      <c r="AJ67" s="273">
        <v>0</v>
      </c>
      <c r="AK67" s="268">
        <v>0</v>
      </c>
      <c r="AL67" s="271"/>
      <c r="AM67" s="274">
        <v>0</v>
      </c>
      <c r="AN67" s="276"/>
      <c r="AO67" s="273">
        <v>0</v>
      </c>
      <c r="AP67" s="268"/>
      <c r="AQ67" s="271"/>
      <c r="AR67" s="274">
        <v>0</v>
      </c>
      <c r="AS67" s="275"/>
      <c r="AT67" s="464">
        <f t="shared" si="66"/>
        <v>0</v>
      </c>
      <c r="AU67" s="432">
        <f t="shared" si="67"/>
        <v>0</v>
      </c>
    </row>
    <row r="68" spans="1:47" ht="12" outlineLevel="2" x14ac:dyDescent="0.2">
      <c r="A68" s="264"/>
      <c r="B68" s="84" t="s">
        <v>141</v>
      </c>
      <c r="C68" s="328"/>
      <c r="D68" s="294"/>
      <c r="E68" s="267"/>
      <c r="F68" s="268">
        <v>0</v>
      </c>
      <c r="G68" s="269" t="s">
        <v>103</v>
      </c>
      <c r="H68" s="324">
        <v>0</v>
      </c>
      <c r="I68" s="271"/>
      <c r="J68" s="432">
        <f t="shared" si="59"/>
        <v>0</v>
      </c>
      <c r="K68" s="205"/>
      <c r="L68" s="267"/>
      <c r="M68" s="464">
        <f t="shared" si="60"/>
        <v>0</v>
      </c>
      <c r="N68" s="269" t="s">
        <v>103</v>
      </c>
      <c r="O68" s="324">
        <f t="shared" si="61"/>
        <v>0</v>
      </c>
      <c r="P68" s="271"/>
      <c r="Q68" s="432">
        <f t="shared" si="62"/>
        <v>0</v>
      </c>
      <c r="R68" s="207"/>
      <c r="S68" s="267"/>
      <c r="T68" s="272">
        <f t="shared" si="63"/>
        <v>0</v>
      </c>
      <c r="U68" s="269" t="s">
        <v>103</v>
      </c>
      <c r="V68" s="324">
        <f t="shared" si="64"/>
        <v>0</v>
      </c>
      <c r="W68" s="271"/>
      <c r="X68" s="432">
        <f t="shared" si="65"/>
        <v>0</v>
      </c>
      <c r="Y68" s="205"/>
      <c r="Z68" s="273">
        <v>0</v>
      </c>
      <c r="AA68" s="268"/>
      <c r="AB68" s="271"/>
      <c r="AC68" s="274">
        <v>0</v>
      </c>
      <c r="AD68" s="275"/>
      <c r="AE68" s="273">
        <v>0</v>
      </c>
      <c r="AF68" s="268"/>
      <c r="AG68" s="271"/>
      <c r="AH68" s="274">
        <v>0</v>
      </c>
      <c r="AI68" s="276"/>
      <c r="AJ68" s="273">
        <v>0</v>
      </c>
      <c r="AK68" s="268">
        <v>0</v>
      </c>
      <c r="AL68" s="271"/>
      <c r="AM68" s="274">
        <v>0</v>
      </c>
      <c r="AN68" s="276"/>
      <c r="AO68" s="273">
        <v>0</v>
      </c>
      <c r="AP68" s="268"/>
      <c r="AQ68" s="271"/>
      <c r="AR68" s="274">
        <v>0</v>
      </c>
      <c r="AS68" s="275"/>
      <c r="AT68" s="464">
        <f t="shared" si="66"/>
        <v>0</v>
      </c>
      <c r="AU68" s="432">
        <f t="shared" si="67"/>
        <v>0</v>
      </c>
    </row>
    <row r="69" spans="1:47" ht="12" outlineLevel="2" x14ac:dyDescent="0.2">
      <c r="A69" s="264"/>
      <c r="B69" s="62"/>
      <c r="C69" s="265"/>
      <c r="D69" s="265"/>
      <c r="E69" s="267"/>
      <c r="F69" s="268">
        <v>0</v>
      </c>
      <c r="G69" s="269" t="s">
        <v>103</v>
      </c>
      <c r="H69" s="270">
        <v>0</v>
      </c>
      <c r="I69" s="271"/>
      <c r="J69" s="432">
        <f t="shared" si="59"/>
        <v>0</v>
      </c>
      <c r="K69" s="205"/>
      <c r="L69" s="267"/>
      <c r="M69" s="464">
        <f t="shared" si="60"/>
        <v>0</v>
      </c>
      <c r="N69" s="269" t="s">
        <v>103</v>
      </c>
      <c r="O69" s="270">
        <f t="shared" si="61"/>
        <v>0</v>
      </c>
      <c r="P69" s="271"/>
      <c r="Q69" s="432">
        <f t="shared" si="62"/>
        <v>0</v>
      </c>
      <c r="R69" s="207"/>
      <c r="S69" s="267"/>
      <c r="T69" s="272">
        <f t="shared" si="63"/>
        <v>0</v>
      </c>
      <c r="U69" s="269" t="s">
        <v>103</v>
      </c>
      <c r="V69" s="270">
        <f t="shared" si="64"/>
        <v>0</v>
      </c>
      <c r="W69" s="271"/>
      <c r="X69" s="432">
        <f t="shared" si="65"/>
        <v>0</v>
      </c>
      <c r="Y69" s="205"/>
      <c r="Z69" s="273">
        <v>0</v>
      </c>
      <c r="AA69" s="268"/>
      <c r="AB69" s="271"/>
      <c r="AC69" s="274">
        <v>0</v>
      </c>
      <c r="AD69" s="275"/>
      <c r="AE69" s="273">
        <v>0</v>
      </c>
      <c r="AF69" s="268"/>
      <c r="AG69" s="271"/>
      <c r="AH69" s="274">
        <v>0</v>
      </c>
      <c r="AI69" s="276"/>
      <c r="AJ69" s="273">
        <v>0</v>
      </c>
      <c r="AK69" s="268">
        <v>0</v>
      </c>
      <c r="AL69" s="271"/>
      <c r="AM69" s="274">
        <v>0</v>
      </c>
      <c r="AN69" s="276"/>
      <c r="AO69" s="273">
        <v>0</v>
      </c>
      <c r="AP69" s="268"/>
      <c r="AQ69" s="271"/>
      <c r="AR69" s="274">
        <v>0</v>
      </c>
      <c r="AS69" s="275"/>
      <c r="AT69" s="464">
        <f t="shared" si="66"/>
        <v>0</v>
      </c>
      <c r="AU69" s="432">
        <f t="shared" si="67"/>
        <v>0</v>
      </c>
    </row>
    <row r="70" spans="1:47" ht="12" outlineLevel="2" x14ac:dyDescent="0.2">
      <c r="A70" s="264"/>
      <c r="B70" s="62" t="s">
        <v>160</v>
      </c>
      <c r="C70" s="265"/>
      <c r="D70" s="265"/>
      <c r="E70" s="267"/>
      <c r="F70" s="268">
        <v>0</v>
      </c>
      <c r="G70" s="269" t="s">
        <v>80</v>
      </c>
      <c r="H70" s="270">
        <v>0</v>
      </c>
      <c r="I70" s="271"/>
      <c r="J70" s="432">
        <f t="shared" si="59"/>
        <v>0</v>
      </c>
      <c r="K70" s="205"/>
      <c r="L70" s="267"/>
      <c r="M70" s="464">
        <f>M359</f>
        <v>5</v>
      </c>
      <c r="N70" s="269" t="s">
        <v>80</v>
      </c>
      <c r="O70" s="270">
        <f t="shared" si="61"/>
        <v>0</v>
      </c>
      <c r="P70" s="271"/>
      <c r="Q70" s="432">
        <f t="shared" si="62"/>
        <v>0</v>
      </c>
      <c r="R70" s="207"/>
      <c r="S70" s="267"/>
      <c r="T70" s="464">
        <f>T359</f>
        <v>5</v>
      </c>
      <c r="U70" s="269" t="s">
        <v>80</v>
      </c>
      <c r="V70" s="270">
        <f t="shared" si="64"/>
        <v>0</v>
      </c>
      <c r="W70" s="271"/>
      <c r="X70" s="432">
        <f t="shared" si="65"/>
        <v>0</v>
      </c>
      <c r="Y70" s="205"/>
      <c r="Z70" s="273">
        <v>0</v>
      </c>
      <c r="AA70" s="268"/>
      <c r="AB70" s="271"/>
      <c r="AC70" s="274">
        <v>0</v>
      </c>
      <c r="AD70" s="275"/>
      <c r="AE70" s="273">
        <v>0</v>
      </c>
      <c r="AF70" s="268"/>
      <c r="AG70" s="271"/>
      <c r="AH70" s="274">
        <v>0</v>
      </c>
      <c r="AI70" s="276"/>
      <c r="AJ70" s="273">
        <v>0</v>
      </c>
      <c r="AK70" s="268">
        <v>0</v>
      </c>
      <c r="AL70" s="271"/>
      <c r="AM70" s="274">
        <v>0</v>
      </c>
      <c r="AN70" s="276"/>
      <c r="AO70" s="273">
        <v>0</v>
      </c>
      <c r="AP70" s="268"/>
      <c r="AQ70" s="271"/>
      <c r="AR70" s="274">
        <v>0</v>
      </c>
      <c r="AS70" s="275"/>
      <c r="AT70" s="464">
        <f t="shared" si="66"/>
        <v>10</v>
      </c>
      <c r="AU70" s="432">
        <f t="shared" si="67"/>
        <v>0</v>
      </c>
    </row>
    <row r="71" spans="1:47" ht="12" outlineLevel="2" x14ac:dyDescent="0.2">
      <c r="A71" s="264"/>
      <c r="B71" s="56" t="s">
        <v>161</v>
      </c>
      <c r="C71" s="265"/>
      <c r="D71" s="265"/>
      <c r="E71" s="267"/>
      <c r="F71" s="268">
        <v>0</v>
      </c>
      <c r="G71" s="269" t="s">
        <v>80</v>
      </c>
      <c r="H71" s="270">
        <v>0</v>
      </c>
      <c r="I71" s="271"/>
      <c r="J71" s="432">
        <f t="shared" si="59"/>
        <v>0</v>
      </c>
      <c r="K71" s="205"/>
      <c r="L71" s="267"/>
      <c r="M71" s="464">
        <f>M70</f>
        <v>5</v>
      </c>
      <c r="N71" s="269" t="s">
        <v>80</v>
      </c>
      <c r="O71" s="270">
        <f t="shared" si="61"/>
        <v>0</v>
      </c>
      <c r="P71" s="271"/>
      <c r="Q71" s="432">
        <f t="shared" si="62"/>
        <v>0</v>
      </c>
      <c r="R71" s="207"/>
      <c r="S71" s="267"/>
      <c r="T71" s="272">
        <f>T70</f>
        <v>5</v>
      </c>
      <c r="U71" s="269" t="s">
        <v>80</v>
      </c>
      <c r="V71" s="270">
        <f t="shared" si="64"/>
        <v>0</v>
      </c>
      <c r="W71" s="271"/>
      <c r="X71" s="432">
        <f t="shared" si="65"/>
        <v>0</v>
      </c>
      <c r="Y71" s="205"/>
      <c r="Z71" s="273">
        <v>0</v>
      </c>
      <c r="AA71" s="268">
        <v>0</v>
      </c>
      <c r="AB71" s="271"/>
      <c r="AC71" s="274">
        <v>0</v>
      </c>
      <c r="AD71" s="275"/>
      <c r="AE71" s="273">
        <v>0</v>
      </c>
      <c r="AF71" s="268">
        <v>0</v>
      </c>
      <c r="AG71" s="271"/>
      <c r="AH71" s="274">
        <v>0</v>
      </c>
      <c r="AI71" s="276"/>
      <c r="AJ71" s="273">
        <v>0</v>
      </c>
      <c r="AK71" s="268">
        <v>0</v>
      </c>
      <c r="AL71" s="271"/>
      <c r="AM71" s="274">
        <v>0</v>
      </c>
      <c r="AN71" s="276"/>
      <c r="AO71" s="273">
        <v>0</v>
      </c>
      <c r="AP71" s="268"/>
      <c r="AQ71" s="271"/>
      <c r="AR71" s="274">
        <v>0</v>
      </c>
      <c r="AS71" s="275"/>
      <c r="AT71" s="464">
        <f t="shared" si="66"/>
        <v>10</v>
      </c>
      <c r="AU71" s="432">
        <f t="shared" si="67"/>
        <v>0</v>
      </c>
    </row>
    <row r="72" spans="1:47" ht="12" outlineLevel="2" x14ac:dyDescent="0.2">
      <c r="A72" s="264"/>
      <c r="B72" s="56"/>
      <c r="C72" s="265"/>
      <c r="D72" s="265"/>
      <c r="E72" s="267"/>
      <c r="F72" s="268">
        <v>0</v>
      </c>
      <c r="G72" s="269" t="s">
        <v>103</v>
      </c>
      <c r="H72" s="270">
        <v>0</v>
      </c>
      <c r="I72" s="271"/>
      <c r="J72" s="432">
        <f t="shared" si="59"/>
        <v>0</v>
      </c>
      <c r="K72" s="205"/>
      <c r="L72" s="267"/>
      <c r="M72" s="464">
        <f t="shared" si="60"/>
        <v>0</v>
      </c>
      <c r="N72" s="269" t="s">
        <v>103</v>
      </c>
      <c r="O72" s="270">
        <f t="shared" si="61"/>
        <v>0</v>
      </c>
      <c r="P72" s="271"/>
      <c r="Q72" s="432">
        <f t="shared" si="62"/>
        <v>0</v>
      </c>
      <c r="R72" s="207"/>
      <c r="S72" s="267"/>
      <c r="T72" s="272">
        <f t="shared" si="63"/>
        <v>0</v>
      </c>
      <c r="U72" s="269" t="s">
        <v>103</v>
      </c>
      <c r="V72" s="270">
        <f t="shared" si="64"/>
        <v>0</v>
      </c>
      <c r="W72" s="271"/>
      <c r="X72" s="432">
        <f t="shared" si="65"/>
        <v>0</v>
      </c>
      <c r="Y72" s="205"/>
      <c r="Z72" s="273">
        <v>0</v>
      </c>
      <c r="AA72" s="268">
        <v>0</v>
      </c>
      <c r="AB72" s="271"/>
      <c r="AC72" s="274">
        <v>0</v>
      </c>
      <c r="AD72" s="275"/>
      <c r="AE72" s="273">
        <v>0</v>
      </c>
      <c r="AF72" s="268">
        <v>0</v>
      </c>
      <c r="AG72" s="271"/>
      <c r="AH72" s="274">
        <v>0</v>
      </c>
      <c r="AI72" s="276"/>
      <c r="AJ72" s="273">
        <v>0</v>
      </c>
      <c r="AK72" s="268">
        <v>0</v>
      </c>
      <c r="AL72" s="271"/>
      <c r="AM72" s="274">
        <v>0</v>
      </c>
      <c r="AN72" s="276"/>
      <c r="AO72" s="273">
        <v>0</v>
      </c>
      <c r="AP72" s="268"/>
      <c r="AQ72" s="271"/>
      <c r="AR72" s="274">
        <v>0</v>
      </c>
      <c r="AS72" s="275"/>
      <c r="AT72" s="464">
        <f t="shared" si="66"/>
        <v>0</v>
      </c>
      <c r="AU72" s="432">
        <f t="shared" si="67"/>
        <v>0</v>
      </c>
    </row>
    <row r="73" spans="1:47" ht="12" outlineLevel="2" x14ac:dyDescent="0.2">
      <c r="A73" s="264"/>
      <c r="B73" s="56"/>
      <c r="C73" s="265"/>
      <c r="D73" s="265"/>
      <c r="E73" s="267"/>
      <c r="F73" s="268">
        <v>0</v>
      </c>
      <c r="G73" s="269" t="s">
        <v>103</v>
      </c>
      <c r="H73" s="270">
        <v>0</v>
      </c>
      <c r="I73" s="271"/>
      <c r="J73" s="432">
        <f t="shared" si="59"/>
        <v>0</v>
      </c>
      <c r="K73" s="205"/>
      <c r="L73" s="267"/>
      <c r="M73" s="464">
        <f t="shared" si="60"/>
        <v>0</v>
      </c>
      <c r="N73" s="269" t="s">
        <v>103</v>
      </c>
      <c r="O73" s="270">
        <f t="shared" si="61"/>
        <v>0</v>
      </c>
      <c r="P73" s="271"/>
      <c r="Q73" s="432">
        <f t="shared" si="62"/>
        <v>0</v>
      </c>
      <c r="R73" s="207"/>
      <c r="S73" s="267"/>
      <c r="T73" s="272">
        <f t="shared" si="63"/>
        <v>0</v>
      </c>
      <c r="U73" s="269" t="s">
        <v>103</v>
      </c>
      <c r="V73" s="270">
        <f t="shared" si="64"/>
        <v>0</v>
      </c>
      <c r="W73" s="271"/>
      <c r="X73" s="432">
        <f t="shared" si="65"/>
        <v>0</v>
      </c>
      <c r="Y73" s="205"/>
      <c r="Z73" s="273">
        <v>0</v>
      </c>
      <c r="AA73" s="268">
        <v>0</v>
      </c>
      <c r="AB73" s="271"/>
      <c r="AC73" s="274">
        <v>0</v>
      </c>
      <c r="AD73" s="275"/>
      <c r="AE73" s="273">
        <v>0</v>
      </c>
      <c r="AF73" s="268">
        <v>0</v>
      </c>
      <c r="AG73" s="271"/>
      <c r="AH73" s="274">
        <v>0</v>
      </c>
      <c r="AI73" s="276"/>
      <c r="AJ73" s="273">
        <v>0</v>
      </c>
      <c r="AK73" s="268">
        <v>0</v>
      </c>
      <c r="AL73" s="271"/>
      <c r="AM73" s="274">
        <v>0</v>
      </c>
      <c r="AN73" s="276"/>
      <c r="AO73" s="273">
        <v>0</v>
      </c>
      <c r="AP73" s="268"/>
      <c r="AQ73" s="271"/>
      <c r="AR73" s="274">
        <v>0</v>
      </c>
      <c r="AS73" s="275"/>
      <c r="AT73" s="464">
        <f t="shared" si="66"/>
        <v>0</v>
      </c>
      <c r="AU73" s="432">
        <f t="shared" si="67"/>
        <v>0</v>
      </c>
    </row>
    <row r="74" spans="1:47" s="321" customFormat="1" ht="12" x14ac:dyDescent="0.2">
      <c r="A74" s="307">
        <v>17</v>
      </c>
      <c r="B74" s="61" t="s">
        <v>117</v>
      </c>
      <c r="C74" s="308"/>
      <c r="D74" s="309"/>
      <c r="E74" s="310"/>
      <c r="F74" s="311"/>
      <c r="G74" s="312"/>
      <c r="H74" s="313"/>
      <c r="I74" s="314"/>
      <c r="J74" s="434">
        <f>SUM(J75:J80)</f>
        <v>0</v>
      </c>
      <c r="K74" s="205"/>
      <c r="L74" s="310"/>
      <c r="M74" s="466"/>
      <c r="N74" s="312"/>
      <c r="O74" s="313"/>
      <c r="P74" s="314"/>
      <c r="Q74" s="434">
        <f>SUM(Q75:Q80)</f>
        <v>0</v>
      </c>
      <c r="R74" s="207"/>
      <c r="S74" s="310"/>
      <c r="T74" s="316"/>
      <c r="U74" s="312"/>
      <c r="V74" s="313"/>
      <c r="W74" s="314"/>
      <c r="X74" s="434">
        <f>SUM(X75:X80)</f>
        <v>0</v>
      </c>
      <c r="Y74" s="205"/>
      <c r="Z74" s="317"/>
      <c r="AA74" s="316"/>
      <c r="AB74" s="314"/>
      <c r="AC74" s="318">
        <v>0</v>
      </c>
      <c r="AD74" s="319"/>
      <c r="AE74" s="317"/>
      <c r="AF74" s="316"/>
      <c r="AG74" s="314"/>
      <c r="AH74" s="318">
        <v>0</v>
      </c>
      <c r="AI74" s="320"/>
      <c r="AJ74" s="317"/>
      <c r="AK74" s="316"/>
      <c r="AL74" s="314"/>
      <c r="AM74" s="318">
        <v>0</v>
      </c>
      <c r="AN74" s="320"/>
      <c r="AO74" s="317"/>
      <c r="AP74" s="316"/>
      <c r="AQ74" s="314"/>
      <c r="AR74" s="318">
        <v>0</v>
      </c>
      <c r="AS74" s="319"/>
      <c r="AT74" s="466"/>
      <c r="AU74" s="434">
        <f>SUM(AU75:AU80)</f>
        <v>0</v>
      </c>
    </row>
    <row r="75" spans="1:47" ht="12" outlineLevel="2" x14ac:dyDescent="0.2">
      <c r="A75" s="264"/>
      <c r="B75" s="56" t="s">
        <v>314</v>
      </c>
      <c r="C75" s="265" t="s">
        <v>116</v>
      </c>
      <c r="D75" s="266"/>
      <c r="E75" s="267"/>
      <c r="F75" s="268">
        <v>0</v>
      </c>
      <c r="G75" s="269" t="s">
        <v>384</v>
      </c>
      <c r="H75" s="270">
        <v>0</v>
      </c>
      <c r="I75" s="271"/>
      <c r="J75" s="432">
        <f t="shared" ref="J75:J80" si="68">F75*H75</f>
        <v>0</v>
      </c>
      <c r="K75" s="205"/>
      <c r="L75" s="267"/>
      <c r="M75" s="464">
        <v>30</v>
      </c>
      <c r="N75" s="269" t="s">
        <v>80</v>
      </c>
      <c r="O75" s="270">
        <f t="shared" ref="O75:O80" si="69">H75</f>
        <v>0</v>
      </c>
      <c r="P75" s="271"/>
      <c r="Q75" s="432">
        <f t="shared" ref="Q75:Q80" si="70">M75*O75</f>
        <v>0</v>
      </c>
      <c r="R75" s="207"/>
      <c r="S75" s="267"/>
      <c r="T75" s="272"/>
      <c r="U75" s="269" t="s">
        <v>80</v>
      </c>
      <c r="V75" s="270">
        <f t="shared" ref="V75:V80" si="71">H75</f>
        <v>0</v>
      </c>
      <c r="W75" s="271"/>
      <c r="X75" s="432">
        <f t="shared" ref="X75:X80" si="72">T75*V75</f>
        <v>0</v>
      </c>
      <c r="Y75" s="205"/>
      <c r="Z75" s="273">
        <v>0</v>
      </c>
      <c r="AA75" s="268"/>
      <c r="AB75" s="271"/>
      <c r="AC75" s="274">
        <v>0</v>
      </c>
      <c r="AD75" s="275"/>
      <c r="AE75" s="273">
        <v>0</v>
      </c>
      <c r="AF75" s="268"/>
      <c r="AG75" s="271"/>
      <c r="AH75" s="274">
        <v>0</v>
      </c>
      <c r="AI75" s="276"/>
      <c r="AJ75" s="273">
        <v>0</v>
      </c>
      <c r="AK75" s="268">
        <v>0</v>
      </c>
      <c r="AL75" s="271"/>
      <c r="AM75" s="274">
        <v>0</v>
      </c>
      <c r="AN75" s="276"/>
      <c r="AO75" s="273">
        <v>0</v>
      </c>
      <c r="AP75" s="268">
        <v>0</v>
      </c>
      <c r="AQ75" s="271"/>
      <c r="AR75" s="274">
        <v>0</v>
      </c>
      <c r="AS75" s="275"/>
      <c r="AT75" s="464">
        <f t="shared" ref="AT75:AT80" si="73">F75+M75+T75</f>
        <v>30</v>
      </c>
      <c r="AU75" s="432">
        <f t="shared" ref="AU75:AU80" si="74">J75+Q75+X75</f>
        <v>0</v>
      </c>
    </row>
    <row r="76" spans="1:47" ht="12" outlineLevel="2" x14ac:dyDescent="0.2">
      <c r="A76" s="264"/>
      <c r="B76" s="56" t="s">
        <v>322</v>
      </c>
      <c r="C76" s="265" t="s">
        <v>116</v>
      </c>
      <c r="D76" s="266"/>
      <c r="E76" s="267"/>
      <c r="F76" s="268">
        <v>0</v>
      </c>
      <c r="G76" s="269" t="s">
        <v>384</v>
      </c>
      <c r="H76" s="270">
        <v>0</v>
      </c>
      <c r="I76" s="271"/>
      <c r="J76" s="432">
        <f t="shared" si="68"/>
        <v>0</v>
      </c>
      <c r="K76" s="205"/>
      <c r="L76" s="267"/>
      <c r="M76" s="464"/>
      <c r="N76" s="269" t="s">
        <v>80</v>
      </c>
      <c r="O76" s="270">
        <f t="shared" si="69"/>
        <v>0</v>
      </c>
      <c r="P76" s="271"/>
      <c r="Q76" s="432">
        <f t="shared" si="70"/>
        <v>0</v>
      </c>
      <c r="R76" s="207"/>
      <c r="S76" s="267"/>
      <c r="T76" s="272">
        <v>30</v>
      </c>
      <c r="U76" s="269" t="s">
        <v>80</v>
      </c>
      <c r="V76" s="270">
        <f t="shared" si="71"/>
        <v>0</v>
      </c>
      <c r="W76" s="271"/>
      <c r="X76" s="432">
        <f t="shared" si="72"/>
        <v>0</v>
      </c>
      <c r="Y76" s="205"/>
      <c r="Z76" s="273">
        <v>0</v>
      </c>
      <c r="AA76" s="268">
        <v>0</v>
      </c>
      <c r="AB76" s="271"/>
      <c r="AC76" s="274">
        <v>0</v>
      </c>
      <c r="AD76" s="275"/>
      <c r="AE76" s="273">
        <v>0</v>
      </c>
      <c r="AF76" s="268">
        <v>0</v>
      </c>
      <c r="AG76" s="271"/>
      <c r="AH76" s="274">
        <v>0</v>
      </c>
      <c r="AI76" s="276"/>
      <c r="AJ76" s="273">
        <v>0</v>
      </c>
      <c r="AK76" s="268">
        <v>0</v>
      </c>
      <c r="AL76" s="271"/>
      <c r="AM76" s="274">
        <v>0</v>
      </c>
      <c r="AN76" s="276"/>
      <c r="AO76" s="273">
        <v>0</v>
      </c>
      <c r="AP76" s="268">
        <v>0</v>
      </c>
      <c r="AQ76" s="271"/>
      <c r="AR76" s="274">
        <v>0</v>
      </c>
      <c r="AS76" s="275"/>
      <c r="AT76" s="464">
        <f t="shared" si="73"/>
        <v>30</v>
      </c>
      <c r="AU76" s="432">
        <f t="shared" si="74"/>
        <v>0</v>
      </c>
    </row>
    <row r="77" spans="1:47" ht="12" outlineLevel="2" x14ac:dyDescent="0.2">
      <c r="A77" s="264"/>
      <c r="B77" s="56" t="s">
        <v>323</v>
      </c>
      <c r="C77" s="265" t="s">
        <v>116</v>
      </c>
      <c r="D77" s="266"/>
      <c r="E77" s="267"/>
      <c r="F77" s="268">
        <v>0</v>
      </c>
      <c r="G77" s="269" t="s">
        <v>384</v>
      </c>
      <c r="H77" s="270">
        <v>0</v>
      </c>
      <c r="I77" s="271"/>
      <c r="J77" s="432">
        <f t="shared" si="68"/>
        <v>0</v>
      </c>
      <c r="K77" s="205"/>
      <c r="L77" s="267"/>
      <c r="M77" s="464"/>
      <c r="N77" s="269" t="s">
        <v>80</v>
      </c>
      <c r="O77" s="270">
        <f t="shared" si="69"/>
        <v>0</v>
      </c>
      <c r="P77" s="271"/>
      <c r="Q77" s="432">
        <f t="shared" si="70"/>
        <v>0</v>
      </c>
      <c r="R77" s="207"/>
      <c r="S77" s="267"/>
      <c r="T77" s="272">
        <v>40</v>
      </c>
      <c r="U77" s="269" t="s">
        <v>80</v>
      </c>
      <c r="V77" s="270">
        <f t="shared" si="71"/>
        <v>0</v>
      </c>
      <c r="W77" s="271"/>
      <c r="X77" s="432">
        <f t="shared" si="72"/>
        <v>0</v>
      </c>
      <c r="Y77" s="205"/>
      <c r="Z77" s="273">
        <v>0</v>
      </c>
      <c r="AA77" s="268">
        <v>0</v>
      </c>
      <c r="AB77" s="271"/>
      <c r="AC77" s="274">
        <v>0</v>
      </c>
      <c r="AD77" s="275"/>
      <c r="AE77" s="273">
        <v>0</v>
      </c>
      <c r="AF77" s="268">
        <v>0</v>
      </c>
      <c r="AG77" s="271"/>
      <c r="AH77" s="274">
        <v>0</v>
      </c>
      <c r="AI77" s="276"/>
      <c r="AJ77" s="273">
        <v>0</v>
      </c>
      <c r="AK77" s="268"/>
      <c r="AL77" s="271"/>
      <c r="AM77" s="274">
        <v>0</v>
      </c>
      <c r="AN77" s="276"/>
      <c r="AO77" s="273">
        <v>0</v>
      </c>
      <c r="AP77" s="268"/>
      <c r="AQ77" s="271"/>
      <c r="AR77" s="274">
        <v>0</v>
      </c>
      <c r="AS77" s="275"/>
      <c r="AT77" s="464">
        <f t="shared" si="73"/>
        <v>40</v>
      </c>
      <c r="AU77" s="432">
        <f t="shared" si="74"/>
        <v>0</v>
      </c>
    </row>
    <row r="78" spans="1:47" ht="15" customHeight="1" outlineLevel="2" x14ac:dyDescent="0.2">
      <c r="A78" s="264"/>
      <c r="B78" s="56" t="s">
        <v>352</v>
      </c>
      <c r="C78" s="265" t="s">
        <v>116</v>
      </c>
      <c r="D78" s="266"/>
      <c r="E78" s="267"/>
      <c r="F78" s="268">
        <v>0</v>
      </c>
      <c r="G78" s="269" t="s">
        <v>384</v>
      </c>
      <c r="H78" s="270">
        <v>0</v>
      </c>
      <c r="I78" s="271"/>
      <c r="J78" s="432">
        <f t="shared" si="68"/>
        <v>0</v>
      </c>
      <c r="K78" s="205"/>
      <c r="L78" s="267"/>
      <c r="M78" s="464">
        <v>30</v>
      </c>
      <c r="N78" s="269" t="s">
        <v>80</v>
      </c>
      <c r="O78" s="270">
        <f t="shared" si="69"/>
        <v>0</v>
      </c>
      <c r="P78" s="271"/>
      <c r="Q78" s="432">
        <f t="shared" si="70"/>
        <v>0</v>
      </c>
      <c r="R78" s="207"/>
      <c r="S78" s="267"/>
      <c r="T78" s="272"/>
      <c r="U78" s="269" t="s">
        <v>80</v>
      </c>
      <c r="V78" s="270">
        <f t="shared" si="71"/>
        <v>0</v>
      </c>
      <c r="W78" s="271"/>
      <c r="X78" s="432">
        <f t="shared" si="72"/>
        <v>0</v>
      </c>
      <c r="Y78" s="205"/>
      <c r="Z78" s="273">
        <v>0</v>
      </c>
      <c r="AA78" s="268">
        <v>0</v>
      </c>
      <c r="AB78" s="271"/>
      <c r="AC78" s="274">
        <v>0</v>
      </c>
      <c r="AD78" s="275"/>
      <c r="AE78" s="273">
        <v>0</v>
      </c>
      <c r="AF78" s="268">
        <v>0</v>
      </c>
      <c r="AG78" s="271"/>
      <c r="AH78" s="274">
        <v>0</v>
      </c>
      <c r="AI78" s="276"/>
      <c r="AJ78" s="273">
        <v>0</v>
      </c>
      <c r="AK78" s="268">
        <v>0</v>
      </c>
      <c r="AL78" s="271"/>
      <c r="AM78" s="274">
        <v>0</v>
      </c>
      <c r="AN78" s="276"/>
      <c r="AO78" s="273">
        <v>0</v>
      </c>
      <c r="AP78" s="268">
        <v>0</v>
      </c>
      <c r="AQ78" s="271"/>
      <c r="AR78" s="274">
        <v>0</v>
      </c>
      <c r="AS78" s="275"/>
      <c r="AT78" s="464">
        <f t="shared" si="73"/>
        <v>30</v>
      </c>
      <c r="AU78" s="432">
        <f t="shared" si="74"/>
        <v>0</v>
      </c>
    </row>
    <row r="79" spans="1:47" ht="15" customHeight="1" outlineLevel="2" x14ac:dyDescent="0.2">
      <c r="A79" s="264"/>
      <c r="B79" s="56" t="s">
        <v>353</v>
      </c>
      <c r="C79" s="265" t="s">
        <v>116</v>
      </c>
      <c r="D79" s="266"/>
      <c r="E79" s="267"/>
      <c r="F79" s="268">
        <v>0</v>
      </c>
      <c r="G79" s="269" t="s">
        <v>384</v>
      </c>
      <c r="H79" s="270">
        <v>0</v>
      </c>
      <c r="I79" s="271"/>
      <c r="J79" s="432">
        <f t="shared" si="68"/>
        <v>0</v>
      </c>
      <c r="K79" s="205"/>
      <c r="L79" s="267"/>
      <c r="M79" s="464"/>
      <c r="N79" s="269" t="s">
        <v>80</v>
      </c>
      <c r="O79" s="270">
        <f t="shared" si="69"/>
        <v>0</v>
      </c>
      <c r="P79" s="271"/>
      <c r="Q79" s="432">
        <f t="shared" si="70"/>
        <v>0</v>
      </c>
      <c r="R79" s="207"/>
      <c r="S79" s="267"/>
      <c r="T79" s="272">
        <v>40</v>
      </c>
      <c r="U79" s="269" t="s">
        <v>80</v>
      </c>
      <c r="V79" s="270">
        <f t="shared" si="71"/>
        <v>0</v>
      </c>
      <c r="W79" s="271"/>
      <c r="X79" s="432">
        <f t="shared" si="72"/>
        <v>0</v>
      </c>
      <c r="Y79" s="205"/>
      <c r="Z79" s="273">
        <v>0</v>
      </c>
      <c r="AA79" s="268">
        <v>0</v>
      </c>
      <c r="AB79" s="271"/>
      <c r="AC79" s="274">
        <v>0</v>
      </c>
      <c r="AD79" s="275"/>
      <c r="AE79" s="273">
        <v>0</v>
      </c>
      <c r="AF79" s="268">
        <v>0</v>
      </c>
      <c r="AG79" s="271"/>
      <c r="AH79" s="274">
        <v>0</v>
      </c>
      <c r="AI79" s="276"/>
      <c r="AJ79" s="273">
        <v>0</v>
      </c>
      <c r="AK79" s="268">
        <v>0</v>
      </c>
      <c r="AL79" s="271"/>
      <c r="AM79" s="274">
        <v>0</v>
      </c>
      <c r="AN79" s="276"/>
      <c r="AO79" s="273">
        <v>0</v>
      </c>
      <c r="AP79" s="268">
        <v>0</v>
      </c>
      <c r="AQ79" s="271"/>
      <c r="AR79" s="274">
        <v>0</v>
      </c>
      <c r="AS79" s="275"/>
      <c r="AT79" s="464">
        <f t="shared" si="73"/>
        <v>40</v>
      </c>
      <c r="AU79" s="432">
        <f t="shared" ref="AU79" si="75">J79+Q79+X79</f>
        <v>0</v>
      </c>
    </row>
    <row r="80" spans="1:47" ht="15" customHeight="1" outlineLevel="2" x14ac:dyDescent="0.2">
      <c r="A80" s="264"/>
      <c r="B80" s="56" t="s">
        <v>16</v>
      </c>
      <c r="C80" s="265"/>
      <c r="D80" s="266"/>
      <c r="E80" s="267"/>
      <c r="F80" s="268">
        <v>0</v>
      </c>
      <c r="G80" s="269"/>
      <c r="H80" s="270">
        <v>0</v>
      </c>
      <c r="I80" s="271"/>
      <c r="J80" s="432">
        <f t="shared" si="68"/>
        <v>0</v>
      </c>
      <c r="K80" s="205"/>
      <c r="L80" s="267"/>
      <c r="M80" s="464">
        <v>0</v>
      </c>
      <c r="N80" s="269"/>
      <c r="O80" s="270">
        <f t="shared" si="69"/>
        <v>0</v>
      </c>
      <c r="P80" s="271"/>
      <c r="Q80" s="432">
        <f t="shared" si="70"/>
        <v>0</v>
      </c>
      <c r="R80" s="207"/>
      <c r="S80" s="267"/>
      <c r="T80" s="272">
        <v>0</v>
      </c>
      <c r="U80" s="269"/>
      <c r="V80" s="270">
        <f t="shared" si="71"/>
        <v>0</v>
      </c>
      <c r="W80" s="271"/>
      <c r="X80" s="432">
        <f t="shared" si="72"/>
        <v>0</v>
      </c>
      <c r="Y80" s="205"/>
      <c r="Z80" s="273">
        <v>0</v>
      </c>
      <c r="AA80" s="268">
        <v>0</v>
      </c>
      <c r="AB80" s="271"/>
      <c r="AC80" s="274">
        <v>0</v>
      </c>
      <c r="AD80" s="275"/>
      <c r="AE80" s="273">
        <v>0</v>
      </c>
      <c r="AF80" s="268">
        <v>0</v>
      </c>
      <c r="AG80" s="271"/>
      <c r="AH80" s="274">
        <v>0</v>
      </c>
      <c r="AI80" s="276"/>
      <c r="AJ80" s="273">
        <v>0</v>
      </c>
      <c r="AK80" s="268">
        <v>0</v>
      </c>
      <c r="AL80" s="271"/>
      <c r="AM80" s="274">
        <v>0</v>
      </c>
      <c r="AN80" s="276"/>
      <c r="AO80" s="273">
        <v>0</v>
      </c>
      <c r="AP80" s="268">
        <v>0</v>
      </c>
      <c r="AQ80" s="271"/>
      <c r="AR80" s="274">
        <v>0</v>
      </c>
      <c r="AS80" s="275"/>
      <c r="AT80" s="464">
        <f t="shared" si="73"/>
        <v>0</v>
      </c>
      <c r="AU80" s="432">
        <f t="shared" si="74"/>
        <v>0</v>
      </c>
    </row>
    <row r="81" spans="1:47" s="263" customFormat="1" ht="12" x14ac:dyDescent="0.2">
      <c r="A81" s="250"/>
      <c r="B81" s="55" t="s">
        <v>124</v>
      </c>
      <c r="C81" s="251"/>
      <c r="D81" s="252"/>
      <c r="E81" s="253"/>
      <c r="F81" s="254">
        <v>0</v>
      </c>
      <c r="G81" s="255"/>
      <c r="H81" s="256"/>
      <c r="I81" s="257"/>
      <c r="J81" s="431">
        <f>SUM(J82:J88)/2</f>
        <v>0</v>
      </c>
      <c r="K81" s="258"/>
      <c r="L81" s="253"/>
      <c r="M81" s="463"/>
      <c r="N81" s="255"/>
      <c r="O81" s="256"/>
      <c r="P81" s="257"/>
      <c r="Q81" s="431">
        <f>SUM(Q82:Q88)/2</f>
        <v>0</v>
      </c>
      <c r="R81" s="259"/>
      <c r="S81" s="253"/>
      <c r="T81" s="256"/>
      <c r="U81" s="255"/>
      <c r="V81" s="256"/>
      <c r="W81" s="257"/>
      <c r="X81" s="431">
        <f>SUM(X82:X88)/2</f>
        <v>0</v>
      </c>
      <c r="Y81" s="258"/>
      <c r="Z81" s="260">
        <v>0</v>
      </c>
      <c r="AA81" s="261"/>
      <c r="AB81" s="257"/>
      <c r="AC81" s="262"/>
      <c r="AD81" s="258"/>
      <c r="AE81" s="260">
        <v>0</v>
      </c>
      <c r="AF81" s="261"/>
      <c r="AG81" s="257"/>
      <c r="AH81" s="262"/>
      <c r="AI81" s="259"/>
      <c r="AJ81" s="260">
        <v>0</v>
      </c>
      <c r="AK81" s="261"/>
      <c r="AL81" s="257"/>
      <c r="AM81" s="262"/>
      <c r="AN81" s="259"/>
      <c r="AO81" s="260">
        <v>0</v>
      </c>
      <c r="AP81" s="261"/>
      <c r="AQ81" s="257"/>
      <c r="AR81" s="262"/>
      <c r="AS81" s="258"/>
      <c r="AT81" s="463">
        <v>0</v>
      </c>
      <c r="AU81" s="431">
        <f>SUM(AU82:AU88)/2</f>
        <v>0</v>
      </c>
    </row>
    <row r="82" spans="1:47" s="321" customFormat="1" ht="12" x14ac:dyDescent="0.2">
      <c r="A82" s="307" t="s">
        <v>125</v>
      </c>
      <c r="B82" s="61" t="s">
        <v>126</v>
      </c>
      <c r="C82" s="308"/>
      <c r="D82" s="309"/>
      <c r="E82" s="310"/>
      <c r="F82" s="311"/>
      <c r="G82" s="312"/>
      <c r="H82" s="313"/>
      <c r="I82" s="314"/>
      <c r="J82" s="434"/>
      <c r="K82" s="205"/>
      <c r="L82" s="310"/>
      <c r="M82" s="466"/>
      <c r="N82" s="312"/>
      <c r="O82" s="313"/>
      <c r="P82" s="314"/>
      <c r="Q82" s="434"/>
      <c r="R82" s="207"/>
      <c r="S82" s="310"/>
      <c r="T82" s="316"/>
      <c r="U82" s="312"/>
      <c r="V82" s="313"/>
      <c r="W82" s="314"/>
      <c r="X82" s="447"/>
      <c r="Y82" s="205"/>
      <c r="Z82" s="317"/>
      <c r="AA82" s="316"/>
      <c r="AB82" s="314"/>
      <c r="AC82" s="318"/>
      <c r="AD82" s="319"/>
      <c r="AE82" s="317"/>
      <c r="AF82" s="316"/>
      <c r="AG82" s="314"/>
      <c r="AH82" s="318"/>
      <c r="AI82" s="320"/>
      <c r="AJ82" s="317"/>
      <c r="AK82" s="316"/>
      <c r="AL82" s="314"/>
      <c r="AM82" s="318"/>
      <c r="AN82" s="320"/>
      <c r="AO82" s="317"/>
      <c r="AP82" s="316"/>
      <c r="AQ82" s="314"/>
      <c r="AR82" s="318"/>
      <c r="AS82" s="319"/>
      <c r="AT82" s="466"/>
      <c r="AU82" s="434"/>
    </row>
    <row r="83" spans="1:47" ht="12" outlineLevel="2" x14ac:dyDescent="0.2">
      <c r="A83" s="307"/>
      <c r="B83" s="63"/>
      <c r="C83" s="308"/>
      <c r="D83" s="308"/>
      <c r="E83" s="267"/>
      <c r="F83" s="268"/>
      <c r="G83" s="269"/>
      <c r="H83" s="270"/>
      <c r="I83" s="271"/>
      <c r="J83" s="432">
        <f t="shared" ref="J83:J88" si="76">F83*H83</f>
        <v>0</v>
      </c>
      <c r="K83" s="205"/>
      <c r="L83" s="267"/>
      <c r="M83" s="464"/>
      <c r="N83" s="269"/>
      <c r="O83" s="270"/>
      <c r="P83" s="271"/>
      <c r="Q83" s="432">
        <f t="shared" ref="Q83:Q88" si="77">M83*O83</f>
        <v>0</v>
      </c>
      <c r="R83" s="207"/>
      <c r="S83" s="267"/>
      <c r="T83" s="272"/>
      <c r="U83" s="269"/>
      <c r="V83" s="322"/>
      <c r="W83" s="271"/>
      <c r="X83" s="448"/>
      <c r="Y83" s="205"/>
      <c r="Z83" s="323"/>
      <c r="AA83" s="268"/>
      <c r="AB83" s="271"/>
      <c r="AC83" s="274"/>
      <c r="AD83" s="275"/>
      <c r="AE83" s="323"/>
      <c r="AF83" s="268"/>
      <c r="AG83" s="271"/>
      <c r="AH83" s="274"/>
      <c r="AI83" s="276"/>
      <c r="AJ83" s="323"/>
      <c r="AK83" s="268"/>
      <c r="AL83" s="271"/>
      <c r="AM83" s="274"/>
      <c r="AN83" s="276"/>
      <c r="AO83" s="323"/>
      <c r="AP83" s="268"/>
      <c r="AQ83" s="271"/>
      <c r="AR83" s="274"/>
      <c r="AS83" s="275"/>
      <c r="AT83" s="464">
        <f t="shared" ref="AT83:AT88" si="78">F83+M83+T83</f>
        <v>0</v>
      </c>
      <c r="AU83" s="432"/>
    </row>
    <row r="84" spans="1:47" ht="56.25" customHeight="1" outlineLevel="2" x14ac:dyDescent="0.2">
      <c r="A84" s="307"/>
      <c r="B84" s="681" t="s">
        <v>326</v>
      </c>
      <c r="C84" s="681"/>
      <c r="D84" s="64"/>
      <c r="E84" s="267"/>
      <c r="F84" s="268">
        <f>J15</f>
        <v>166</v>
      </c>
      <c r="G84" s="269" t="s">
        <v>383</v>
      </c>
      <c r="H84" s="270"/>
      <c r="I84" s="271"/>
      <c r="J84" s="432">
        <f t="shared" si="76"/>
        <v>0</v>
      </c>
      <c r="K84" s="205"/>
      <c r="L84" s="267"/>
      <c r="M84" s="464">
        <f>Q15</f>
        <v>410</v>
      </c>
      <c r="N84" s="269" t="s">
        <v>383</v>
      </c>
      <c r="O84" s="270"/>
      <c r="P84" s="271"/>
      <c r="Q84" s="432">
        <f t="shared" si="77"/>
        <v>0</v>
      </c>
      <c r="R84" s="207"/>
      <c r="S84" s="267"/>
      <c r="T84" s="272">
        <f>X15</f>
        <v>310</v>
      </c>
      <c r="U84" s="269" t="s">
        <v>383</v>
      </c>
      <c r="V84" s="322"/>
      <c r="W84" s="271"/>
      <c r="X84" s="448"/>
      <c r="Y84" s="205"/>
      <c r="Z84" s="273"/>
      <c r="AA84" s="268"/>
      <c r="AB84" s="271"/>
      <c r="AC84" s="274"/>
      <c r="AD84" s="275"/>
      <c r="AE84" s="273"/>
      <c r="AF84" s="268"/>
      <c r="AG84" s="271"/>
      <c r="AH84" s="274"/>
      <c r="AI84" s="276"/>
      <c r="AJ84" s="273"/>
      <c r="AK84" s="268"/>
      <c r="AL84" s="271"/>
      <c r="AM84" s="274"/>
      <c r="AN84" s="276"/>
      <c r="AO84" s="273"/>
      <c r="AP84" s="268"/>
      <c r="AQ84" s="271"/>
      <c r="AR84" s="274"/>
      <c r="AS84" s="275"/>
      <c r="AT84" s="464">
        <f t="shared" si="78"/>
        <v>886</v>
      </c>
      <c r="AU84" s="432"/>
    </row>
    <row r="85" spans="1:47" ht="57" customHeight="1" outlineLevel="2" x14ac:dyDescent="0.2">
      <c r="A85" s="307"/>
      <c r="B85" s="681" t="s">
        <v>327</v>
      </c>
      <c r="C85" s="681"/>
      <c r="D85" s="64"/>
      <c r="E85" s="267"/>
      <c r="F85" s="268"/>
      <c r="G85" s="269"/>
      <c r="H85" s="270"/>
      <c r="I85" s="271"/>
      <c r="J85" s="432">
        <f t="shared" si="76"/>
        <v>0</v>
      </c>
      <c r="K85" s="205"/>
      <c r="L85" s="267"/>
      <c r="M85" s="464"/>
      <c r="N85" s="269"/>
      <c r="O85" s="270"/>
      <c r="P85" s="271"/>
      <c r="Q85" s="432">
        <f t="shared" si="77"/>
        <v>0</v>
      </c>
      <c r="R85" s="207"/>
      <c r="S85" s="267"/>
      <c r="T85" s="272"/>
      <c r="U85" s="269"/>
      <c r="V85" s="322"/>
      <c r="W85" s="271"/>
      <c r="X85" s="448"/>
      <c r="Y85" s="205"/>
      <c r="Z85" s="273"/>
      <c r="AA85" s="268"/>
      <c r="AB85" s="271"/>
      <c r="AC85" s="274"/>
      <c r="AD85" s="275"/>
      <c r="AE85" s="273"/>
      <c r="AF85" s="268"/>
      <c r="AG85" s="271"/>
      <c r="AH85" s="274"/>
      <c r="AI85" s="276"/>
      <c r="AJ85" s="273"/>
      <c r="AK85" s="268"/>
      <c r="AL85" s="271"/>
      <c r="AM85" s="274"/>
      <c r="AN85" s="276"/>
      <c r="AO85" s="273"/>
      <c r="AP85" s="268"/>
      <c r="AQ85" s="271"/>
      <c r="AR85" s="274"/>
      <c r="AS85" s="275"/>
      <c r="AT85" s="464">
        <f t="shared" si="78"/>
        <v>0</v>
      </c>
      <c r="AU85" s="432"/>
    </row>
    <row r="86" spans="1:47" ht="71.25" customHeight="1" outlineLevel="2" x14ac:dyDescent="0.2">
      <c r="A86" s="307"/>
      <c r="B86" s="681" t="s">
        <v>328</v>
      </c>
      <c r="C86" s="681"/>
      <c r="D86" s="64"/>
      <c r="E86" s="267"/>
      <c r="F86" s="268"/>
      <c r="G86" s="269"/>
      <c r="H86" s="270"/>
      <c r="I86" s="271"/>
      <c r="J86" s="432">
        <f t="shared" si="76"/>
        <v>0</v>
      </c>
      <c r="K86" s="205"/>
      <c r="L86" s="267"/>
      <c r="M86" s="464"/>
      <c r="N86" s="269"/>
      <c r="O86" s="270"/>
      <c r="P86" s="271"/>
      <c r="Q86" s="432">
        <f t="shared" si="77"/>
        <v>0</v>
      </c>
      <c r="R86" s="207"/>
      <c r="S86" s="267"/>
      <c r="T86" s="272"/>
      <c r="U86" s="269"/>
      <c r="V86" s="322"/>
      <c r="W86" s="271"/>
      <c r="X86" s="448"/>
      <c r="Y86" s="205"/>
      <c r="Z86" s="273"/>
      <c r="AA86" s="268"/>
      <c r="AB86" s="271"/>
      <c r="AC86" s="274"/>
      <c r="AD86" s="275"/>
      <c r="AE86" s="273"/>
      <c r="AF86" s="268"/>
      <c r="AG86" s="271"/>
      <c r="AH86" s="274"/>
      <c r="AI86" s="276"/>
      <c r="AJ86" s="273"/>
      <c r="AK86" s="268"/>
      <c r="AL86" s="271"/>
      <c r="AM86" s="274"/>
      <c r="AN86" s="276"/>
      <c r="AO86" s="273"/>
      <c r="AP86" s="268"/>
      <c r="AQ86" s="271"/>
      <c r="AR86" s="274"/>
      <c r="AS86" s="275"/>
      <c r="AT86" s="464">
        <f t="shared" si="78"/>
        <v>0</v>
      </c>
      <c r="AU86" s="432"/>
    </row>
    <row r="87" spans="1:47" ht="15" customHeight="1" outlineLevel="2" x14ac:dyDescent="0.2">
      <c r="A87" s="264"/>
      <c r="B87" s="56"/>
      <c r="C87" s="265"/>
      <c r="D87" s="265"/>
      <c r="E87" s="267"/>
      <c r="F87" s="268"/>
      <c r="G87" s="269"/>
      <c r="H87" s="270"/>
      <c r="I87" s="271"/>
      <c r="J87" s="432">
        <f t="shared" si="76"/>
        <v>0</v>
      </c>
      <c r="K87" s="205"/>
      <c r="L87" s="267"/>
      <c r="M87" s="464"/>
      <c r="N87" s="269"/>
      <c r="O87" s="270"/>
      <c r="P87" s="271"/>
      <c r="Q87" s="432">
        <f t="shared" si="77"/>
        <v>0</v>
      </c>
      <c r="R87" s="207"/>
      <c r="S87" s="267"/>
      <c r="T87" s="272"/>
      <c r="U87" s="269"/>
      <c r="V87" s="322"/>
      <c r="W87" s="271"/>
      <c r="X87" s="448"/>
      <c r="Y87" s="205"/>
      <c r="Z87" s="273"/>
      <c r="AA87" s="268"/>
      <c r="AB87" s="271"/>
      <c r="AC87" s="274"/>
      <c r="AD87" s="275"/>
      <c r="AE87" s="273"/>
      <c r="AF87" s="268"/>
      <c r="AG87" s="271"/>
      <c r="AH87" s="274"/>
      <c r="AI87" s="276"/>
      <c r="AJ87" s="273"/>
      <c r="AK87" s="268"/>
      <c r="AL87" s="271"/>
      <c r="AM87" s="274"/>
      <c r="AN87" s="276"/>
      <c r="AO87" s="273"/>
      <c r="AP87" s="268"/>
      <c r="AQ87" s="271"/>
      <c r="AR87" s="274"/>
      <c r="AS87" s="275"/>
      <c r="AT87" s="464">
        <f t="shared" si="78"/>
        <v>0</v>
      </c>
      <c r="AU87" s="432"/>
    </row>
    <row r="88" spans="1:47" ht="15" customHeight="1" outlineLevel="2" x14ac:dyDescent="0.2">
      <c r="A88" s="264"/>
      <c r="B88" s="56"/>
      <c r="C88" s="265"/>
      <c r="D88" s="265"/>
      <c r="E88" s="267"/>
      <c r="F88" s="268"/>
      <c r="G88" s="269"/>
      <c r="H88" s="270"/>
      <c r="I88" s="271"/>
      <c r="J88" s="432">
        <f t="shared" si="76"/>
        <v>0</v>
      </c>
      <c r="K88" s="205"/>
      <c r="L88" s="267"/>
      <c r="M88" s="464"/>
      <c r="N88" s="269"/>
      <c r="O88" s="270"/>
      <c r="P88" s="271"/>
      <c r="Q88" s="432">
        <f t="shared" si="77"/>
        <v>0</v>
      </c>
      <c r="R88" s="207"/>
      <c r="S88" s="267"/>
      <c r="T88" s="272"/>
      <c r="U88" s="269"/>
      <c r="V88" s="322"/>
      <c r="W88" s="271"/>
      <c r="X88" s="448"/>
      <c r="Y88" s="205"/>
      <c r="Z88" s="273"/>
      <c r="AA88" s="268"/>
      <c r="AB88" s="271"/>
      <c r="AC88" s="274"/>
      <c r="AD88" s="275"/>
      <c r="AE88" s="273"/>
      <c r="AF88" s="268"/>
      <c r="AG88" s="271"/>
      <c r="AH88" s="274"/>
      <c r="AI88" s="276"/>
      <c r="AJ88" s="273"/>
      <c r="AK88" s="268"/>
      <c r="AL88" s="271"/>
      <c r="AM88" s="274"/>
      <c r="AN88" s="276"/>
      <c r="AO88" s="273"/>
      <c r="AP88" s="268"/>
      <c r="AQ88" s="271"/>
      <c r="AR88" s="274"/>
      <c r="AS88" s="275"/>
      <c r="AT88" s="464">
        <f t="shared" si="78"/>
        <v>0</v>
      </c>
      <c r="AU88" s="432"/>
    </row>
    <row r="89" spans="1:47" s="263" customFormat="1" ht="12" x14ac:dyDescent="0.2">
      <c r="A89" s="250"/>
      <c r="B89" s="55" t="s">
        <v>350</v>
      </c>
      <c r="C89" s="251"/>
      <c r="D89" s="252"/>
      <c r="E89" s="253"/>
      <c r="F89" s="254"/>
      <c r="G89" s="255"/>
      <c r="H89" s="256">
        <f>J89/$J$15</f>
        <v>0</v>
      </c>
      <c r="I89" s="257"/>
      <c r="J89" s="431">
        <f>SUM(J90:J158)/2</f>
        <v>0</v>
      </c>
      <c r="K89" s="258"/>
      <c r="L89" s="253"/>
      <c r="M89" s="463"/>
      <c r="N89" s="255"/>
      <c r="O89" s="256">
        <f>Q89/$Q$15</f>
        <v>0</v>
      </c>
      <c r="P89" s="257"/>
      <c r="Q89" s="431">
        <f>SUM(Q90:Q158)/2</f>
        <v>0</v>
      </c>
      <c r="R89" s="259"/>
      <c r="S89" s="253"/>
      <c r="T89" s="256"/>
      <c r="U89" s="255"/>
      <c r="V89" s="256">
        <f>X89/$X$15</f>
        <v>0</v>
      </c>
      <c r="W89" s="257"/>
      <c r="X89" s="431">
        <f>SUM(X90:X158)/2</f>
        <v>0</v>
      </c>
      <c r="Y89" s="258"/>
      <c r="Z89" s="260"/>
      <c r="AA89" s="261"/>
      <c r="AB89" s="257"/>
      <c r="AC89" s="262">
        <v>0</v>
      </c>
      <c r="AD89" s="258"/>
      <c r="AE89" s="260"/>
      <c r="AF89" s="261"/>
      <c r="AG89" s="257"/>
      <c r="AH89" s="262">
        <v>0</v>
      </c>
      <c r="AI89" s="259"/>
      <c r="AJ89" s="260"/>
      <c r="AK89" s="261"/>
      <c r="AL89" s="257"/>
      <c r="AM89" s="262">
        <v>0</v>
      </c>
      <c r="AN89" s="259"/>
      <c r="AO89" s="260"/>
      <c r="AP89" s="261"/>
      <c r="AQ89" s="257"/>
      <c r="AR89" s="262">
        <v>0</v>
      </c>
      <c r="AS89" s="258"/>
      <c r="AT89" s="463">
        <f>AU89/$AU$15</f>
        <v>0</v>
      </c>
      <c r="AU89" s="431">
        <f>SUM(AU90:AU158)/2</f>
        <v>0</v>
      </c>
    </row>
    <row r="90" spans="1:47" s="321" customFormat="1" ht="12" x14ac:dyDescent="0.2">
      <c r="A90" s="307">
        <v>21</v>
      </c>
      <c r="B90" s="61" t="s">
        <v>47</v>
      </c>
      <c r="C90" s="308"/>
      <c r="D90" s="309"/>
      <c r="E90" s="310"/>
      <c r="F90" s="311"/>
      <c r="G90" s="312"/>
      <c r="H90" s="313"/>
      <c r="I90" s="314"/>
      <c r="J90" s="434">
        <f>SUM(J91:J102)</f>
        <v>0</v>
      </c>
      <c r="K90" s="205"/>
      <c r="L90" s="310"/>
      <c r="M90" s="466"/>
      <c r="N90" s="312"/>
      <c r="O90" s="313"/>
      <c r="P90" s="314"/>
      <c r="Q90" s="434">
        <f>SUM(Q91:Q102)</f>
        <v>0</v>
      </c>
      <c r="R90" s="207"/>
      <c r="S90" s="310"/>
      <c r="T90" s="316"/>
      <c r="U90" s="312"/>
      <c r="V90" s="313"/>
      <c r="W90" s="314"/>
      <c r="X90" s="434">
        <f>SUM(X91:X102)</f>
        <v>0</v>
      </c>
      <c r="Y90" s="205"/>
      <c r="Z90" s="317"/>
      <c r="AA90" s="316"/>
      <c r="AB90" s="314"/>
      <c r="AC90" s="318">
        <v>0</v>
      </c>
      <c r="AD90" s="319"/>
      <c r="AE90" s="317"/>
      <c r="AF90" s="316"/>
      <c r="AG90" s="314"/>
      <c r="AH90" s="318">
        <v>0</v>
      </c>
      <c r="AI90" s="320"/>
      <c r="AJ90" s="317"/>
      <c r="AK90" s="316"/>
      <c r="AL90" s="314"/>
      <c r="AM90" s="318">
        <v>0</v>
      </c>
      <c r="AN90" s="320"/>
      <c r="AO90" s="317"/>
      <c r="AP90" s="316"/>
      <c r="AQ90" s="314"/>
      <c r="AR90" s="318">
        <v>0</v>
      </c>
      <c r="AS90" s="319"/>
      <c r="AT90" s="466">
        <f>AU90/$AU$15</f>
        <v>0</v>
      </c>
      <c r="AU90" s="434">
        <f>SUM(AU91:AU102)</f>
        <v>0</v>
      </c>
    </row>
    <row r="91" spans="1:47" ht="15" customHeight="1" outlineLevel="2" x14ac:dyDescent="0.2">
      <c r="A91" s="264"/>
      <c r="B91" s="62" t="s">
        <v>324</v>
      </c>
      <c r="C91" s="265"/>
      <c r="D91" s="265"/>
      <c r="E91" s="267"/>
      <c r="F91" s="268">
        <v>0</v>
      </c>
      <c r="G91" s="269"/>
      <c r="H91" s="270">
        <v>0</v>
      </c>
      <c r="I91" s="271"/>
      <c r="J91" s="432">
        <f t="shared" ref="J91:J102" si="79">F91*H91</f>
        <v>0</v>
      </c>
      <c r="K91" s="205"/>
      <c r="L91" s="267"/>
      <c r="M91" s="464">
        <f t="shared" ref="M91:M98" si="80">$F91/$J$15*Q$15</f>
        <v>0</v>
      </c>
      <c r="N91" s="269"/>
      <c r="O91" s="270">
        <f t="shared" ref="O91:O94" si="81">H91</f>
        <v>0</v>
      </c>
      <c r="P91" s="271"/>
      <c r="Q91" s="432">
        <f t="shared" ref="Q91:Q102" si="82">M91*O91</f>
        <v>0</v>
      </c>
      <c r="R91" s="207"/>
      <c r="S91" s="267"/>
      <c r="T91" s="272">
        <f t="shared" ref="T91:T98" si="83">$F91/$J$15*X$15</f>
        <v>0</v>
      </c>
      <c r="U91" s="269"/>
      <c r="V91" s="270">
        <f t="shared" ref="V91:V94" si="84">H91</f>
        <v>0</v>
      </c>
      <c r="W91" s="271"/>
      <c r="X91" s="432">
        <f t="shared" ref="X91:X102" si="85">T91*V91</f>
        <v>0</v>
      </c>
      <c r="Y91" s="205"/>
      <c r="Z91" s="323">
        <v>0</v>
      </c>
      <c r="AA91" s="268">
        <v>0</v>
      </c>
      <c r="AB91" s="271"/>
      <c r="AC91" s="274">
        <v>0</v>
      </c>
      <c r="AD91" s="275"/>
      <c r="AE91" s="323">
        <v>0</v>
      </c>
      <c r="AF91" s="268">
        <v>0</v>
      </c>
      <c r="AG91" s="271"/>
      <c r="AH91" s="274">
        <v>0</v>
      </c>
      <c r="AI91" s="276"/>
      <c r="AJ91" s="323">
        <v>0</v>
      </c>
      <c r="AK91" s="268">
        <v>0</v>
      </c>
      <c r="AL91" s="271"/>
      <c r="AM91" s="274">
        <v>0</v>
      </c>
      <c r="AN91" s="276"/>
      <c r="AO91" s="323">
        <v>0</v>
      </c>
      <c r="AP91" s="268">
        <v>0</v>
      </c>
      <c r="AQ91" s="271"/>
      <c r="AR91" s="274">
        <v>0</v>
      </c>
      <c r="AS91" s="275"/>
      <c r="AT91" s="464">
        <f t="shared" ref="AT91:AT102" si="86">F91+M91+T91</f>
        <v>0</v>
      </c>
      <c r="AU91" s="432">
        <f t="shared" ref="AU91:AU102" si="87">J91+Q91+X91</f>
        <v>0</v>
      </c>
    </row>
    <row r="92" spans="1:47" ht="12" outlineLevel="2" x14ac:dyDescent="0.2">
      <c r="A92" s="264"/>
      <c r="B92" s="59" t="s">
        <v>105</v>
      </c>
      <c r="C92" s="265"/>
      <c r="D92" s="265"/>
      <c r="E92" s="267"/>
      <c r="F92" s="268">
        <v>0</v>
      </c>
      <c r="G92" s="269" t="s">
        <v>101</v>
      </c>
      <c r="H92" s="270">
        <v>0</v>
      </c>
      <c r="I92" s="271"/>
      <c r="J92" s="432">
        <f t="shared" si="79"/>
        <v>0</v>
      </c>
      <c r="K92" s="205"/>
      <c r="L92" s="267"/>
      <c r="M92" s="464">
        <f t="shared" si="80"/>
        <v>0</v>
      </c>
      <c r="N92" s="269" t="s">
        <v>101</v>
      </c>
      <c r="O92" s="270">
        <f t="shared" si="81"/>
        <v>0</v>
      </c>
      <c r="P92" s="271"/>
      <c r="Q92" s="432">
        <f t="shared" si="82"/>
        <v>0</v>
      </c>
      <c r="R92" s="207"/>
      <c r="S92" s="267"/>
      <c r="T92" s="272">
        <f t="shared" si="83"/>
        <v>0</v>
      </c>
      <c r="U92" s="269" t="s">
        <v>101</v>
      </c>
      <c r="V92" s="270">
        <f t="shared" si="84"/>
        <v>0</v>
      </c>
      <c r="W92" s="271"/>
      <c r="X92" s="432">
        <f t="shared" si="85"/>
        <v>0</v>
      </c>
      <c r="Y92" s="205"/>
      <c r="Z92" s="273">
        <v>0</v>
      </c>
      <c r="AA92" s="268"/>
      <c r="AB92" s="271"/>
      <c r="AC92" s="274">
        <v>0</v>
      </c>
      <c r="AD92" s="275"/>
      <c r="AE92" s="273">
        <v>0</v>
      </c>
      <c r="AF92" s="268"/>
      <c r="AG92" s="271"/>
      <c r="AH92" s="274">
        <v>0</v>
      </c>
      <c r="AI92" s="276"/>
      <c r="AJ92" s="273">
        <v>0</v>
      </c>
      <c r="AK92" s="268"/>
      <c r="AL92" s="271"/>
      <c r="AM92" s="274">
        <v>0</v>
      </c>
      <c r="AN92" s="276"/>
      <c r="AO92" s="273">
        <v>0</v>
      </c>
      <c r="AP92" s="268">
        <v>0</v>
      </c>
      <c r="AQ92" s="271"/>
      <c r="AR92" s="274">
        <v>0</v>
      </c>
      <c r="AS92" s="275"/>
      <c r="AT92" s="464">
        <f t="shared" si="86"/>
        <v>0</v>
      </c>
      <c r="AU92" s="432">
        <f t="shared" si="87"/>
        <v>0</v>
      </c>
    </row>
    <row r="93" spans="1:47" ht="12" outlineLevel="2" x14ac:dyDescent="0.2">
      <c r="A93" s="264"/>
      <c r="B93" s="59" t="s">
        <v>105</v>
      </c>
      <c r="C93" s="265"/>
      <c r="D93" s="265"/>
      <c r="E93" s="267"/>
      <c r="F93" s="268">
        <v>0</v>
      </c>
      <c r="G93" s="269" t="s">
        <v>101</v>
      </c>
      <c r="H93" s="270">
        <v>0</v>
      </c>
      <c r="I93" s="271"/>
      <c r="J93" s="432">
        <f t="shared" si="79"/>
        <v>0</v>
      </c>
      <c r="K93" s="205"/>
      <c r="L93" s="267"/>
      <c r="M93" s="464">
        <f t="shared" si="80"/>
        <v>0</v>
      </c>
      <c r="N93" s="269" t="s">
        <v>101</v>
      </c>
      <c r="O93" s="270">
        <f t="shared" si="81"/>
        <v>0</v>
      </c>
      <c r="P93" s="271"/>
      <c r="Q93" s="432">
        <f t="shared" si="82"/>
        <v>0</v>
      </c>
      <c r="R93" s="207"/>
      <c r="S93" s="267"/>
      <c r="T93" s="272">
        <f t="shared" si="83"/>
        <v>0</v>
      </c>
      <c r="U93" s="269" t="s">
        <v>101</v>
      </c>
      <c r="V93" s="270">
        <f t="shared" si="84"/>
        <v>0</v>
      </c>
      <c r="W93" s="271"/>
      <c r="X93" s="432">
        <f t="shared" si="85"/>
        <v>0</v>
      </c>
      <c r="Y93" s="205"/>
      <c r="Z93" s="273">
        <v>0</v>
      </c>
      <c r="AA93" s="268"/>
      <c r="AB93" s="271"/>
      <c r="AC93" s="274">
        <v>0</v>
      </c>
      <c r="AD93" s="275"/>
      <c r="AE93" s="273">
        <v>0</v>
      </c>
      <c r="AF93" s="268"/>
      <c r="AG93" s="271"/>
      <c r="AH93" s="274">
        <v>0</v>
      </c>
      <c r="AI93" s="276"/>
      <c r="AJ93" s="273">
        <v>0</v>
      </c>
      <c r="AK93" s="268"/>
      <c r="AL93" s="271"/>
      <c r="AM93" s="274">
        <v>0</v>
      </c>
      <c r="AN93" s="276"/>
      <c r="AO93" s="273">
        <v>0</v>
      </c>
      <c r="AP93" s="268">
        <v>0</v>
      </c>
      <c r="AQ93" s="271"/>
      <c r="AR93" s="274">
        <v>0</v>
      </c>
      <c r="AS93" s="275"/>
      <c r="AT93" s="464">
        <f t="shared" si="86"/>
        <v>0</v>
      </c>
      <c r="AU93" s="432">
        <f t="shared" si="87"/>
        <v>0</v>
      </c>
    </row>
    <row r="94" spans="1:47" ht="12" outlineLevel="2" x14ac:dyDescent="0.2">
      <c r="A94" s="264"/>
      <c r="B94" s="59" t="s">
        <v>105</v>
      </c>
      <c r="C94" s="265"/>
      <c r="D94" s="265"/>
      <c r="E94" s="267"/>
      <c r="F94" s="268">
        <v>0</v>
      </c>
      <c r="G94" s="269" t="s">
        <v>101</v>
      </c>
      <c r="H94" s="270">
        <v>0</v>
      </c>
      <c r="I94" s="271"/>
      <c r="J94" s="432">
        <f t="shared" si="79"/>
        <v>0</v>
      </c>
      <c r="K94" s="205"/>
      <c r="L94" s="267"/>
      <c r="M94" s="464">
        <f t="shared" si="80"/>
        <v>0</v>
      </c>
      <c r="N94" s="269" t="s">
        <v>101</v>
      </c>
      <c r="O94" s="270">
        <f t="shared" si="81"/>
        <v>0</v>
      </c>
      <c r="P94" s="271"/>
      <c r="Q94" s="432">
        <f t="shared" si="82"/>
        <v>0</v>
      </c>
      <c r="R94" s="207"/>
      <c r="S94" s="267"/>
      <c r="T94" s="272">
        <f t="shared" si="83"/>
        <v>0</v>
      </c>
      <c r="U94" s="269" t="s">
        <v>101</v>
      </c>
      <c r="V94" s="270">
        <f t="shared" si="84"/>
        <v>0</v>
      </c>
      <c r="W94" s="271"/>
      <c r="X94" s="432">
        <f t="shared" si="85"/>
        <v>0</v>
      </c>
      <c r="Y94" s="205"/>
      <c r="Z94" s="273">
        <v>0</v>
      </c>
      <c r="AA94" s="268"/>
      <c r="AB94" s="271"/>
      <c r="AC94" s="274">
        <v>0</v>
      </c>
      <c r="AD94" s="275"/>
      <c r="AE94" s="273">
        <v>0</v>
      </c>
      <c r="AF94" s="268"/>
      <c r="AG94" s="271"/>
      <c r="AH94" s="274">
        <v>0</v>
      </c>
      <c r="AI94" s="276"/>
      <c r="AJ94" s="273">
        <v>0</v>
      </c>
      <c r="AK94" s="268"/>
      <c r="AL94" s="271"/>
      <c r="AM94" s="274">
        <v>0</v>
      </c>
      <c r="AN94" s="276"/>
      <c r="AO94" s="273">
        <v>0</v>
      </c>
      <c r="AP94" s="268">
        <v>0</v>
      </c>
      <c r="AQ94" s="271"/>
      <c r="AR94" s="274">
        <v>0</v>
      </c>
      <c r="AS94" s="275"/>
      <c r="AT94" s="464">
        <f t="shared" si="86"/>
        <v>0</v>
      </c>
      <c r="AU94" s="432">
        <f t="shared" ref="AU94" si="88">J94+Q94+X94</f>
        <v>0</v>
      </c>
    </row>
    <row r="95" spans="1:47" ht="12" outlineLevel="2" x14ac:dyDescent="0.2">
      <c r="A95" s="264"/>
      <c r="B95" s="81" t="s">
        <v>355</v>
      </c>
      <c r="C95" s="265"/>
      <c r="D95" s="265"/>
      <c r="E95" s="267"/>
      <c r="F95" s="268">
        <v>0</v>
      </c>
      <c r="G95" s="269" t="s">
        <v>384</v>
      </c>
      <c r="H95" s="270">
        <v>0</v>
      </c>
      <c r="I95" s="271"/>
      <c r="J95" s="432">
        <f t="shared" si="79"/>
        <v>0</v>
      </c>
      <c r="K95" s="205"/>
      <c r="L95" s="267"/>
      <c r="M95" s="464">
        <f>ROUND((96*(3.6+3.1)),-1)</f>
        <v>640</v>
      </c>
      <c r="N95" s="269" t="s">
        <v>101</v>
      </c>
      <c r="O95" s="324">
        <v>0</v>
      </c>
      <c r="P95" s="271"/>
      <c r="Q95" s="432">
        <f t="shared" si="82"/>
        <v>0</v>
      </c>
      <c r="R95" s="207"/>
      <c r="S95" s="267"/>
      <c r="T95" s="272">
        <f>ROUND((96*(3.6+5*3.1)),-1)</f>
        <v>1830</v>
      </c>
      <c r="U95" s="269" t="s">
        <v>101</v>
      </c>
      <c r="V95" s="324">
        <v>0</v>
      </c>
      <c r="W95" s="271"/>
      <c r="X95" s="432">
        <f t="shared" si="85"/>
        <v>0</v>
      </c>
      <c r="Y95" s="205"/>
      <c r="Z95" s="273">
        <v>0</v>
      </c>
      <c r="AA95" s="268"/>
      <c r="AB95" s="271"/>
      <c r="AC95" s="274">
        <v>0</v>
      </c>
      <c r="AD95" s="275"/>
      <c r="AE95" s="273">
        <v>0</v>
      </c>
      <c r="AF95" s="268"/>
      <c r="AG95" s="271"/>
      <c r="AH95" s="274">
        <v>0</v>
      </c>
      <c r="AI95" s="276"/>
      <c r="AJ95" s="273">
        <v>0</v>
      </c>
      <c r="AK95" s="268"/>
      <c r="AL95" s="271"/>
      <c r="AM95" s="274">
        <v>0</v>
      </c>
      <c r="AN95" s="276"/>
      <c r="AO95" s="273">
        <v>0</v>
      </c>
      <c r="AP95" s="268">
        <v>0</v>
      </c>
      <c r="AQ95" s="271"/>
      <c r="AR95" s="274">
        <v>0</v>
      </c>
      <c r="AS95" s="275"/>
      <c r="AT95" s="464">
        <f t="shared" si="86"/>
        <v>2470</v>
      </c>
      <c r="AU95" s="432">
        <f t="shared" si="87"/>
        <v>0</v>
      </c>
    </row>
    <row r="96" spans="1:47" ht="12" outlineLevel="2" x14ac:dyDescent="0.2">
      <c r="A96" s="264"/>
      <c r="B96" s="81" t="s">
        <v>356</v>
      </c>
      <c r="C96" s="265"/>
      <c r="D96" s="265"/>
      <c r="E96" s="267"/>
      <c r="F96" s="268">
        <v>0</v>
      </c>
      <c r="G96" s="269" t="s">
        <v>384</v>
      </c>
      <c r="H96" s="270">
        <v>0</v>
      </c>
      <c r="I96" s="271"/>
      <c r="J96" s="432">
        <f t="shared" si="79"/>
        <v>0</v>
      </c>
      <c r="K96" s="205"/>
      <c r="L96" s="267"/>
      <c r="M96" s="464">
        <f>M95</f>
        <v>640</v>
      </c>
      <c r="N96" s="269" t="s">
        <v>101</v>
      </c>
      <c r="O96" s="324">
        <v>0</v>
      </c>
      <c r="P96" s="271"/>
      <c r="Q96" s="432">
        <f t="shared" si="82"/>
        <v>0</v>
      </c>
      <c r="R96" s="207"/>
      <c r="S96" s="267"/>
      <c r="T96" s="272">
        <f>T95</f>
        <v>1830</v>
      </c>
      <c r="U96" s="269" t="s">
        <v>101</v>
      </c>
      <c r="V96" s="324">
        <v>0</v>
      </c>
      <c r="W96" s="271"/>
      <c r="X96" s="432">
        <f t="shared" si="85"/>
        <v>0</v>
      </c>
      <c r="Y96" s="205"/>
      <c r="Z96" s="273">
        <v>0</v>
      </c>
      <c r="AA96" s="268"/>
      <c r="AB96" s="271"/>
      <c r="AC96" s="274">
        <v>0</v>
      </c>
      <c r="AD96" s="275"/>
      <c r="AE96" s="273">
        <v>0</v>
      </c>
      <c r="AF96" s="268"/>
      <c r="AG96" s="271"/>
      <c r="AH96" s="274">
        <v>0</v>
      </c>
      <c r="AI96" s="276"/>
      <c r="AJ96" s="273">
        <v>0</v>
      </c>
      <c r="AK96" s="268"/>
      <c r="AL96" s="271"/>
      <c r="AM96" s="274">
        <v>0</v>
      </c>
      <c r="AN96" s="276"/>
      <c r="AO96" s="273">
        <v>0</v>
      </c>
      <c r="AP96" s="268">
        <v>0</v>
      </c>
      <c r="AQ96" s="271"/>
      <c r="AR96" s="274">
        <v>0</v>
      </c>
      <c r="AS96" s="275"/>
      <c r="AT96" s="464">
        <f t="shared" si="86"/>
        <v>2470</v>
      </c>
      <c r="AU96" s="432">
        <f t="shared" ref="AU96" si="89">J96+Q96+X96</f>
        <v>0</v>
      </c>
    </row>
    <row r="97" spans="1:47" ht="12" outlineLevel="2" x14ac:dyDescent="0.2">
      <c r="A97" s="264"/>
      <c r="B97" s="59" t="s">
        <v>105</v>
      </c>
      <c r="C97" s="265"/>
      <c r="D97" s="265"/>
      <c r="E97" s="267"/>
      <c r="F97" s="268">
        <v>0</v>
      </c>
      <c r="G97" s="269" t="s">
        <v>101</v>
      </c>
      <c r="H97" s="270">
        <v>0</v>
      </c>
      <c r="I97" s="271"/>
      <c r="J97" s="432">
        <f t="shared" si="79"/>
        <v>0</v>
      </c>
      <c r="K97" s="205"/>
      <c r="L97" s="267"/>
      <c r="M97" s="464">
        <f t="shared" si="80"/>
        <v>0</v>
      </c>
      <c r="N97" s="269" t="s">
        <v>101</v>
      </c>
      <c r="O97" s="270">
        <f t="shared" ref="O97:O98" si="90">H97</f>
        <v>0</v>
      </c>
      <c r="P97" s="271"/>
      <c r="Q97" s="432">
        <f t="shared" si="82"/>
        <v>0</v>
      </c>
      <c r="R97" s="207"/>
      <c r="S97" s="267"/>
      <c r="T97" s="272">
        <f t="shared" si="83"/>
        <v>0</v>
      </c>
      <c r="U97" s="269" t="s">
        <v>101</v>
      </c>
      <c r="V97" s="270">
        <f t="shared" ref="V97:V98" si="91">H97</f>
        <v>0</v>
      </c>
      <c r="W97" s="271"/>
      <c r="X97" s="432">
        <f t="shared" si="85"/>
        <v>0</v>
      </c>
      <c r="Y97" s="205"/>
      <c r="Z97" s="273">
        <v>0</v>
      </c>
      <c r="AA97" s="268"/>
      <c r="AB97" s="271"/>
      <c r="AC97" s="274">
        <v>0</v>
      </c>
      <c r="AD97" s="275"/>
      <c r="AE97" s="273">
        <v>0</v>
      </c>
      <c r="AF97" s="268"/>
      <c r="AG97" s="271"/>
      <c r="AH97" s="274">
        <v>0</v>
      </c>
      <c r="AI97" s="276"/>
      <c r="AJ97" s="273">
        <v>0</v>
      </c>
      <c r="AK97" s="268"/>
      <c r="AL97" s="271"/>
      <c r="AM97" s="274">
        <v>0</v>
      </c>
      <c r="AN97" s="276"/>
      <c r="AO97" s="273">
        <v>0</v>
      </c>
      <c r="AP97" s="268">
        <v>0</v>
      </c>
      <c r="AQ97" s="271"/>
      <c r="AR97" s="274">
        <v>0</v>
      </c>
      <c r="AS97" s="275"/>
      <c r="AT97" s="464">
        <f t="shared" si="86"/>
        <v>0</v>
      </c>
      <c r="AU97" s="432">
        <f t="shared" si="87"/>
        <v>0</v>
      </c>
    </row>
    <row r="98" spans="1:47" ht="12" outlineLevel="2" x14ac:dyDescent="0.2">
      <c r="A98" s="264"/>
      <c r="B98" s="56" t="s">
        <v>155</v>
      </c>
      <c r="C98" s="265"/>
      <c r="D98" s="265"/>
      <c r="E98" s="267"/>
      <c r="F98" s="268">
        <v>0</v>
      </c>
      <c r="G98" s="269" t="s">
        <v>384</v>
      </c>
      <c r="H98" s="270">
        <v>0</v>
      </c>
      <c r="I98" s="271"/>
      <c r="J98" s="432">
        <f t="shared" si="79"/>
        <v>0</v>
      </c>
      <c r="K98" s="205"/>
      <c r="L98" s="267"/>
      <c r="M98" s="464">
        <f t="shared" si="80"/>
        <v>0</v>
      </c>
      <c r="N98" s="269" t="s">
        <v>384</v>
      </c>
      <c r="O98" s="270">
        <f t="shared" si="90"/>
        <v>0</v>
      </c>
      <c r="P98" s="271"/>
      <c r="Q98" s="432">
        <f t="shared" si="82"/>
        <v>0</v>
      </c>
      <c r="R98" s="207"/>
      <c r="S98" s="267"/>
      <c r="T98" s="272">
        <f t="shared" si="83"/>
        <v>0</v>
      </c>
      <c r="U98" s="269" t="s">
        <v>384</v>
      </c>
      <c r="V98" s="270">
        <f t="shared" si="91"/>
        <v>0</v>
      </c>
      <c r="W98" s="271"/>
      <c r="X98" s="432">
        <f t="shared" si="85"/>
        <v>0</v>
      </c>
      <c r="Y98" s="205"/>
      <c r="Z98" s="273">
        <v>0</v>
      </c>
      <c r="AA98" s="268"/>
      <c r="AB98" s="271"/>
      <c r="AC98" s="274">
        <v>0</v>
      </c>
      <c r="AD98" s="275"/>
      <c r="AE98" s="273">
        <v>0</v>
      </c>
      <c r="AF98" s="268"/>
      <c r="AG98" s="271"/>
      <c r="AH98" s="274">
        <v>0</v>
      </c>
      <c r="AI98" s="276"/>
      <c r="AJ98" s="273">
        <v>0</v>
      </c>
      <c r="AK98" s="268"/>
      <c r="AL98" s="271"/>
      <c r="AM98" s="274">
        <v>0</v>
      </c>
      <c r="AN98" s="276"/>
      <c r="AO98" s="273">
        <v>0</v>
      </c>
      <c r="AP98" s="268"/>
      <c r="AQ98" s="271"/>
      <c r="AR98" s="274">
        <v>0</v>
      </c>
      <c r="AS98" s="275"/>
      <c r="AT98" s="464">
        <f t="shared" si="86"/>
        <v>0</v>
      </c>
      <c r="AU98" s="432">
        <f t="shared" si="87"/>
        <v>0</v>
      </c>
    </row>
    <row r="99" spans="1:47" ht="12" outlineLevel="2" x14ac:dyDescent="0.2">
      <c r="A99" s="264"/>
      <c r="B99" s="82" t="s">
        <v>156</v>
      </c>
      <c r="C99" s="265"/>
      <c r="D99" s="265"/>
      <c r="E99" s="267"/>
      <c r="F99" s="268">
        <v>0</v>
      </c>
      <c r="G99" s="269" t="s">
        <v>384</v>
      </c>
      <c r="H99" s="270">
        <v>0</v>
      </c>
      <c r="I99" s="271"/>
      <c r="J99" s="432">
        <f t="shared" si="79"/>
        <v>0</v>
      </c>
      <c r="K99" s="205"/>
      <c r="L99" s="267"/>
      <c r="M99" s="464">
        <f>ROUND((96*(3.6+3.1)*65%),-1)</f>
        <v>420</v>
      </c>
      <c r="N99" s="269" t="s">
        <v>101</v>
      </c>
      <c r="O99" s="324">
        <v>0</v>
      </c>
      <c r="P99" s="271"/>
      <c r="Q99" s="432">
        <f t="shared" si="82"/>
        <v>0</v>
      </c>
      <c r="R99" s="207"/>
      <c r="S99" s="267"/>
      <c r="T99" s="272">
        <f>ROUND((96*(3.6+5*3.1)*65%),-1)</f>
        <v>1190</v>
      </c>
      <c r="U99" s="269" t="s">
        <v>101</v>
      </c>
      <c r="V99" s="324">
        <v>0</v>
      </c>
      <c r="W99" s="271"/>
      <c r="X99" s="432">
        <f t="shared" si="85"/>
        <v>0</v>
      </c>
      <c r="Y99" s="205"/>
      <c r="Z99" s="273">
        <v>0</v>
      </c>
      <c r="AA99" s="268"/>
      <c r="AB99" s="271"/>
      <c r="AC99" s="274">
        <v>0</v>
      </c>
      <c r="AD99" s="275"/>
      <c r="AE99" s="273">
        <v>0</v>
      </c>
      <c r="AF99" s="268"/>
      <c r="AG99" s="271"/>
      <c r="AH99" s="274">
        <v>0</v>
      </c>
      <c r="AI99" s="276"/>
      <c r="AJ99" s="273">
        <v>0</v>
      </c>
      <c r="AK99" s="268"/>
      <c r="AL99" s="271"/>
      <c r="AM99" s="274">
        <v>0</v>
      </c>
      <c r="AN99" s="276"/>
      <c r="AO99" s="273">
        <v>0</v>
      </c>
      <c r="AP99" s="268"/>
      <c r="AQ99" s="271"/>
      <c r="AR99" s="274">
        <v>0</v>
      </c>
      <c r="AS99" s="275"/>
      <c r="AT99" s="464">
        <f t="shared" si="86"/>
        <v>1610</v>
      </c>
      <c r="AU99" s="432">
        <f t="shared" si="87"/>
        <v>0</v>
      </c>
    </row>
    <row r="100" spans="1:47" ht="12" outlineLevel="2" x14ac:dyDescent="0.2">
      <c r="A100" s="264"/>
      <c r="B100" s="82" t="s">
        <v>318</v>
      </c>
      <c r="C100" s="265"/>
      <c r="D100" s="294"/>
      <c r="E100" s="267"/>
      <c r="F100" s="268">
        <v>0</v>
      </c>
      <c r="G100" s="269" t="s">
        <v>384</v>
      </c>
      <c r="H100" s="270">
        <v>0</v>
      </c>
      <c r="I100" s="271"/>
      <c r="J100" s="432">
        <f t="shared" si="79"/>
        <v>0</v>
      </c>
      <c r="K100" s="205"/>
      <c r="L100" s="267"/>
      <c r="M100" s="464">
        <f>M99</f>
        <v>420</v>
      </c>
      <c r="N100" s="269" t="s">
        <v>101</v>
      </c>
      <c r="O100" s="324">
        <v>0</v>
      </c>
      <c r="P100" s="271"/>
      <c r="Q100" s="432">
        <f t="shared" si="82"/>
        <v>0</v>
      </c>
      <c r="R100" s="207"/>
      <c r="S100" s="267"/>
      <c r="T100" s="272">
        <f>T99</f>
        <v>1190</v>
      </c>
      <c r="U100" s="269" t="s">
        <v>101</v>
      </c>
      <c r="V100" s="324">
        <v>0</v>
      </c>
      <c r="W100" s="271"/>
      <c r="X100" s="432">
        <f t="shared" si="85"/>
        <v>0</v>
      </c>
      <c r="Y100" s="205"/>
      <c r="Z100" s="273">
        <v>0</v>
      </c>
      <c r="AA100" s="268"/>
      <c r="AB100" s="271"/>
      <c r="AC100" s="274">
        <v>0</v>
      </c>
      <c r="AD100" s="275"/>
      <c r="AE100" s="273">
        <v>0</v>
      </c>
      <c r="AF100" s="268"/>
      <c r="AG100" s="271"/>
      <c r="AH100" s="274">
        <v>0</v>
      </c>
      <c r="AI100" s="276"/>
      <c r="AJ100" s="273">
        <v>0</v>
      </c>
      <c r="AK100" s="268"/>
      <c r="AL100" s="271"/>
      <c r="AM100" s="274">
        <v>0</v>
      </c>
      <c r="AN100" s="276"/>
      <c r="AO100" s="273">
        <v>0</v>
      </c>
      <c r="AP100" s="271"/>
      <c r="AQ100" s="271"/>
      <c r="AR100" s="274">
        <v>0</v>
      </c>
      <c r="AS100" s="275"/>
      <c r="AT100" s="464">
        <f t="shared" si="86"/>
        <v>1610</v>
      </c>
      <c r="AU100" s="432">
        <f t="shared" si="87"/>
        <v>0</v>
      </c>
    </row>
    <row r="101" spans="1:47" ht="12" outlineLevel="2" x14ac:dyDescent="0.2">
      <c r="A101" s="264"/>
      <c r="B101" s="82" t="s">
        <v>157</v>
      </c>
      <c r="C101" s="265"/>
      <c r="D101" s="294"/>
      <c r="E101" s="267"/>
      <c r="F101" s="268">
        <v>0</v>
      </c>
      <c r="G101" s="269" t="s">
        <v>384</v>
      </c>
      <c r="H101" s="270">
        <v>0</v>
      </c>
      <c r="I101" s="271"/>
      <c r="J101" s="432">
        <f t="shared" si="79"/>
        <v>0</v>
      </c>
      <c r="K101" s="205"/>
      <c r="L101" s="267"/>
      <c r="M101" s="464">
        <f>M99</f>
        <v>420</v>
      </c>
      <c r="N101" s="269" t="s">
        <v>101</v>
      </c>
      <c r="O101" s="324">
        <v>0</v>
      </c>
      <c r="P101" s="271"/>
      <c r="Q101" s="432">
        <f t="shared" si="82"/>
        <v>0</v>
      </c>
      <c r="R101" s="207"/>
      <c r="S101" s="267"/>
      <c r="T101" s="272">
        <f>T99</f>
        <v>1190</v>
      </c>
      <c r="U101" s="269" t="s">
        <v>101</v>
      </c>
      <c r="V101" s="324">
        <v>0</v>
      </c>
      <c r="W101" s="271"/>
      <c r="X101" s="432">
        <f t="shared" si="85"/>
        <v>0</v>
      </c>
      <c r="Y101" s="205"/>
      <c r="Z101" s="273">
        <v>0</v>
      </c>
      <c r="AA101" s="268"/>
      <c r="AB101" s="271"/>
      <c r="AC101" s="274">
        <v>0</v>
      </c>
      <c r="AD101" s="275"/>
      <c r="AE101" s="273">
        <v>0</v>
      </c>
      <c r="AF101" s="268"/>
      <c r="AG101" s="271"/>
      <c r="AH101" s="274">
        <v>0</v>
      </c>
      <c r="AI101" s="276"/>
      <c r="AJ101" s="273">
        <v>0</v>
      </c>
      <c r="AK101" s="268"/>
      <c r="AL101" s="271"/>
      <c r="AM101" s="274">
        <v>0</v>
      </c>
      <c r="AN101" s="276"/>
      <c r="AO101" s="273">
        <v>0</v>
      </c>
      <c r="AP101" s="271"/>
      <c r="AQ101" s="271"/>
      <c r="AR101" s="274">
        <v>0</v>
      </c>
      <c r="AS101" s="275"/>
      <c r="AT101" s="464">
        <f t="shared" si="86"/>
        <v>1610</v>
      </c>
      <c r="AU101" s="432">
        <f t="shared" si="87"/>
        <v>0</v>
      </c>
    </row>
    <row r="102" spans="1:47" ht="15" customHeight="1" outlineLevel="2" x14ac:dyDescent="0.2">
      <c r="A102" s="264"/>
      <c r="B102" s="56"/>
      <c r="C102" s="265"/>
      <c r="D102" s="265"/>
      <c r="E102" s="267"/>
      <c r="F102" s="268">
        <v>0</v>
      </c>
      <c r="G102" s="269"/>
      <c r="H102" s="270">
        <v>0</v>
      </c>
      <c r="I102" s="271"/>
      <c r="J102" s="432">
        <f t="shared" si="79"/>
        <v>0</v>
      </c>
      <c r="K102" s="205"/>
      <c r="L102" s="267"/>
      <c r="M102" s="464">
        <f t="shared" ref="M102" si="92">$F102/$J$15*Q$15</f>
        <v>0</v>
      </c>
      <c r="N102" s="269"/>
      <c r="O102" s="270">
        <f>H102</f>
        <v>0</v>
      </c>
      <c r="P102" s="271"/>
      <c r="Q102" s="432">
        <f t="shared" si="82"/>
        <v>0</v>
      </c>
      <c r="R102" s="207"/>
      <c r="S102" s="267"/>
      <c r="T102" s="272">
        <f t="shared" ref="T102" si="93">$F102/$J$15*X$15</f>
        <v>0</v>
      </c>
      <c r="U102" s="269"/>
      <c r="V102" s="270">
        <f>H102</f>
        <v>0</v>
      </c>
      <c r="W102" s="271"/>
      <c r="X102" s="432">
        <f t="shared" si="85"/>
        <v>0</v>
      </c>
      <c r="Y102" s="205"/>
      <c r="Z102" s="273">
        <v>0</v>
      </c>
      <c r="AA102" s="268"/>
      <c r="AB102" s="271"/>
      <c r="AC102" s="274">
        <v>0</v>
      </c>
      <c r="AD102" s="275"/>
      <c r="AE102" s="273">
        <v>0</v>
      </c>
      <c r="AF102" s="268"/>
      <c r="AG102" s="271"/>
      <c r="AH102" s="274">
        <v>0</v>
      </c>
      <c r="AI102" s="276"/>
      <c r="AJ102" s="273">
        <v>0</v>
      </c>
      <c r="AK102" s="268"/>
      <c r="AL102" s="271"/>
      <c r="AM102" s="274">
        <v>0</v>
      </c>
      <c r="AN102" s="276"/>
      <c r="AO102" s="273">
        <v>0</v>
      </c>
      <c r="AP102" s="271"/>
      <c r="AQ102" s="271"/>
      <c r="AR102" s="274">
        <v>0</v>
      </c>
      <c r="AS102" s="275"/>
      <c r="AT102" s="464">
        <f t="shared" si="86"/>
        <v>0</v>
      </c>
      <c r="AU102" s="432">
        <f t="shared" si="87"/>
        <v>0</v>
      </c>
    </row>
    <row r="103" spans="1:47" s="321" customFormat="1" ht="12" x14ac:dyDescent="0.2">
      <c r="A103" s="307">
        <v>31</v>
      </c>
      <c r="B103" s="61" t="s">
        <v>48</v>
      </c>
      <c r="C103" s="308"/>
      <c r="D103" s="309"/>
      <c r="E103" s="310"/>
      <c r="F103" s="311"/>
      <c r="G103" s="312"/>
      <c r="H103" s="313"/>
      <c r="I103" s="314"/>
      <c r="J103" s="434">
        <f>SUM(J104:J112)</f>
        <v>0</v>
      </c>
      <c r="K103" s="205"/>
      <c r="L103" s="310"/>
      <c r="M103" s="466"/>
      <c r="N103" s="312"/>
      <c r="O103" s="313"/>
      <c r="P103" s="314"/>
      <c r="Q103" s="434">
        <f>SUM(Q104:Q112)</f>
        <v>0</v>
      </c>
      <c r="R103" s="207"/>
      <c r="S103" s="310"/>
      <c r="T103" s="316"/>
      <c r="U103" s="312"/>
      <c r="V103" s="313"/>
      <c r="W103" s="314"/>
      <c r="X103" s="434">
        <f>SUM(X104:X112)</f>
        <v>0</v>
      </c>
      <c r="Y103" s="205"/>
      <c r="Z103" s="317"/>
      <c r="AA103" s="316"/>
      <c r="AB103" s="314"/>
      <c r="AC103" s="318">
        <v>0</v>
      </c>
      <c r="AD103" s="319"/>
      <c r="AE103" s="317"/>
      <c r="AF103" s="316"/>
      <c r="AG103" s="314"/>
      <c r="AH103" s="318">
        <v>0</v>
      </c>
      <c r="AI103" s="320"/>
      <c r="AJ103" s="317"/>
      <c r="AK103" s="316"/>
      <c r="AL103" s="314"/>
      <c r="AM103" s="318">
        <v>0</v>
      </c>
      <c r="AN103" s="320"/>
      <c r="AO103" s="317"/>
      <c r="AP103" s="316"/>
      <c r="AQ103" s="314"/>
      <c r="AR103" s="318">
        <v>0</v>
      </c>
      <c r="AS103" s="319"/>
      <c r="AT103" s="466">
        <f>AU103/$AU$15</f>
        <v>0</v>
      </c>
      <c r="AU103" s="434">
        <f>SUM(AU104:AU112)</f>
        <v>0</v>
      </c>
    </row>
    <row r="104" spans="1:47" ht="12" outlineLevel="2" x14ac:dyDescent="0.2">
      <c r="A104" s="264"/>
      <c r="B104" s="62" t="s">
        <v>324</v>
      </c>
      <c r="C104" s="265"/>
      <c r="D104" s="265"/>
      <c r="E104" s="267"/>
      <c r="F104" s="268">
        <v>0</v>
      </c>
      <c r="G104" s="269" t="s">
        <v>101</v>
      </c>
      <c r="H104" s="270">
        <v>0</v>
      </c>
      <c r="I104" s="271"/>
      <c r="J104" s="432">
        <f t="shared" ref="J104:J112" si="94">F104*H104</f>
        <v>0</v>
      </c>
      <c r="K104" s="205"/>
      <c r="L104" s="267"/>
      <c r="M104" s="464">
        <f t="shared" ref="M104:M108" si="95">$F104/$J$15*Q$15</f>
        <v>0</v>
      </c>
      <c r="N104" s="269" t="s">
        <v>101</v>
      </c>
      <c r="O104" s="270">
        <f t="shared" ref="O104:O108" si="96">H104</f>
        <v>0</v>
      </c>
      <c r="P104" s="271"/>
      <c r="Q104" s="432">
        <f t="shared" ref="Q104:Q112" si="97">M104*O104</f>
        <v>0</v>
      </c>
      <c r="R104" s="207"/>
      <c r="S104" s="267"/>
      <c r="T104" s="272">
        <f t="shared" ref="T104:T108" si="98">$F104/$J$15*X$15</f>
        <v>0</v>
      </c>
      <c r="U104" s="269" t="s">
        <v>101</v>
      </c>
      <c r="V104" s="270">
        <f t="shared" ref="V104:V108" si="99">H104</f>
        <v>0</v>
      </c>
      <c r="W104" s="271"/>
      <c r="X104" s="432">
        <f t="shared" ref="X104:X112" si="100">T104*V104</f>
        <v>0</v>
      </c>
      <c r="Y104" s="205"/>
      <c r="Z104" s="273">
        <v>0</v>
      </c>
      <c r="AA104" s="325"/>
      <c r="AB104" s="271"/>
      <c r="AC104" s="274">
        <v>0</v>
      </c>
      <c r="AD104" s="275"/>
      <c r="AE104" s="273">
        <v>0</v>
      </c>
      <c r="AF104" s="268"/>
      <c r="AG104" s="271"/>
      <c r="AH104" s="274">
        <v>0</v>
      </c>
      <c r="AI104" s="276"/>
      <c r="AJ104" s="273">
        <v>0</v>
      </c>
      <c r="AK104" s="268">
        <v>0</v>
      </c>
      <c r="AL104" s="271"/>
      <c r="AM104" s="274">
        <v>0</v>
      </c>
      <c r="AN104" s="276"/>
      <c r="AO104" s="273">
        <v>0</v>
      </c>
      <c r="AP104" s="268">
        <v>0</v>
      </c>
      <c r="AQ104" s="271"/>
      <c r="AR104" s="274">
        <v>0</v>
      </c>
      <c r="AS104" s="275"/>
      <c r="AT104" s="464">
        <f t="shared" ref="AT104:AT112" si="101">F104+M104+T104</f>
        <v>0</v>
      </c>
      <c r="AU104" s="432">
        <f t="shared" ref="AU104:AU112" si="102">J104+Q104+X104</f>
        <v>0</v>
      </c>
    </row>
    <row r="105" spans="1:47" ht="12" outlineLevel="2" x14ac:dyDescent="0.2">
      <c r="A105" s="264"/>
      <c r="B105" s="59" t="s">
        <v>105</v>
      </c>
      <c r="C105" s="265"/>
      <c r="D105" s="265"/>
      <c r="E105" s="267"/>
      <c r="F105" s="268">
        <v>0</v>
      </c>
      <c r="G105" s="269" t="s">
        <v>101</v>
      </c>
      <c r="H105" s="270">
        <v>0</v>
      </c>
      <c r="I105" s="271"/>
      <c r="J105" s="432">
        <f t="shared" si="94"/>
        <v>0</v>
      </c>
      <c r="K105" s="205"/>
      <c r="L105" s="267"/>
      <c r="M105" s="464">
        <f t="shared" si="95"/>
        <v>0</v>
      </c>
      <c r="N105" s="269" t="s">
        <v>101</v>
      </c>
      <c r="O105" s="270">
        <f t="shared" si="96"/>
        <v>0</v>
      </c>
      <c r="P105" s="271"/>
      <c r="Q105" s="432">
        <f t="shared" si="97"/>
        <v>0</v>
      </c>
      <c r="R105" s="207"/>
      <c r="S105" s="267"/>
      <c r="T105" s="272">
        <f t="shared" si="98"/>
        <v>0</v>
      </c>
      <c r="U105" s="269" t="s">
        <v>101</v>
      </c>
      <c r="V105" s="270">
        <f t="shared" si="99"/>
        <v>0</v>
      </c>
      <c r="W105" s="271"/>
      <c r="X105" s="432">
        <f t="shared" si="100"/>
        <v>0</v>
      </c>
      <c r="Y105" s="205"/>
      <c r="Z105" s="273">
        <v>0</v>
      </c>
      <c r="AA105" s="325"/>
      <c r="AB105" s="271"/>
      <c r="AC105" s="274">
        <v>0</v>
      </c>
      <c r="AD105" s="275"/>
      <c r="AE105" s="273">
        <v>0</v>
      </c>
      <c r="AF105" s="268"/>
      <c r="AG105" s="271"/>
      <c r="AH105" s="274">
        <v>0</v>
      </c>
      <c r="AI105" s="276"/>
      <c r="AJ105" s="273">
        <v>0</v>
      </c>
      <c r="AK105" s="268">
        <v>0</v>
      </c>
      <c r="AL105" s="271"/>
      <c r="AM105" s="274">
        <v>0</v>
      </c>
      <c r="AN105" s="276"/>
      <c r="AO105" s="273">
        <v>0</v>
      </c>
      <c r="AP105" s="268"/>
      <c r="AQ105" s="271"/>
      <c r="AR105" s="274">
        <v>0</v>
      </c>
      <c r="AS105" s="275"/>
      <c r="AT105" s="464">
        <f t="shared" si="101"/>
        <v>0</v>
      </c>
      <c r="AU105" s="432">
        <f t="shared" si="102"/>
        <v>0</v>
      </c>
    </row>
    <row r="106" spans="1:47" ht="12" outlineLevel="2" x14ac:dyDescent="0.2">
      <c r="A106" s="264"/>
      <c r="B106" s="59" t="s">
        <v>105</v>
      </c>
      <c r="C106" s="265"/>
      <c r="D106" s="265"/>
      <c r="E106" s="267"/>
      <c r="F106" s="268">
        <v>0</v>
      </c>
      <c r="G106" s="269" t="s">
        <v>101</v>
      </c>
      <c r="H106" s="270">
        <v>0</v>
      </c>
      <c r="I106" s="271"/>
      <c r="J106" s="432">
        <f t="shared" si="94"/>
        <v>0</v>
      </c>
      <c r="K106" s="205"/>
      <c r="L106" s="267"/>
      <c r="M106" s="464">
        <f t="shared" si="95"/>
        <v>0</v>
      </c>
      <c r="N106" s="269" t="s">
        <v>101</v>
      </c>
      <c r="O106" s="270">
        <f t="shared" si="96"/>
        <v>0</v>
      </c>
      <c r="P106" s="271"/>
      <c r="Q106" s="432">
        <f t="shared" si="97"/>
        <v>0</v>
      </c>
      <c r="R106" s="207"/>
      <c r="S106" s="267"/>
      <c r="T106" s="272">
        <f t="shared" si="98"/>
        <v>0</v>
      </c>
      <c r="U106" s="269" t="s">
        <v>101</v>
      </c>
      <c r="V106" s="270">
        <f t="shared" si="99"/>
        <v>0</v>
      </c>
      <c r="W106" s="271"/>
      <c r="X106" s="432">
        <f t="shared" si="100"/>
        <v>0</v>
      </c>
      <c r="Y106" s="205"/>
      <c r="Z106" s="273">
        <v>0</v>
      </c>
      <c r="AA106" s="325"/>
      <c r="AB106" s="271"/>
      <c r="AC106" s="274">
        <v>0</v>
      </c>
      <c r="AD106" s="275"/>
      <c r="AE106" s="273">
        <v>0</v>
      </c>
      <c r="AF106" s="268"/>
      <c r="AG106" s="271"/>
      <c r="AH106" s="274">
        <v>0</v>
      </c>
      <c r="AI106" s="276"/>
      <c r="AJ106" s="273">
        <v>0</v>
      </c>
      <c r="AK106" s="268">
        <v>0</v>
      </c>
      <c r="AL106" s="271"/>
      <c r="AM106" s="274">
        <v>0</v>
      </c>
      <c r="AN106" s="276"/>
      <c r="AO106" s="273">
        <v>0</v>
      </c>
      <c r="AP106" s="268"/>
      <c r="AQ106" s="271"/>
      <c r="AR106" s="274">
        <v>0</v>
      </c>
      <c r="AS106" s="275"/>
      <c r="AT106" s="464">
        <f t="shared" si="101"/>
        <v>0</v>
      </c>
      <c r="AU106" s="432">
        <f t="shared" si="102"/>
        <v>0</v>
      </c>
    </row>
    <row r="107" spans="1:47" ht="12" outlineLevel="2" x14ac:dyDescent="0.2">
      <c r="A107" s="264"/>
      <c r="B107" s="59" t="s">
        <v>105</v>
      </c>
      <c r="C107" s="265"/>
      <c r="D107" s="265"/>
      <c r="E107" s="267"/>
      <c r="F107" s="268">
        <v>0</v>
      </c>
      <c r="G107" s="269" t="s">
        <v>101</v>
      </c>
      <c r="H107" s="270">
        <v>0</v>
      </c>
      <c r="I107" s="271"/>
      <c r="J107" s="432">
        <f t="shared" si="94"/>
        <v>0</v>
      </c>
      <c r="K107" s="205"/>
      <c r="L107" s="267"/>
      <c r="M107" s="464">
        <f t="shared" si="95"/>
        <v>0</v>
      </c>
      <c r="N107" s="269" t="s">
        <v>101</v>
      </c>
      <c r="O107" s="270">
        <f t="shared" si="96"/>
        <v>0</v>
      </c>
      <c r="P107" s="271"/>
      <c r="Q107" s="432">
        <f t="shared" si="97"/>
        <v>0</v>
      </c>
      <c r="R107" s="207"/>
      <c r="S107" s="267"/>
      <c r="T107" s="272">
        <f t="shared" si="98"/>
        <v>0</v>
      </c>
      <c r="U107" s="269" t="s">
        <v>101</v>
      </c>
      <c r="V107" s="270">
        <f t="shared" si="99"/>
        <v>0</v>
      </c>
      <c r="W107" s="271"/>
      <c r="X107" s="432">
        <f t="shared" si="100"/>
        <v>0</v>
      </c>
      <c r="Y107" s="205"/>
      <c r="Z107" s="273">
        <v>0</v>
      </c>
      <c r="AA107" s="325"/>
      <c r="AB107" s="271"/>
      <c r="AC107" s="274">
        <v>0</v>
      </c>
      <c r="AD107" s="275"/>
      <c r="AE107" s="273">
        <v>0</v>
      </c>
      <c r="AF107" s="268"/>
      <c r="AG107" s="271"/>
      <c r="AH107" s="274">
        <v>0</v>
      </c>
      <c r="AI107" s="276"/>
      <c r="AJ107" s="273">
        <v>0</v>
      </c>
      <c r="AK107" s="268">
        <v>0</v>
      </c>
      <c r="AL107" s="271"/>
      <c r="AM107" s="274">
        <v>0</v>
      </c>
      <c r="AN107" s="276"/>
      <c r="AO107" s="273">
        <v>0</v>
      </c>
      <c r="AP107" s="268"/>
      <c r="AQ107" s="271"/>
      <c r="AR107" s="274">
        <v>0</v>
      </c>
      <c r="AS107" s="275"/>
      <c r="AT107" s="464">
        <f t="shared" si="101"/>
        <v>0</v>
      </c>
      <c r="AU107" s="432">
        <f t="shared" si="102"/>
        <v>0</v>
      </c>
    </row>
    <row r="108" spans="1:47" ht="12" outlineLevel="2" x14ac:dyDescent="0.2">
      <c r="A108" s="264"/>
      <c r="B108" s="56" t="s">
        <v>155</v>
      </c>
      <c r="C108" s="265"/>
      <c r="D108" s="265"/>
      <c r="E108" s="267"/>
      <c r="F108" s="268">
        <v>0</v>
      </c>
      <c r="G108" s="269" t="s">
        <v>130</v>
      </c>
      <c r="H108" s="270">
        <v>0</v>
      </c>
      <c r="I108" s="271"/>
      <c r="J108" s="432">
        <f t="shared" si="94"/>
        <v>0</v>
      </c>
      <c r="K108" s="205"/>
      <c r="L108" s="267"/>
      <c r="M108" s="464">
        <f t="shared" si="95"/>
        <v>0</v>
      </c>
      <c r="N108" s="269" t="s">
        <v>130</v>
      </c>
      <c r="O108" s="270">
        <f t="shared" si="96"/>
        <v>0</v>
      </c>
      <c r="P108" s="271"/>
      <c r="Q108" s="432">
        <f t="shared" si="97"/>
        <v>0</v>
      </c>
      <c r="R108" s="207"/>
      <c r="S108" s="267"/>
      <c r="T108" s="272">
        <f t="shared" si="98"/>
        <v>0</v>
      </c>
      <c r="U108" s="269" t="s">
        <v>130</v>
      </c>
      <c r="V108" s="270">
        <f t="shared" si="99"/>
        <v>0</v>
      </c>
      <c r="W108" s="271"/>
      <c r="X108" s="432">
        <f t="shared" si="100"/>
        <v>0</v>
      </c>
      <c r="Y108" s="205"/>
      <c r="Z108" s="273">
        <v>0</v>
      </c>
      <c r="AA108" s="326"/>
      <c r="AB108" s="271"/>
      <c r="AC108" s="274">
        <v>0</v>
      </c>
      <c r="AD108" s="275"/>
      <c r="AE108" s="273">
        <v>0</v>
      </c>
      <c r="AF108" s="268"/>
      <c r="AG108" s="271"/>
      <c r="AH108" s="274">
        <v>0</v>
      </c>
      <c r="AI108" s="276"/>
      <c r="AJ108" s="273">
        <v>0</v>
      </c>
      <c r="AK108" s="268">
        <v>0</v>
      </c>
      <c r="AL108" s="271"/>
      <c r="AM108" s="274">
        <v>0</v>
      </c>
      <c r="AN108" s="276"/>
      <c r="AO108" s="273">
        <v>0</v>
      </c>
      <c r="AP108" s="268"/>
      <c r="AQ108" s="271"/>
      <c r="AR108" s="274">
        <v>0</v>
      </c>
      <c r="AS108" s="275"/>
      <c r="AT108" s="464">
        <f t="shared" si="101"/>
        <v>0</v>
      </c>
      <c r="AU108" s="432">
        <f t="shared" si="102"/>
        <v>0</v>
      </c>
    </row>
    <row r="109" spans="1:47" ht="12" outlineLevel="2" x14ac:dyDescent="0.2">
      <c r="A109" s="195"/>
      <c r="B109" s="83" t="s">
        <v>319</v>
      </c>
      <c r="C109" s="265"/>
      <c r="D109" s="265"/>
      <c r="E109" s="267"/>
      <c r="F109" s="268">
        <v>0</v>
      </c>
      <c r="G109" s="269" t="s">
        <v>384</v>
      </c>
      <c r="H109" s="270">
        <v>0</v>
      </c>
      <c r="I109" s="271"/>
      <c r="J109" s="432">
        <f t="shared" si="94"/>
        <v>0</v>
      </c>
      <c r="K109" s="205"/>
      <c r="L109" s="267"/>
      <c r="M109" s="464">
        <f>ROUND((96*(3.6+3.1)*35%),-1)</f>
        <v>230</v>
      </c>
      <c r="N109" s="269" t="s">
        <v>101</v>
      </c>
      <c r="O109" s="324">
        <v>0</v>
      </c>
      <c r="P109" s="271"/>
      <c r="Q109" s="432">
        <f t="shared" si="97"/>
        <v>0</v>
      </c>
      <c r="R109" s="207"/>
      <c r="S109" s="267"/>
      <c r="T109" s="272">
        <f>ROUND((96*(3.6+5*3.1)*35%),-1)</f>
        <v>640</v>
      </c>
      <c r="U109" s="269" t="s">
        <v>101</v>
      </c>
      <c r="V109" s="324">
        <v>0</v>
      </c>
      <c r="W109" s="271"/>
      <c r="X109" s="432">
        <f t="shared" si="100"/>
        <v>0</v>
      </c>
      <c r="Y109" s="205"/>
      <c r="Z109" s="273">
        <v>0</v>
      </c>
      <c r="AA109" s="327"/>
      <c r="AB109" s="271"/>
      <c r="AC109" s="274">
        <v>0</v>
      </c>
      <c r="AD109" s="275"/>
      <c r="AE109" s="273">
        <v>0</v>
      </c>
      <c r="AF109" s="268"/>
      <c r="AG109" s="271"/>
      <c r="AH109" s="274">
        <v>0</v>
      </c>
      <c r="AI109" s="276"/>
      <c r="AJ109" s="273">
        <v>0</v>
      </c>
      <c r="AK109" s="268">
        <v>0</v>
      </c>
      <c r="AL109" s="271"/>
      <c r="AM109" s="274">
        <v>0</v>
      </c>
      <c r="AN109" s="276"/>
      <c r="AO109" s="273">
        <v>0</v>
      </c>
      <c r="AP109" s="268"/>
      <c r="AQ109" s="271"/>
      <c r="AR109" s="274">
        <v>0</v>
      </c>
      <c r="AS109" s="275"/>
      <c r="AT109" s="464">
        <f t="shared" si="101"/>
        <v>870</v>
      </c>
      <c r="AU109" s="432">
        <f t="shared" si="102"/>
        <v>0</v>
      </c>
    </row>
    <row r="110" spans="1:47" ht="15" customHeight="1" outlineLevel="2" x14ac:dyDescent="0.2">
      <c r="A110" s="195"/>
      <c r="B110" s="83" t="s">
        <v>320</v>
      </c>
      <c r="C110" s="265"/>
      <c r="D110" s="265"/>
      <c r="E110" s="267"/>
      <c r="F110" s="268">
        <v>0</v>
      </c>
      <c r="G110" s="269" t="s">
        <v>384</v>
      </c>
      <c r="H110" s="270">
        <v>0</v>
      </c>
      <c r="I110" s="271"/>
      <c r="J110" s="432">
        <f t="shared" si="94"/>
        <v>0</v>
      </c>
      <c r="K110" s="205"/>
      <c r="L110" s="267"/>
      <c r="M110" s="464">
        <f>M109</f>
        <v>230</v>
      </c>
      <c r="N110" s="269" t="s">
        <v>101</v>
      </c>
      <c r="O110" s="324">
        <v>0</v>
      </c>
      <c r="P110" s="271"/>
      <c r="Q110" s="432">
        <f t="shared" si="97"/>
        <v>0</v>
      </c>
      <c r="R110" s="207"/>
      <c r="S110" s="267"/>
      <c r="T110" s="272">
        <f>T109</f>
        <v>640</v>
      </c>
      <c r="U110" s="269" t="s">
        <v>103</v>
      </c>
      <c r="V110" s="324">
        <v>0</v>
      </c>
      <c r="W110" s="271"/>
      <c r="X110" s="432">
        <f t="shared" si="100"/>
        <v>0</v>
      </c>
      <c r="Y110" s="205"/>
      <c r="Z110" s="273">
        <v>0</v>
      </c>
      <c r="AA110" s="327"/>
      <c r="AB110" s="271"/>
      <c r="AC110" s="274">
        <v>0</v>
      </c>
      <c r="AD110" s="275"/>
      <c r="AE110" s="273">
        <v>0</v>
      </c>
      <c r="AF110" s="268"/>
      <c r="AG110" s="271"/>
      <c r="AH110" s="274">
        <v>0</v>
      </c>
      <c r="AI110" s="276"/>
      <c r="AJ110" s="273">
        <v>0</v>
      </c>
      <c r="AK110" s="268">
        <v>0</v>
      </c>
      <c r="AL110" s="271"/>
      <c r="AM110" s="274">
        <v>0</v>
      </c>
      <c r="AN110" s="276"/>
      <c r="AO110" s="273">
        <v>0</v>
      </c>
      <c r="AP110" s="268"/>
      <c r="AQ110" s="271"/>
      <c r="AR110" s="274">
        <v>0</v>
      </c>
      <c r="AS110" s="275"/>
      <c r="AT110" s="464">
        <f t="shared" si="101"/>
        <v>870</v>
      </c>
      <c r="AU110" s="432">
        <f t="shared" si="102"/>
        <v>0</v>
      </c>
    </row>
    <row r="111" spans="1:47" ht="12" outlineLevel="2" x14ac:dyDescent="0.2">
      <c r="A111" s="195"/>
      <c r="B111" s="83" t="s">
        <v>321</v>
      </c>
      <c r="C111" s="265"/>
      <c r="D111" s="265"/>
      <c r="E111" s="267"/>
      <c r="F111" s="268">
        <v>0</v>
      </c>
      <c r="G111" s="269" t="s">
        <v>384</v>
      </c>
      <c r="H111" s="270">
        <v>0</v>
      </c>
      <c r="I111" s="271"/>
      <c r="J111" s="432">
        <f t="shared" si="94"/>
        <v>0</v>
      </c>
      <c r="K111" s="205"/>
      <c r="L111" s="267"/>
      <c r="M111" s="464">
        <f>M109</f>
        <v>230</v>
      </c>
      <c r="N111" s="269" t="s">
        <v>101</v>
      </c>
      <c r="O111" s="324">
        <v>0</v>
      </c>
      <c r="P111" s="271"/>
      <c r="Q111" s="432">
        <f t="shared" si="97"/>
        <v>0</v>
      </c>
      <c r="R111" s="207"/>
      <c r="S111" s="267"/>
      <c r="T111" s="272">
        <f>T109</f>
        <v>640</v>
      </c>
      <c r="U111" s="269" t="s">
        <v>101</v>
      </c>
      <c r="V111" s="324">
        <v>0</v>
      </c>
      <c r="W111" s="271"/>
      <c r="X111" s="432">
        <f t="shared" si="100"/>
        <v>0</v>
      </c>
      <c r="Y111" s="205"/>
      <c r="Z111" s="273">
        <v>0</v>
      </c>
      <c r="AA111" s="327"/>
      <c r="AB111" s="271"/>
      <c r="AC111" s="274">
        <v>0</v>
      </c>
      <c r="AD111" s="275"/>
      <c r="AE111" s="273">
        <v>0</v>
      </c>
      <c r="AF111" s="268"/>
      <c r="AG111" s="271"/>
      <c r="AH111" s="274">
        <v>0</v>
      </c>
      <c r="AI111" s="276"/>
      <c r="AJ111" s="273">
        <v>0</v>
      </c>
      <c r="AK111" s="268">
        <v>0</v>
      </c>
      <c r="AL111" s="271"/>
      <c r="AM111" s="274">
        <v>0</v>
      </c>
      <c r="AN111" s="276"/>
      <c r="AO111" s="273">
        <v>0</v>
      </c>
      <c r="AP111" s="268"/>
      <c r="AQ111" s="271"/>
      <c r="AR111" s="274">
        <v>0</v>
      </c>
      <c r="AS111" s="275"/>
      <c r="AT111" s="464">
        <f t="shared" si="101"/>
        <v>870</v>
      </c>
      <c r="AU111" s="432">
        <f t="shared" si="102"/>
        <v>0</v>
      </c>
    </row>
    <row r="112" spans="1:47" ht="12" outlineLevel="2" x14ac:dyDescent="0.2">
      <c r="A112" s="264"/>
      <c r="B112" s="62"/>
      <c r="C112" s="265"/>
      <c r="D112" s="265"/>
      <c r="E112" s="267"/>
      <c r="F112" s="268">
        <v>0</v>
      </c>
      <c r="G112" s="269" t="s">
        <v>103</v>
      </c>
      <c r="H112" s="270">
        <v>0</v>
      </c>
      <c r="I112" s="271"/>
      <c r="J112" s="432">
        <f t="shared" si="94"/>
        <v>0</v>
      </c>
      <c r="K112" s="205"/>
      <c r="L112" s="267"/>
      <c r="M112" s="464"/>
      <c r="N112" s="269" t="s">
        <v>103</v>
      </c>
      <c r="O112" s="270">
        <f>H112</f>
        <v>0</v>
      </c>
      <c r="P112" s="271"/>
      <c r="Q112" s="432">
        <f t="shared" si="97"/>
        <v>0</v>
      </c>
      <c r="R112" s="207"/>
      <c r="S112" s="267"/>
      <c r="T112" s="272"/>
      <c r="U112" s="269" t="s">
        <v>103</v>
      </c>
      <c r="V112" s="322"/>
      <c r="W112" s="271"/>
      <c r="X112" s="432">
        <f t="shared" si="100"/>
        <v>0</v>
      </c>
      <c r="Y112" s="205"/>
      <c r="Z112" s="273">
        <v>0</v>
      </c>
      <c r="AA112" s="327"/>
      <c r="AB112" s="271"/>
      <c r="AC112" s="274">
        <v>0</v>
      </c>
      <c r="AD112" s="275"/>
      <c r="AE112" s="273">
        <v>0</v>
      </c>
      <c r="AF112" s="268"/>
      <c r="AG112" s="271"/>
      <c r="AH112" s="274">
        <v>0</v>
      </c>
      <c r="AI112" s="276"/>
      <c r="AJ112" s="273">
        <v>0</v>
      </c>
      <c r="AK112" s="268">
        <v>0</v>
      </c>
      <c r="AL112" s="271"/>
      <c r="AM112" s="274">
        <v>0</v>
      </c>
      <c r="AN112" s="276"/>
      <c r="AO112" s="273">
        <v>0</v>
      </c>
      <c r="AP112" s="268"/>
      <c r="AQ112" s="271"/>
      <c r="AR112" s="274">
        <v>0</v>
      </c>
      <c r="AS112" s="275"/>
      <c r="AT112" s="464">
        <f t="shared" si="101"/>
        <v>0</v>
      </c>
      <c r="AU112" s="432">
        <f t="shared" si="102"/>
        <v>0</v>
      </c>
    </row>
    <row r="113" spans="1:47" s="321" customFormat="1" ht="12" x14ac:dyDescent="0.2">
      <c r="A113" s="307">
        <v>27</v>
      </c>
      <c r="B113" s="61" t="s">
        <v>49</v>
      </c>
      <c r="C113" s="308"/>
      <c r="D113" s="309"/>
      <c r="E113" s="310"/>
      <c r="F113" s="311"/>
      <c r="G113" s="312"/>
      <c r="H113" s="313"/>
      <c r="I113" s="314"/>
      <c r="J113" s="434">
        <f>SUM(J114:J119)</f>
        <v>0</v>
      </c>
      <c r="K113" s="205"/>
      <c r="L113" s="310"/>
      <c r="M113" s="466"/>
      <c r="N113" s="312"/>
      <c r="O113" s="313"/>
      <c r="P113" s="314"/>
      <c r="Q113" s="434">
        <f>SUM(Q114:Q119)</f>
        <v>0</v>
      </c>
      <c r="R113" s="207"/>
      <c r="S113" s="310"/>
      <c r="T113" s="316"/>
      <c r="U113" s="312"/>
      <c r="V113" s="313"/>
      <c r="W113" s="314"/>
      <c r="X113" s="434">
        <f>SUM(X114:X119)</f>
        <v>0</v>
      </c>
      <c r="Y113" s="205"/>
      <c r="Z113" s="317"/>
      <c r="AA113" s="316"/>
      <c r="AB113" s="314"/>
      <c r="AC113" s="318">
        <v>0</v>
      </c>
      <c r="AD113" s="319"/>
      <c r="AE113" s="317"/>
      <c r="AF113" s="316"/>
      <c r="AG113" s="314"/>
      <c r="AH113" s="318">
        <v>0</v>
      </c>
      <c r="AI113" s="320"/>
      <c r="AJ113" s="317"/>
      <c r="AK113" s="316"/>
      <c r="AL113" s="314"/>
      <c r="AM113" s="318">
        <v>0</v>
      </c>
      <c r="AN113" s="320"/>
      <c r="AO113" s="317"/>
      <c r="AP113" s="316"/>
      <c r="AQ113" s="314"/>
      <c r="AR113" s="318">
        <v>0</v>
      </c>
      <c r="AS113" s="319"/>
      <c r="AT113" s="466">
        <f>AU113/$AU$15</f>
        <v>0</v>
      </c>
      <c r="AU113" s="434">
        <f>SUM(AU114:AU119)</f>
        <v>0</v>
      </c>
    </row>
    <row r="114" spans="1:47" ht="12" outlineLevel="2" x14ac:dyDescent="0.2">
      <c r="A114" s="264"/>
      <c r="B114" s="62" t="s">
        <v>324</v>
      </c>
      <c r="C114" s="265"/>
      <c r="D114" s="265"/>
      <c r="E114" s="267"/>
      <c r="F114" s="268">
        <v>0</v>
      </c>
      <c r="G114" s="269" t="s">
        <v>101</v>
      </c>
      <c r="H114" s="270">
        <v>0</v>
      </c>
      <c r="I114" s="271"/>
      <c r="J114" s="432">
        <f t="shared" ref="J114:J119" si="103">F114*H114</f>
        <v>0</v>
      </c>
      <c r="K114" s="205"/>
      <c r="L114" s="267"/>
      <c r="M114" s="464">
        <f>$F114/$J$15*Q$15</f>
        <v>0</v>
      </c>
      <c r="N114" s="269" t="s">
        <v>101</v>
      </c>
      <c r="O114" s="270">
        <f t="shared" ref="O114:O117" si="104">H114</f>
        <v>0</v>
      </c>
      <c r="P114" s="271"/>
      <c r="Q114" s="432">
        <f t="shared" ref="Q114:Q119" si="105">M114*O114</f>
        <v>0</v>
      </c>
      <c r="R114" s="207"/>
      <c r="S114" s="267"/>
      <c r="T114" s="272">
        <f>$F114/$J$15*X$15</f>
        <v>0</v>
      </c>
      <c r="U114" s="269" t="s">
        <v>101</v>
      </c>
      <c r="V114" s="270">
        <f t="shared" ref="V114:V117" si="106">H114</f>
        <v>0</v>
      </c>
      <c r="W114" s="271"/>
      <c r="X114" s="432">
        <f t="shared" ref="X114:X119" si="107">T114*V114</f>
        <v>0</v>
      </c>
      <c r="Y114" s="205"/>
      <c r="Z114" s="273">
        <v>0</v>
      </c>
      <c r="AA114" s="268"/>
      <c r="AB114" s="271"/>
      <c r="AC114" s="274">
        <v>0</v>
      </c>
      <c r="AD114" s="275"/>
      <c r="AE114" s="273">
        <v>0</v>
      </c>
      <c r="AF114" s="268"/>
      <c r="AG114" s="271"/>
      <c r="AH114" s="274">
        <v>0</v>
      </c>
      <c r="AI114" s="276"/>
      <c r="AJ114" s="273">
        <v>0</v>
      </c>
      <c r="AK114" s="268">
        <v>0</v>
      </c>
      <c r="AL114" s="271"/>
      <c r="AM114" s="274">
        <v>0</v>
      </c>
      <c r="AN114" s="276"/>
      <c r="AO114" s="273">
        <v>0</v>
      </c>
      <c r="AP114" s="268">
        <v>0</v>
      </c>
      <c r="AQ114" s="271"/>
      <c r="AR114" s="274">
        <v>0</v>
      </c>
      <c r="AS114" s="275"/>
      <c r="AT114" s="464">
        <f t="shared" ref="AT114:AT119" si="108">F114+M114+T114</f>
        <v>0</v>
      </c>
      <c r="AU114" s="432">
        <f t="shared" ref="AU114:AU119" si="109">J114+Q114+X114</f>
        <v>0</v>
      </c>
    </row>
    <row r="115" spans="1:47" ht="12" outlineLevel="2" x14ac:dyDescent="0.2">
      <c r="A115" s="264"/>
      <c r="B115" s="59" t="s">
        <v>105</v>
      </c>
      <c r="C115" s="265"/>
      <c r="D115" s="265"/>
      <c r="E115" s="267"/>
      <c r="F115" s="268">
        <v>0</v>
      </c>
      <c r="G115" s="269" t="s">
        <v>101</v>
      </c>
      <c r="H115" s="270">
        <v>0</v>
      </c>
      <c r="I115" s="271"/>
      <c r="J115" s="432">
        <f t="shared" si="103"/>
        <v>0</v>
      </c>
      <c r="K115" s="205"/>
      <c r="L115" s="267"/>
      <c r="M115" s="464">
        <f>$F115/$J$15*Q$15</f>
        <v>0</v>
      </c>
      <c r="N115" s="269" t="s">
        <v>101</v>
      </c>
      <c r="O115" s="270">
        <f t="shared" si="104"/>
        <v>0</v>
      </c>
      <c r="P115" s="271"/>
      <c r="Q115" s="432">
        <f t="shared" si="105"/>
        <v>0</v>
      </c>
      <c r="R115" s="207"/>
      <c r="S115" s="267"/>
      <c r="T115" s="272">
        <f>$F115/$J$15*X$15</f>
        <v>0</v>
      </c>
      <c r="U115" s="269" t="s">
        <v>101</v>
      </c>
      <c r="V115" s="270">
        <f t="shared" si="106"/>
        <v>0</v>
      </c>
      <c r="W115" s="271"/>
      <c r="X115" s="432">
        <f t="shared" si="107"/>
        <v>0</v>
      </c>
      <c r="Y115" s="205"/>
      <c r="Z115" s="273">
        <v>0</v>
      </c>
      <c r="AA115" s="268"/>
      <c r="AB115" s="271"/>
      <c r="AC115" s="274">
        <v>0</v>
      </c>
      <c r="AD115" s="275"/>
      <c r="AE115" s="273">
        <v>0</v>
      </c>
      <c r="AF115" s="268"/>
      <c r="AG115" s="271"/>
      <c r="AH115" s="274">
        <v>0</v>
      </c>
      <c r="AI115" s="276"/>
      <c r="AJ115" s="273">
        <v>0</v>
      </c>
      <c r="AK115" s="268">
        <v>0</v>
      </c>
      <c r="AL115" s="271"/>
      <c r="AM115" s="274">
        <v>0</v>
      </c>
      <c r="AN115" s="276"/>
      <c r="AO115" s="273">
        <v>0</v>
      </c>
      <c r="AP115" s="268"/>
      <c r="AQ115" s="271"/>
      <c r="AR115" s="274">
        <v>0</v>
      </c>
      <c r="AS115" s="275"/>
      <c r="AT115" s="464">
        <f t="shared" si="108"/>
        <v>0</v>
      </c>
      <c r="AU115" s="432">
        <f t="shared" si="109"/>
        <v>0</v>
      </c>
    </row>
    <row r="116" spans="1:47" ht="12" outlineLevel="2" x14ac:dyDescent="0.2">
      <c r="A116" s="264"/>
      <c r="B116" s="59" t="s">
        <v>105</v>
      </c>
      <c r="C116" s="265"/>
      <c r="D116" s="265"/>
      <c r="E116" s="267"/>
      <c r="F116" s="268">
        <v>0</v>
      </c>
      <c r="G116" s="269" t="s">
        <v>101</v>
      </c>
      <c r="H116" s="270">
        <v>0</v>
      </c>
      <c r="I116" s="271"/>
      <c r="J116" s="432">
        <f t="shared" si="103"/>
        <v>0</v>
      </c>
      <c r="K116" s="205"/>
      <c r="L116" s="267"/>
      <c r="M116" s="464">
        <f>$F116/$J$15*Q$15</f>
        <v>0</v>
      </c>
      <c r="N116" s="269" t="s">
        <v>101</v>
      </c>
      <c r="O116" s="270">
        <f t="shared" si="104"/>
        <v>0</v>
      </c>
      <c r="P116" s="271"/>
      <c r="Q116" s="432">
        <f t="shared" si="105"/>
        <v>0</v>
      </c>
      <c r="R116" s="207"/>
      <c r="S116" s="267"/>
      <c r="T116" s="272">
        <f>$F116/$J$15*X$15</f>
        <v>0</v>
      </c>
      <c r="U116" s="269" t="s">
        <v>101</v>
      </c>
      <c r="V116" s="270">
        <f t="shared" si="106"/>
        <v>0</v>
      </c>
      <c r="W116" s="271"/>
      <c r="X116" s="432">
        <f t="shared" si="107"/>
        <v>0</v>
      </c>
      <c r="Y116" s="205"/>
      <c r="Z116" s="273">
        <v>0</v>
      </c>
      <c r="AA116" s="268"/>
      <c r="AB116" s="271"/>
      <c r="AC116" s="274">
        <v>0</v>
      </c>
      <c r="AD116" s="275"/>
      <c r="AE116" s="273">
        <v>0</v>
      </c>
      <c r="AF116" s="268"/>
      <c r="AG116" s="271"/>
      <c r="AH116" s="274">
        <v>0</v>
      </c>
      <c r="AI116" s="276"/>
      <c r="AJ116" s="273">
        <v>0</v>
      </c>
      <c r="AK116" s="268">
        <v>0</v>
      </c>
      <c r="AL116" s="271"/>
      <c r="AM116" s="274">
        <v>0</v>
      </c>
      <c r="AN116" s="276"/>
      <c r="AO116" s="273">
        <v>0</v>
      </c>
      <c r="AP116" s="268"/>
      <c r="AQ116" s="271"/>
      <c r="AR116" s="274">
        <v>0</v>
      </c>
      <c r="AS116" s="275"/>
      <c r="AT116" s="464">
        <f t="shared" si="108"/>
        <v>0</v>
      </c>
      <c r="AU116" s="432">
        <f t="shared" si="109"/>
        <v>0</v>
      </c>
    </row>
    <row r="117" spans="1:47" ht="12" outlineLevel="2" x14ac:dyDescent="0.2">
      <c r="A117" s="264"/>
      <c r="B117" s="59" t="s">
        <v>105</v>
      </c>
      <c r="C117" s="265"/>
      <c r="D117" s="265"/>
      <c r="E117" s="267"/>
      <c r="F117" s="268">
        <v>0</v>
      </c>
      <c r="G117" s="269" t="s">
        <v>101</v>
      </c>
      <c r="H117" s="270">
        <v>0</v>
      </c>
      <c r="I117" s="271"/>
      <c r="J117" s="432">
        <f t="shared" si="103"/>
        <v>0</v>
      </c>
      <c r="K117" s="205"/>
      <c r="L117" s="267"/>
      <c r="M117" s="464">
        <f>$F117/$J$15*Q$15</f>
        <v>0</v>
      </c>
      <c r="N117" s="269" t="s">
        <v>101</v>
      </c>
      <c r="O117" s="270">
        <f t="shared" si="104"/>
        <v>0</v>
      </c>
      <c r="P117" s="271"/>
      <c r="Q117" s="432">
        <f t="shared" si="105"/>
        <v>0</v>
      </c>
      <c r="R117" s="207"/>
      <c r="S117" s="267"/>
      <c r="T117" s="272">
        <f>$F117/$J$15*X$15</f>
        <v>0</v>
      </c>
      <c r="U117" s="269" t="s">
        <v>101</v>
      </c>
      <c r="V117" s="270">
        <f t="shared" si="106"/>
        <v>0</v>
      </c>
      <c r="W117" s="271"/>
      <c r="X117" s="432">
        <f t="shared" si="107"/>
        <v>0</v>
      </c>
      <c r="Y117" s="205"/>
      <c r="Z117" s="273">
        <v>0</v>
      </c>
      <c r="AA117" s="268"/>
      <c r="AB117" s="271"/>
      <c r="AC117" s="274">
        <v>0</v>
      </c>
      <c r="AD117" s="275"/>
      <c r="AE117" s="273">
        <v>0</v>
      </c>
      <c r="AF117" s="268"/>
      <c r="AG117" s="271"/>
      <c r="AH117" s="274">
        <v>0</v>
      </c>
      <c r="AI117" s="276"/>
      <c r="AJ117" s="273">
        <v>0</v>
      </c>
      <c r="AK117" s="268">
        <v>0</v>
      </c>
      <c r="AL117" s="271"/>
      <c r="AM117" s="274">
        <v>0</v>
      </c>
      <c r="AN117" s="276"/>
      <c r="AO117" s="273">
        <v>0</v>
      </c>
      <c r="AP117" s="268"/>
      <c r="AQ117" s="271"/>
      <c r="AR117" s="274">
        <v>0</v>
      </c>
      <c r="AS117" s="275"/>
      <c r="AT117" s="464">
        <f t="shared" si="108"/>
        <v>0</v>
      </c>
      <c r="AU117" s="432">
        <f t="shared" si="109"/>
        <v>0</v>
      </c>
    </row>
    <row r="118" spans="1:47" ht="12" outlineLevel="2" x14ac:dyDescent="0.2">
      <c r="A118" s="264"/>
      <c r="B118" s="84" t="s">
        <v>154</v>
      </c>
      <c r="C118" s="328"/>
      <c r="D118" s="294"/>
      <c r="E118" s="267"/>
      <c r="F118" s="268">
        <v>0</v>
      </c>
      <c r="G118" s="269" t="s">
        <v>384</v>
      </c>
      <c r="H118" s="270">
        <v>0</v>
      </c>
      <c r="I118" s="271"/>
      <c r="J118" s="432">
        <f t="shared" si="103"/>
        <v>0</v>
      </c>
      <c r="K118" s="205"/>
      <c r="L118" s="267"/>
      <c r="M118" s="464">
        <v>890</v>
      </c>
      <c r="N118" s="269" t="s">
        <v>101</v>
      </c>
      <c r="O118" s="324">
        <v>0</v>
      </c>
      <c r="P118" s="271"/>
      <c r="Q118" s="432">
        <f t="shared" si="105"/>
        <v>0</v>
      </c>
      <c r="R118" s="207"/>
      <c r="S118" s="267"/>
      <c r="T118" s="272">
        <v>570</v>
      </c>
      <c r="U118" s="269" t="s">
        <v>103</v>
      </c>
      <c r="V118" s="324">
        <v>0</v>
      </c>
      <c r="W118" s="271"/>
      <c r="X118" s="432">
        <f t="shared" si="107"/>
        <v>0</v>
      </c>
      <c r="Y118" s="205"/>
      <c r="Z118" s="273">
        <v>0</v>
      </c>
      <c r="AA118" s="268"/>
      <c r="AB118" s="271"/>
      <c r="AC118" s="274">
        <v>0</v>
      </c>
      <c r="AD118" s="275"/>
      <c r="AE118" s="273">
        <v>0</v>
      </c>
      <c r="AF118" s="268"/>
      <c r="AG118" s="271"/>
      <c r="AH118" s="274">
        <v>0</v>
      </c>
      <c r="AI118" s="276"/>
      <c r="AJ118" s="273">
        <v>0</v>
      </c>
      <c r="AK118" s="268">
        <v>0</v>
      </c>
      <c r="AL118" s="271"/>
      <c r="AM118" s="274">
        <v>0</v>
      </c>
      <c r="AN118" s="276"/>
      <c r="AO118" s="273">
        <v>0</v>
      </c>
      <c r="AP118" s="268"/>
      <c r="AQ118" s="271"/>
      <c r="AR118" s="274">
        <v>0</v>
      </c>
      <c r="AS118" s="275"/>
      <c r="AT118" s="464">
        <f t="shared" si="108"/>
        <v>1460</v>
      </c>
      <c r="AU118" s="432">
        <f t="shared" si="109"/>
        <v>0</v>
      </c>
    </row>
    <row r="119" spans="1:47" ht="12" outlineLevel="2" x14ac:dyDescent="0.2">
      <c r="A119" s="264"/>
      <c r="B119" s="56"/>
      <c r="C119" s="265"/>
      <c r="D119" s="265"/>
      <c r="E119" s="267"/>
      <c r="F119" s="268">
        <v>0</v>
      </c>
      <c r="G119" s="269" t="s">
        <v>101</v>
      </c>
      <c r="H119" s="270">
        <v>0</v>
      </c>
      <c r="I119" s="271"/>
      <c r="J119" s="432">
        <f t="shared" si="103"/>
        <v>0</v>
      </c>
      <c r="K119" s="205"/>
      <c r="L119" s="267"/>
      <c r="M119" s="464">
        <f>$F119/$J$15*Q$15</f>
        <v>0</v>
      </c>
      <c r="N119" s="269" t="s">
        <v>101</v>
      </c>
      <c r="O119" s="270">
        <f>H119</f>
        <v>0</v>
      </c>
      <c r="P119" s="271"/>
      <c r="Q119" s="432">
        <f t="shared" si="105"/>
        <v>0</v>
      </c>
      <c r="R119" s="207"/>
      <c r="S119" s="267"/>
      <c r="T119" s="272">
        <f>$F119/$J$15*X$15</f>
        <v>0</v>
      </c>
      <c r="U119" s="269" t="s">
        <v>101</v>
      </c>
      <c r="V119" s="270">
        <f>H119</f>
        <v>0</v>
      </c>
      <c r="W119" s="271"/>
      <c r="X119" s="432">
        <f t="shared" si="107"/>
        <v>0</v>
      </c>
      <c r="Y119" s="205"/>
      <c r="Z119" s="273">
        <v>0</v>
      </c>
      <c r="AA119" s="268"/>
      <c r="AB119" s="271"/>
      <c r="AC119" s="274">
        <v>0</v>
      </c>
      <c r="AD119" s="275"/>
      <c r="AE119" s="273">
        <v>0</v>
      </c>
      <c r="AF119" s="268"/>
      <c r="AG119" s="271"/>
      <c r="AH119" s="274">
        <v>0</v>
      </c>
      <c r="AI119" s="276"/>
      <c r="AJ119" s="273">
        <v>0</v>
      </c>
      <c r="AK119" s="268">
        <v>0</v>
      </c>
      <c r="AL119" s="271"/>
      <c r="AM119" s="274">
        <v>0</v>
      </c>
      <c r="AN119" s="276"/>
      <c r="AO119" s="273">
        <v>0</v>
      </c>
      <c r="AP119" s="268"/>
      <c r="AQ119" s="271"/>
      <c r="AR119" s="274">
        <v>0</v>
      </c>
      <c r="AS119" s="275"/>
      <c r="AT119" s="464">
        <f t="shared" si="108"/>
        <v>0</v>
      </c>
      <c r="AU119" s="432">
        <f t="shared" si="109"/>
        <v>0</v>
      </c>
    </row>
    <row r="120" spans="1:47" s="321" customFormat="1" ht="12" x14ac:dyDescent="0.2">
      <c r="A120" s="307">
        <v>37</v>
      </c>
      <c r="B120" s="61" t="s">
        <v>50</v>
      </c>
      <c r="C120" s="308"/>
      <c r="D120" s="309"/>
      <c r="E120" s="310"/>
      <c r="F120" s="311"/>
      <c r="G120" s="312"/>
      <c r="H120" s="313"/>
      <c r="I120" s="314"/>
      <c r="J120" s="434">
        <f>SUM(J121:J125)</f>
        <v>0</v>
      </c>
      <c r="K120" s="205"/>
      <c r="L120" s="310"/>
      <c r="M120" s="466"/>
      <c r="N120" s="312"/>
      <c r="O120" s="313"/>
      <c r="P120" s="314"/>
      <c r="Q120" s="434">
        <f>SUM(Q121:Q125)</f>
        <v>0</v>
      </c>
      <c r="R120" s="207"/>
      <c r="S120" s="310"/>
      <c r="T120" s="316"/>
      <c r="U120" s="312"/>
      <c r="V120" s="313"/>
      <c r="W120" s="314"/>
      <c r="X120" s="434">
        <f>SUM(X121:X125)</f>
        <v>0</v>
      </c>
      <c r="Y120" s="205"/>
      <c r="Z120" s="317"/>
      <c r="AA120" s="316"/>
      <c r="AB120" s="314"/>
      <c r="AC120" s="318">
        <v>0</v>
      </c>
      <c r="AD120" s="319"/>
      <c r="AE120" s="317"/>
      <c r="AF120" s="316"/>
      <c r="AG120" s="314"/>
      <c r="AH120" s="318">
        <v>0</v>
      </c>
      <c r="AI120" s="320"/>
      <c r="AJ120" s="317"/>
      <c r="AK120" s="316"/>
      <c r="AL120" s="314"/>
      <c r="AM120" s="318">
        <v>0</v>
      </c>
      <c r="AN120" s="320"/>
      <c r="AO120" s="317"/>
      <c r="AP120" s="316"/>
      <c r="AQ120" s="314"/>
      <c r="AR120" s="318">
        <v>0</v>
      </c>
      <c r="AS120" s="319"/>
      <c r="AT120" s="466">
        <f>AU120/$AU$15</f>
        <v>0</v>
      </c>
      <c r="AU120" s="434">
        <f>SUM(AU121:AU125)</f>
        <v>0</v>
      </c>
    </row>
    <row r="121" spans="1:47" ht="12" outlineLevel="2" x14ac:dyDescent="0.2">
      <c r="A121" s="264"/>
      <c r="B121" s="62" t="s">
        <v>324</v>
      </c>
      <c r="C121" s="265"/>
      <c r="D121" s="265"/>
      <c r="E121" s="267"/>
      <c r="F121" s="268">
        <v>0</v>
      </c>
      <c r="G121" s="269" t="s">
        <v>101</v>
      </c>
      <c r="H121" s="270">
        <v>0</v>
      </c>
      <c r="I121" s="271"/>
      <c r="J121" s="432">
        <f t="shared" ref="J121:J125" si="110">F121*H121</f>
        <v>0</v>
      </c>
      <c r="K121" s="205"/>
      <c r="L121" s="267"/>
      <c r="M121" s="464">
        <f t="shared" ref="M121:M125" si="111">$F121/$J$15*Q$15</f>
        <v>0</v>
      </c>
      <c r="N121" s="269" t="s">
        <v>101</v>
      </c>
      <c r="O121" s="270">
        <f t="shared" ref="O121:O125" si="112">H121</f>
        <v>0</v>
      </c>
      <c r="P121" s="271"/>
      <c r="Q121" s="432">
        <f t="shared" ref="Q121:Q125" si="113">M121*O121</f>
        <v>0</v>
      </c>
      <c r="R121" s="207"/>
      <c r="S121" s="267"/>
      <c r="T121" s="272">
        <f t="shared" ref="T121:T125" si="114">$F121/$J$15*X$15</f>
        <v>0</v>
      </c>
      <c r="U121" s="269" t="s">
        <v>101</v>
      </c>
      <c r="V121" s="270">
        <f t="shared" ref="V121:V125" si="115">H121</f>
        <v>0</v>
      </c>
      <c r="W121" s="271"/>
      <c r="X121" s="432">
        <f t="shared" ref="X121:X125" si="116">T121*V121</f>
        <v>0</v>
      </c>
      <c r="Y121" s="205"/>
      <c r="Z121" s="273">
        <v>0</v>
      </c>
      <c r="AA121" s="268"/>
      <c r="AB121" s="271"/>
      <c r="AC121" s="274">
        <v>0</v>
      </c>
      <c r="AD121" s="275"/>
      <c r="AE121" s="273">
        <v>0</v>
      </c>
      <c r="AF121" s="268"/>
      <c r="AG121" s="271"/>
      <c r="AH121" s="274">
        <v>0</v>
      </c>
      <c r="AI121" s="276"/>
      <c r="AJ121" s="273">
        <v>0</v>
      </c>
      <c r="AK121" s="268">
        <v>0</v>
      </c>
      <c r="AL121" s="271"/>
      <c r="AM121" s="274">
        <v>0</v>
      </c>
      <c r="AN121" s="276"/>
      <c r="AO121" s="273">
        <v>0</v>
      </c>
      <c r="AP121" s="268"/>
      <c r="AQ121" s="271"/>
      <c r="AR121" s="274">
        <v>0</v>
      </c>
      <c r="AS121" s="275"/>
      <c r="AT121" s="464">
        <f t="shared" ref="AT121:AT125" si="117">F121+M121+T121</f>
        <v>0</v>
      </c>
      <c r="AU121" s="432">
        <f t="shared" ref="AU121:AU125" si="118">J121+Q121+X121</f>
        <v>0</v>
      </c>
    </row>
    <row r="122" spans="1:47" ht="15" customHeight="1" outlineLevel="2" x14ac:dyDescent="0.2">
      <c r="A122" s="264"/>
      <c r="B122" s="59" t="s">
        <v>105</v>
      </c>
      <c r="C122" s="265"/>
      <c r="D122" s="265"/>
      <c r="E122" s="267"/>
      <c r="F122" s="268">
        <v>0</v>
      </c>
      <c r="G122" s="269" t="s">
        <v>101</v>
      </c>
      <c r="H122" s="270">
        <v>0</v>
      </c>
      <c r="I122" s="271"/>
      <c r="J122" s="432">
        <f t="shared" si="110"/>
        <v>0</v>
      </c>
      <c r="K122" s="205"/>
      <c r="L122" s="267"/>
      <c r="M122" s="464">
        <f t="shared" si="111"/>
        <v>0</v>
      </c>
      <c r="N122" s="269" t="s">
        <v>101</v>
      </c>
      <c r="O122" s="270">
        <f t="shared" si="112"/>
        <v>0</v>
      </c>
      <c r="P122" s="271"/>
      <c r="Q122" s="432">
        <f t="shared" si="113"/>
        <v>0</v>
      </c>
      <c r="R122" s="207"/>
      <c r="S122" s="267"/>
      <c r="T122" s="272">
        <f t="shared" si="114"/>
        <v>0</v>
      </c>
      <c r="U122" s="269" t="s">
        <v>101</v>
      </c>
      <c r="V122" s="270">
        <f t="shared" si="115"/>
        <v>0</v>
      </c>
      <c r="W122" s="271"/>
      <c r="X122" s="432">
        <f t="shared" si="116"/>
        <v>0</v>
      </c>
      <c r="Y122" s="205"/>
      <c r="Z122" s="273">
        <v>0</v>
      </c>
      <c r="AA122" s="268">
        <v>0</v>
      </c>
      <c r="AB122" s="271"/>
      <c r="AC122" s="274">
        <v>0</v>
      </c>
      <c r="AD122" s="275"/>
      <c r="AE122" s="273">
        <v>0</v>
      </c>
      <c r="AF122" s="268">
        <v>0</v>
      </c>
      <c r="AG122" s="271"/>
      <c r="AH122" s="274">
        <v>0</v>
      </c>
      <c r="AI122" s="276"/>
      <c r="AJ122" s="273">
        <v>0</v>
      </c>
      <c r="AK122" s="268">
        <v>0</v>
      </c>
      <c r="AL122" s="271"/>
      <c r="AM122" s="274">
        <v>0</v>
      </c>
      <c r="AN122" s="276"/>
      <c r="AO122" s="273">
        <v>0</v>
      </c>
      <c r="AP122" s="268">
        <v>0</v>
      </c>
      <c r="AQ122" s="271"/>
      <c r="AR122" s="274">
        <v>0</v>
      </c>
      <c r="AS122" s="275"/>
      <c r="AT122" s="464">
        <f t="shared" si="117"/>
        <v>0</v>
      </c>
      <c r="AU122" s="432">
        <f t="shared" si="118"/>
        <v>0</v>
      </c>
    </row>
    <row r="123" spans="1:47" ht="15" customHeight="1" outlineLevel="2" x14ac:dyDescent="0.2">
      <c r="A123" s="264"/>
      <c r="B123" s="59" t="s">
        <v>105</v>
      </c>
      <c r="C123" s="265"/>
      <c r="D123" s="265"/>
      <c r="E123" s="267"/>
      <c r="F123" s="268">
        <v>0</v>
      </c>
      <c r="G123" s="269" t="s">
        <v>101</v>
      </c>
      <c r="H123" s="270">
        <v>0</v>
      </c>
      <c r="I123" s="271"/>
      <c r="J123" s="432">
        <f t="shared" si="110"/>
        <v>0</v>
      </c>
      <c r="K123" s="205"/>
      <c r="L123" s="267"/>
      <c r="M123" s="464">
        <f t="shared" si="111"/>
        <v>0</v>
      </c>
      <c r="N123" s="269" t="s">
        <v>101</v>
      </c>
      <c r="O123" s="270">
        <f t="shared" si="112"/>
        <v>0</v>
      </c>
      <c r="P123" s="271"/>
      <c r="Q123" s="432">
        <f t="shared" si="113"/>
        <v>0</v>
      </c>
      <c r="R123" s="207"/>
      <c r="S123" s="267"/>
      <c r="T123" s="272">
        <f t="shared" si="114"/>
        <v>0</v>
      </c>
      <c r="U123" s="269" t="s">
        <v>101</v>
      </c>
      <c r="V123" s="270">
        <f t="shared" si="115"/>
        <v>0</v>
      </c>
      <c r="W123" s="271"/>
      <c r="X123" s="432">
        <f t="shared" si="116"/>
        <v>0</v>
      </c>
      <c r="Y123" s="205"/>
      <c r="Z123" s="273">
        <v>0</v>
      </c>
      <c r="AA123" s="268">
        <v>0</v>
      </c>
      <c r="AB123" s="271"/>
      <c r="AC123" s="274">
        <v>0</v>
      </c>
      <c r="AD123" s="275"/>
      <c r="AE123" s="273">
        <v>0</v>
      </c>
      <c r="AF123" s="268">
        <v>0</v>
      </c>
      <c r="AG123" s="271"/>
      <c r="AH123" s="274">
        <v>0</v>
      </c>
      <c r="AI123" s="276"/>
      <c r="AJ123" s="273">
        <v>0</v>
      </c>
      <c r="AK123" s="268">
        <v>0</v>
      </c>
      <c r="AL123" s="271"/>
      <c r="AM123" s="274">
        <v>0</v>
      </c>
      <c r="AN123" s="276"/>
      <c r="AO123" s="273">
        <v>0</v>
      </c>
      <c r="AP123" s="268">
        <v>0</v>
      </c>
      <c r="AQ123" s="271"/>
      <c r="AR123" s="274">
        <v>0</v>
      </c>
      <c r="AS123" s="275"/>
      <c r="AT123" s="464">
        <f t="shared" si="117"/>
        <v>0</v>
      </c>
      <c r="AU123" s="432">
        <f t="shared" si="118"/>
        <v>0</v>
      </c>
    </row>
    <row r="124" spans="1:47" ht="15" customHeight="1" outlineLevel="2" x14ac:dyDescent="0.2">
      <c r="A124" s="264"/>
      <c r="B124" s="59" t="s">
        <v>105</v>
      </c>
      <c r="C124" s="265"/>
      <c r="D124" s="265"/>
      <c r="E124" s="267"/>
      <c r="F124" s="268">
        <v>0</v>
      </c>
      <c r="G124" s="269" t="s">
        <v>101</v>
      </c>
      <c r="H124" s="270">
        <v>0</v>
      </c>
      <c r="I124" s="271"/>
      <c r="J124" s="432">
        <f t="shared" si="110"/>
        <v>0</v>
      </c>
      <c r="K124" s="205"/>
      <c r="L124" s="267"/>
      <c r="M124" s="464">
        <f t="shared" si="111"/>
        <v>0</v>
      </c>
      <c r="N124" s="269" t="s">
        <v>101</v>
      </c>
      <c r="O124" s="270">
        <f t="shared" si="112"/>
        <v>0</v>
      </c>
      <c r="P124" s="271"/>
      <c r="Q124" s="432">
        <f t="shared" si="113"/>
        <v>0</v>
      </c>
      <c r="R124" s="207"/>
      <c r="S124" s="267"/>
      <c r="T124" s="272">
        <f t="shared" si="114"/>
        <v>0</v>
      </c>
      <c r="U124" s="269" t="s">
        <v>101</v>
      </c>
      <c r="V124" s="270">
        <f t="shared" si="115"/>
        <v>0</v>
      </c>
      <c r="W124" s="271"/>
      <c r="X124" s="432">
        <f t="shared" si="116"/>
        <v>0</v>
      </c>
      <c r="Y124" s="205"/>
      <c r="Z124" s="273">
        <v>0</v>
      </c>
      <c r="AA124" s="268">
        <v>0</v>
      </c>
      <c r="AB124" s="271"/>
      <c r="AC124" s="274">
        <v>0</v>
      </c>
      <c r="AD124" s="275"/>
      <c r="AE124" s="273">
        <v>0</v>
      </c>
      <c r="AF124" s="268">
        <v>0</v>
      </c>
      <c r="AG124" s="271"/>
      <c r="AH124" s="274">
        <v>0</v>
      </c>
      <c r="AI124" s="276"/>
      <c r="AJ124" s="273">
        <v>0</v>
      </c>
      <c r="AK124" s="268">
        <v>0</v>
      </c>
      <c r="AL124" s="271"/>
      <c r="AM124" s="274">
        <v>0</v>
      </c>
      <c r="AN124" s="276"/>
      <c r="AO124" s="273">
        <v>0</v>
      </c>
      <c r="AP124" s="268">
        <v>0</v>
      </c>
      <c r="AQ124" s="271"/>
      <c r="AR124" s="274">
        <v>0</v>
      </c>
      <c r="AS124" s="275"/>
      <c r="AT124" s="464">
        <f t="shared" si="117"/>
        <v>0</v>
      </c>
      <c r="AU124" s="432">
        <f t="shared" si="118"/>
        <v>0</v>
      </c>
    </row>
    <row r="125" spans="1:47" ht="15" customHeight="1" outlineLevel="2" x14ac:dyDescent="0.2">
      <c r="A125" s="264"/>
      <c r="B125" s="56" t="s">
        <v>16</v>
      </c>
      <c r="C125" s="265"/>
      <c r="D125" s="265"/>
      <c r="E125" s="267"/>
      <c r="F125" s="268">
        <v>0</v>
      </c>
      <c r="G125" s="269"/>
      <c r="H125" s="270">
        <v>0</v>
      </c>
      <c r="I125" s="271"/>
      <c r="J125" s="432">
        <f t="shared" si="110"/>
        <v>0</v>
      </c>
      <c r="K125" s="205"/>
      <c r="L125" s="267"/>
      <c r="M125" s="464">
        <f t="shared" si="111"/>
        <v>0</v>
      </c>
      <c r="N125" s="269"/>
      <c r="O125" s="270">
        <f t="shared" si="112"/>
        <v>0</v>
      </c>
      <c r="P125" s="271"/>
      <c r="Q125" s="432">
        <f t="shared" si="113"/>
        <v>0</v>
      </c>
      <c r="R125" s="207"/>
      <c r="S125" s="267"/>
      <c r="T125" s="272">
        <f t="shared" si="114"/>
        <v>0</v>
      </c>
      <c r="U125" s="269"/>
      <c r="V125" s="270">
        <f t="shared" si="115"/>
        <v>0</v>
      </c>
      <c r="W125" s="271"/>
      <c r="X125" s="432">
        <f t="shared" si="116"/>
        <v>0</v>
      </c>
      <c r="Y125" s="205"/>
      <c r="Z125" s="273">
        <v>0</v>
      </c>
      <c r="AA125" s="268">
        <v>0</v>
      </c>
      <c r="AB125" s="271"/>
      <c r="AC125" s="274">
        <v>0</v>
      </c>
      <c r="AD125" s="275"/>
      <c r="AE125" s="273">
        <v>0</v>
      </c>
      <c r="AF125" s="268">
        <v>0</v>
      </c>
      <c r="AG125" s="271"/>
      <c r="AH125" s="274">
        <v>0</v>
      </c>
      <c r="AI125" s="276"/>
      <c r="AJ125" s="273">
        <v>0</v>
      </c>
      <c r="AK125" s="268">
        <v>0</v>
      </c>
      <c r="AL125" s="271"/>
      <c r="AM125" s="274">
        <v>0</v>
      </c>
      <c r="AN125" s="276"/>
      <c r="AO125" s="273">
        <v>0</v>
      </c>
      <c r="AP125" s="268">
        <v>0</v>
      </c>
      <c r="AQ125" s="271"/>
      <c r="AR125" s="274">
        <v>0</v>
      </c>
      <c r="AS125" s="275"/>
      <c r="AT125" s="464">
        <f t="shared" si="117"/>
        <v>0</v>
      </c>
      <c r="AU125" s="432">
        <f t="shared" si="118"/>
        <v>0</v>
      </c>
    </row>
    <row r="126" spans="1:47" s="321" customFormat="1" ht="12" x14ac:dyDescent="0.2">
      <c r="A126" s="307">
        <v>47</v>
      </c>
      <c r="B126" s="61" t="s">
        <v>118</v>
      </c>
      <c r="C126" s="308"/>
      <c r="D126" s="309"/>
      <c r="E126" s="310"/>
      <c r="F126" s="311"/>
      <c r="G126" s="312"/>
      <c r="H126" s="313"/>
      <c r="I126" s="314"/>
      <c r="J126" s="434">
        <f>SUM(J127:J139)</f>
        <v>0</v>
      </c>
      <c r="K126" s="205"/>
      <c r="L126" s="310"/>
      <c r="M126" s="466"/>
      <c r="N126" s="312"/>
      <c r="O126" s="313"/>
      <c r="P126" s="314"/>
      <c r="Q126" s="434">
        <f>SUM(Q127:Q139)</f>
        <v>0</v>
      </c>
      <c r="R126" s="207"/>
      <c r="S126" s="310"/>
      <c r="T126" s="316"/>
      <c r="U126" s="312"/>
      <c r="V126" s="313"/>
      <c r="W126" s="314"/>
      <c r="X126" s="434">
        <f>SUM(X127:X139)</f>
        <v>0</v>
      </c>
      <c r="Y126" s="205"/>
      <c r="Z126" s="317"/>
      <c r="AA126" s="316"/>
      <c r="AB126" s="314"/>
      <c r="AC126" s="318">
        <v>0</v>
      </c>
      <c r="AD126" s="319"/>
      <c r="AE126" s="317"/>
      <c r="AF126" s="316"/>
      <c r="AG126" s="314"/>
      <c r="AH126" s="318">
        <v>0</v>
      </c>
      <c r="AI126" s="320"/>
      <c r="AJ126" s="317"/>
      <c r="AK126" s="316"/>
      <c r="AL126" s="314"/>
      <c r="AM126" s="318">
        <v>0</v>
      </c>
      <c r="AN126" s="320"/>
      <c r="AO126" s="317"/>
      <c r="AP126" s="316"/>
      <c r="AQ126" s="314"/>
      <c r="AR126" s="318">
        <v>0</v>
      </c>
      <c r="AS126" s="319"/>
      <c r="AT126" s="466">
        <f>AU126/$AU$15</f>
        <v>0</v>
      </c>
      <c r="AU126" s="434">
        <f>SUM(AU127:AU139)</f>
        <v>0</v>
      </c>
    </row>
    <row r="127" spans="1:47" ht="12" outlineLevel="2" x14ac:dyDescent="0.2">
      <c r="A127" s="264"/>
      <c r="B127" s="62" t="s">
        <v>324</v>
      </c>
      <c r="C127" s="265"/>
      <c r="D127" s="265"/>
      <c r="E127" s="267"/>
      <c r="F127" s="268">
        <v>0</v>
      </c>
      <c r="G127" s="269" t="s">
        <v>101</v>
      </c>
      <c r="H127" s="270">
        <v>0</v>
      </c>
      <c r="I127" s="271"/>
      <c r="J127" s="432">
        <f t="shared" ref="J127:J139" si="119">F127*H127</f>
        <v>0</v>
      </c>
      <c r="K127" s="205"/>
      <c r="L127" s="267"/>
      <c r="M127" s="464">
        <f>$F127/$J$15*Q$15</f>
        <v>0</v>
      </c>
      <c r="N127" s="269" t="s">
        <v>101</v>
      </c>
      <c r="O127" s="270">
        <f t="shared" ref="O127:O130" si="120">H127</f>
        <v>0</v>
      </c>
      <c r="P127" s="271"/>
      <c r="Q127" s="432">
        <f t="shared" ref="Q127:Q139" si="121">M127*O127</f>
        <v>0</v>
      </c>
      <c r="R127" s="207"/>
      <c r="S127" s="267"/>
      <c r="T127" s="272">
        <f>$F127/$J$15*X$15</f>
        <v>0</v>
      </c>
      <c r="U127" s="269" t="s">
        <v>101</v>
      </c>
      <c r="V127" s="270">
        <f t="shared" ref="V127:V130" si="122">H127</f>
        <v>0</v>
      </c>
      <c r="W127" s="271"/>
      <c r="X127" s="432">
        <f t="shared" ref="X127:X139" si="123">T127*V127</f>
        <v>0</v>
      </c>
      <c r="Y127" s="205"/>
      <c r="Z127" s="273">
        <v>0</v>
      </c>
      <c r="AA127" s="268"/>
      <c r="AB127" s="271"/>
      <c r="AC127" s="274">
        <v>0</v>
      </c>
      <c r="AD127" s="275"/>
      <c r="AE127" s="273">
        <v>0</v>
      </c>
      <c r="AF127" s="268"/>
      <c r="AG127" s="271"/>
      <c r="AH127" s="274">
        <v>0</v>
      </c>
      <c r="AI127" s="276"/>
      <c r="AJ127" s="273">
        <v>0</v>
      </c>
      <c r="AK127" s="268"/>
      <c r="AL127" s="271"/>
      <c r="AM127" s="274">
        <v>0</v>
      </c>
      <c r="AN127" s="276"/>
      <c r="AO127" s="273">
        <v>0</v>
      </c>
      <c r="AP127" s="268"/>
      <c r="AQ127" s="271"/>
      <c r="AR127" s="274">
        <v>0</v>
      </c>
      <c r="AS127" s="275"/>
      <c r="AT127" s="464">
        <f t="shared" ref="AT127:AT139" si="124">F127+M127+T127</f>
        <v>0</v>
      </c>
      <c r="AU127" s="432">
        <f t="shared" ref="AU127:AU139" si="125">J127+Q127+X127</f>
        <v>0</v>
      </c>
    </row>
    <row r="128" spans="1:47" ht="12" outlineLevel="2" x14ac:dyDescent="0.2">
      <c r="A128" s="264"/>
      <c r="B128" s="59" t="s">
        <v>105</v>
      </c>
      <c r="C128" s="265"/>
      <c r="D128" s="265"/>
      <c r="E128" s="267"/>
      <c r="F128" s="268">
        <v>0</v>
      </c>
      <c r="G128" s="269" t="s">
        <v>101</v>
      </c>
      <c r="H128" s="270">
        <v>0</v>
      </c>
      <c r="I128" s="271"/>
      <c r="J128" s="432">
        <f t="shared" si="119"/>
        <v>0</v>
      </c>
      <c r="K128" s="205"/>
      <c r="L128" s="267"/>
      <c r="M128" s="464">
        <f>$F128/$J$15*Q$15</f>
        <v>0</v>
      </c>
      <c r="N128" s="269" t="s">
        <v>101</v>
      </c>
      <c r="O128" s="270">
        <f t="shared" si="120"/>
        <v>0</v>
      </c>
      <c r="P128" s="271"/>
      <c r="Q128" s="432">
        <f t="shared" si="121"/>
        <v>0</v>
      </c>
      <c r="R128" s="207"/>
      <c r="S128" s="267"/>
      <c r="T128" s="272">
        <f>$F128/$J$15*X$15</f>
        <v>0</v>
      </c>
      <c r="U128" s="269" t="s">
        <v>101</v>
      </c>
      <c r="V128" s="270">
        <f t="shared" si="122"/>
        <v>0</v>
      </c>
      <c r="W128" s="271"/>
      <c r="X128" s="432">
        <f t="shared" si="123"/>
        <v>0</v>
      </c>
      <c r="Y128" s="205"/>
      <c r="Z128" s="273">
        <v>0</v>
      </c>
      <c r="AA128" s="268"/>
      <c r="AB128" s="271"/>
      <c r="AC128" s="274">
        <v>0</v>
      </c>
      <c r="AD128" s="275"/>
      <c r="AE128" s="273">
        <v>0</v>
      </c>
      <c r="AF128" s="268"/>
      <c r="AG128" s="271"/>
      <c r="AH128" s="274">
        <v>0</v>
      </c>
      <c r="AI128" s="276"/>
      <c r="AJ128" s="273">
        <v>0</v>
      </c>
      <c r="AK128" s="268">
        <v>0</v>
      </c>
      <c r="AL128" s="271"/>
      <c r="AM128" s="274">
        <v>0</v>
      </c>
      <c r="AN128" s="276"/>
      <c r="AO128" s="273">
        <v>0</v>
      </c>
      <c r="AP128" s="268"/>
      <c r="AQ128" s="271"/>
      <c r="AR128" s="274">
        <v>0</v>
      </c>
      <c r="AS128" s="275"/>
      <c r="AT128" s="464">
        <f t="shared" si="124"/>
        <v>0</v>
      </c>
      <c r="AU128" s="432">
        <f t="shared" si="125"/>
        <v>0</v>
      </c>
    </row>
    <row r="129" spans="1:47" ht="12" outlineLevel="2" x14ac:dyDescent="0.2">
      <c r="A129" s="264"/>
      <c r="B129" s="59" t="s">
        <v>105</v>
      </c>
      <c r="C129" s="265"/>
      <c r="D129" s="265"/>
      <c r="E129" s="267"/>
      <c r="F129" s="268">
        <v>0</v>
      </c>
      <c r="G129" s="269" t="s">
        <v>101</v>
      </c>
      <c r="H129" s="270">
        <v>0</v>
      </c>
      <c r="I129" s="271"/>
      <c r="J129" s="432">
        <f t="shared" si="119"/>
        <v>0</v>
      </c>
      <c r="K129" s="205"/>
      <c r="L129" s="267"/>
      <c r="M129" s="464">
        <f>$F129/$J$15*Q$15</f>
        <v>0</v>
      </c>
      <c r="N129" s="269" t="s">
        <v>101</v>
      </c>
      <c r="O129" s="270">
        <f t="shared" si="120"/>
        <v>0</v>
      </c>
      <c r="P129" s="271"/>
      <c r="Q129" s="432">
        <f t="shared" si="121"/>
        <v>0</v>
      </c>
      <c r="R129" s="207"/>
      <c r="S129" s="267"/>
      <c r="T129" s="272">
        <f>$F129/$J$15*X$15</f>
        <v>0</v>
      </c>
      <c r="U129" s="269" t="s">
        <v>101</v>
      </c>
      <c r="V129" s="270">
        <f t="shared" si="122"/>
        <v>0</v>
      </c>
      <c r="W129" s="271"/>
      <c r="X129" s="432">
        <f t="shared" si="123"/>
        <v>0</v>
      </c>
      <c r="Y129" s="205"/>
      <c r="Z129" s="273">
        <v>0</v>
      </c>
      <c r="AA129" s="268"/>
      <c r="AB129" s="271"/>
      <c r="AC129" s="274">
        <v>0</v>
      </c>
      <c r="AD129" s="275"/>
      <c r="AE129" s="273">
        <v>0</v>
      </c>
      <c r="AF129" s="268"/>
      <c r="AG129" s="271"/>
      <c r="AH129" s="274">
        <v>0</v>
      </c>
      <c r="AI129" s="276"/>
      <c r="AJ129" s="273">
        <v>0</v>
      </c>
      <c r="AK129" s="268">
        <v>0</v>
      </c>
      <c r="AL129" s="271"/>
      <c r="AM129" s="274">
        <v>0</v>
      </c>
      <c r="AN129" s="276"/>
      <c r="AO129" s="273">
        <v>0</v>
      </c>
      <c r="AP129" s="268"/>
      <c r="AQ129" s="271"/>
      <c r="AR129" s="274">
        <v>0</v>
      </c>
      <c r="AS129" s="275"/>
      <c r="AT129" s="464">
        <f t="shared" si="124"/>
        <v>0</v>
      </c>
      <c r="AU129" s="432">
        <f t="shared" si="125"/>
        <v>0</v>
      </c>
    </row>
    <row r="130" spans="1:47" ht="12" outlineLevel="2" x14ac:dyDescent="0.2">
      <c r="A130" s="264"/>
      <c r="B130" s="59" t="s">
        <v>105</v>
      </c>
      <c r="C130" s="265"/>
      <c r="D130" s="265"/>
      <c r="E130" s="267"/>
      <c r="F130" s="268">
        <v>0</v>
      </c>
      <c r="G130" s="269" t="s">
        <v>101</v>
      </c>
      <c r="H130" s="270">
        <v>0</v>
      </c>
      <c r="I130" s="271"/>
      <c r="J130" s="432">
        <f t="shared" si="119"/>
        <v>0</v>
      </c>
      <c r="K130" s="205"/>
      <c r="L130" s="267"/>
      <c r="M130" s="464">
        <f>$F130/$J$15*Q$15</f>
        <v>0</v>
      </c>
      <c r="N130" s="269" t="s">
        <v>101</v>
      </c>
      <c r="O130" s="270">
        <f t="shared" si="120"/>
        <v>0</v>
      </c>
      <c r="P130" s="271"/>
      <c r="Q130" s="432">
        <f t="shared" si="121"/>
        <v>0</v>
      </c>
      <c r="R130" s="207"/>
      <c r="S130" s="267"/>
      <c r="T130" s="272">
        <f>$F130/$J$15*X$15</f>
        <v>0</v>
      </c>
      <c r="U130" s="269" t="s">
        <v>101</v>
      </c>
      <c r="V130" s="270">
        <f t="shared" si="122"/>
        <v>0</v>
      </c>
      <c r="W130" s="271"/>
      <c r="X130" s="432">
        <f t="shared" si="123"/>
        <v>0</v>
      </c>
      <c r="Y130" s="205"/>
      <c r="Z130" s="273">
        <v>0</v>
      </c>
      <c r="AA130" s="268"/>
      <c r="AB130" s="271"/>
      <c r="AC130" s="274">
        <v>0</v>
      </c>
      <c r="AD130" s="275"/>
      <c r="AE130" s="273">
        <v>0</v>
      </c>
      <c r="AF130" s="268"/>
      <c r="AG130" s="271"/>
      <c r="AH130" s="274">
        <v>0</v>
      </c>
      <c r="AI130" s="276"/>
      <c r="AJ130" s="273">
        <v>0</v>
      </c>
      <c r="AK130" s="268">
        <v>0</v>
      </c>
      <c r="AL130" s="271"/>
      <c r="AM130" s="274">
        <v>0</v>
      </c>
      <c r="AN130" s="276"/>
      <c r="AO130" s="273">
        <v>0</v>
      </c>
      <c r="AP130" s="268"/>
      <c r="AQ130" s="271"/>
      <c r="AR130" s="274">
        <v>0</v>
      </c>
      <c r="AS130" s="275"/>
      <c r="AT130" s="464">
        <f t="shared" si="124"/>
        <v>0</v>
      </c>
      <c r="AU130" s="432">
        <f t="shared" si="125"/>
        <v>0</v>
      </c>
    </row>
    <row r="131" spans="1:47" ht="12" outlineLevel="2" x14ac:dyDescent="0.2">
      <c r="A131" s="264"/>
      <c r="B131" s="84" t="s">
        <v>373</v>
      </c>
      <c r="C131" s="328"/>
      <c r="D131" s="294"/>
      <c r="E131" s="267"/>
      <c r="F131" s="268">
        <v>0</v>
      </c>
      <c r="G131" s="269" t="s">
        <v>384</v>
      </c>
      <c r="H131" s="270">
        <v>0</v>
      </c>
      <c r="I131" s="271"/>
      <c r="J131" s="432">
        <f t="shared" si="119"/>
        <v>0</v>
      </c>
      <c r="K131" s="205"/>
      <c r="L131" s="267"/>
      <c r="M131" s="464">
        <f>M118</f>
        <v>890</v>
      </c>
      <c r="N131" s="269" t="s">
        <v>101</v>
      </c>
      <c r="O131" s="324">
        <v>0</v>
      </c>
      <c r="P131" s="271"/>
      <c r="Q131" s="432">
        <f t="shared" si="121"/>
        <v>0</v>
      </c>
      <c r="R131" s="207"/>
      <c r="S131" s="267"/>
      <c r="T131" s="272">
        <f>T118</f>
        <v>570</v>
      </c>
      <c r="U131" s="269" t="s">
        <v>101</v>
      </c>
      <c r="V131" s="324">
        <v>0</v>
      </c>
      <c r="W131" s="271"/>
      <c r="X131" s="432">
        <f t="shared" si="123"/>
        <v>0</v>
      </c>
      <c r="Y131" s="205"/>
      <c r="Z131" s="273">
        <v>0</v>
      </c>
      <c r="AA131" s="268"/>
      <c r="AB131" s="271"/>
      <c r="AC131" s="274">
        <v>0</v>
      </c>
      <c r="AD131" s="275"/>
      <c r="AE131" s="273">
        <v>0</v>
      </c>
      <c r="AF131" s="268"/>
      <c r="AG131" s="271"/>
      <c r="AH131" s="274">
        <v>0</v>
      </c>
      <c r="AI131" s="276"/>
      <c r="AJ131" s="273">
        <v>0</v>
      </c>
      <c r="AK131" s="268">
        <v>0</v>
      </c>
      <c r="AL131" s="271"/>
      <c r="AM131" s="274">
        <v>0</v>
      </c>
      <c r="AN131" s="276"/>
      <c r="AO131" s="273">
        <v>0</v>
      </c>
      <c r="AP131" s="268"/>
      <c r="AQ131" s="271"/>
      <c r="AR131" s="274">
        <v>0</v>
      </c>
      <c r="AS131" s="275"/>
      <c r="AT131" s="464">
        <f t="shared" si="124"/>
        <v>1460</v>
      </c>
      <c r="AU131" s="432">
        <f t="shared" si="125"/>
        <v>0</v>
      </c>
    </row>
    <row r="132" spans="1:47" ht="12" outlineLevel="2" x14ac:dyDescent="0.2">
      <c r="A132" s="264"/>
      <c r="B132" s="62"/>
      <c r="C132" s="265"/>
      <c r="D132" s="265"/>
      <c r="E132" s="267"/>
      <c r="F132" s="268">
        <v>0</v>
      </c>
      <c r="G132" s="269" t="s">
        <v>101</v>
      </c>
      <c r="H132" s="270">
        <v>0</v>
      </c>
      <c r="I132" s="271"/>
      <c r="J132" s="432">
        <f t="shared" si="119"/>
        <v>0</v>
      </c>
      <c r="K132" s="205"/>
      <c r="L132" s="267"/>
      <c r="M132" s="464">
        <f>$F132/$J$15*Q$15</f>
        <v>0</v>
      </c>
      <c r="N132" s="269" t="s">
        <v>101</v>
      </c>
      <c r="O132" s="270">
        <f t="shared" ref="O132:O135" si="126">H132</f>
        <v>0</v>
      </c>
      <c r="P132" s="271"/>
      <c r="Q132" s="432">
        <f t="shared" si="121"/>
        <v>0</v>
      </c>
      <c r="R132" s="207"/>
      <c r="S132" s="267"/>
      <c r="T132" s="272">
        <f>$F132/$J$15*X$15</f>
        <v>0</v>
      </c>
      <c r="U132" s="269" t="s">
        <v>101</v>
      </c>
      <c r="V132" s="270">
        <f t="shared" ref="V132:V135" si="127">H132</f>
        <v>0</v>
      </c>
      <c r="W132" s="271"/>
      <c r="X132" s="432">
        <f t="shared" si="123"/>
        <v>0</v>
      </c>
      <c r="Y132" s="205"/>
      <c r="Z132" s="273">
        <v>0</v>
      </c>
      <c r="AA132" s="268"/>
      <c r="AB132" s="271"/>
      <c r="AC132" s="274">
        <v>0</v>
      </c>
      <c r="AD132" s="275"/>
      <c r="AE132" s="273">
        <v>0</v>
      </c>
      <c r="AF132" s="268"/>
      <c r="AG132" s="271"/>
      <c r="AH132" s="274">
        <v>0</v>
      </c>
      <c r="AI132" s="276"/>
      <c r="AJ132" s="273">
        <v>0</v>
      </c>
      <c r="AK132" s="268">
        <v>0</v>
      </c>
      <c r="AL132" s="271"/>
      <c r="AM132" s="274">
        <v>0</v>
      </c>
      <c r="AN132" s="276"/>
      <c r="AO132" s="273">
        <v>0</v>
      </c>
      <c r="AP132" s="268"/>
      <c r="AQ132" s="271"/>
      <c r="AR132" s="274">
        <v>0</v>
      </c>
      <c r="AS132" s="275"/>
      <c r="AT132" s="464">
        <f t="shared" si="124"/>
        <v>0</v>
      </c>
      <c r="AU132" s="432">
        <f t="shared" si="125"/>
        <v>0</v>
      </c>
    </row>
    <row r="133" spans="1:47" ht="15" customHeight="1" outlineLevel="2" x14ac:dyDescent="0.2">
      <c r="A133" s="264"/>
      <c r="B133" s="62" t="s">
        <v>351</v>
      </c>
      <c r="C133" s="265"/>
      <c r="D133" s="294"/>
      <c r="E133" s="267"/>
      <c r="F133" s="268">
        <v>0</v>
      </c>
      <c r="G133" s="269" t="s">
        <v>101</v>
      </c>
      <c r="H133" s="270">
        <v>0</v>
      </c>
      <c r="I133" s="271"/>
      <c r="J133" s="432">
        <f t="shared" si="119"/>
        <v>0</v>
      </c>
      <c r="K133" s="205"/>
      <c r="L133" s="267"/>
      <c r="M133" s="464">
        <f>$F133/$J$15*Q$15</f>
        <v>0</v>
      </c>
      <c r="N133" s="269" t="s">
        <v>101</v>
      </c>
      <c r="O133" s="270">
        <f t="shared" si="126"/>
        <v>0</v>
      </c>
      <c r="P133" s="271"/>
      <c r="Q133" s="432">
        <f t="shared" si="121"/>
        <v>0</v>
      </c>
      <c r="R133" s="207"/>
      <c r="S133" s="267"/>
      <c r="T133" s="272">
        <f>$F133/$J$15*X$15</f>
        <v>0</v>
      </c>
      <c r="U133" s="269" t="s">
        <v>101</v>
      </c>
      <c r="V133" s="270">
        <f t="shared" si="127"/>
        <v>0</v>
      </c>
      <c r="W133" s="271"/>
      <c r="X133" s="432">
        <f t="shared" si="123"/>
        <v>0</v>
      </c>
      <c r="Y133" s="205"/>
      <c r="Z133" s="273">
        <v>0</v>
      </c>
      <c r="AA133" s="268">
        <v>0</v>
      </c>
      <c r="AB133" s="271"/>
      <c r="AC133" s="274">
        <v>0</v>
      </c>
      <c r="AD133" s="275"/>
      <c r="AE133" s="273">
        <v>0</v>
      </c>
      <c r="AF133" s="268">
        <v>0</v>
      </c>
      <c r="AG133" s="271"/>
      <c r="AH133" s="274">
        <v>0</v>
      </c>
      <c r="AI133" s="276"/>
      <c r="AJ133" s="273">
        <v>0</v>
      </c>
      <c r="AK133" s="268">
        <v>0</v>
      </c>
      <c r="AL133" s="271"/>
      <c r="AM133" s="274">
        <v>0</v>
      </c>
      <c r="AN133" s="276"/>
      <c r="AO133" s="273">
        <v>0</v>
      </c>
      <c r="AP133" s="268">
        <v>0</v>
      </c>
      <c r="AQ133" s="271"/>
      <c r="AR133" s="274">
        <v>0</v>
      </c>
      <c r="AS133" s="275"/>
      <c r="AT133" s="464">
        <f t="shared" si="124"/>
        <v>0</v>
      </c>
      <c r="AU133" s="432">
        <f t="shared" si="125"/>
        <v>0</v>
      </c>
    </row>
    <row r="134" spans="1:47" ht="15" customHeight="1" outlineLevel="2" x14ac:dyDescent="0.2">
      <c r="A134" s="264"/>
      <c r="B134" s="59" t="s">
        <v>105</v>
      </c>
      <c r="C134" s="265"/>
      <c r="D134" s="294"/>
      <c r="E134" s="267"/>
      <c r="F134" s="268">
        <v>0</v>
      </c>
      <c r="G134" s="269" t="s">
        <v>101</v>
      </c>
      <c r="H134" s="270">
        <v>0</v>
      </c>
      <c r="I134" s="271"/>
      <c r="J134" s="432">
        <f t="shared" si="119"/>
        <v>0</v>
      </c>
      <c r="K134" s="205"/>
      <c r="L134" s="267"/>
      <c r="M134" s="464">
        <f>$F134/$J$15*Q$15</f>
        <v>0</v>
      </c>
      <c r="N134" s="269" t="s">
        <v>101</v>
      </c>
      <c r="O134" s="270">
        <f t="shared" si="126"/>
        <v>0</v>
      </c>
      <c r="P134" s="271"/>
      <c r="Q134" s="432">
        <f t="shared" si="121"/>
        <v>0</v>
      </c>
      <c r="R134" s="207"/>
      <c r="S134" s="267"/>
      <c r="T134" s="272">
        <f>$F134/$J$15*X$15</f>
        <v>0</v>
      </c>
      <c r="U134" s="269" t="s">
        <v>101</v>
      </c>
      <c r="V134" s="270">
        <f t="shared" si="127"/>
        <v>0</v>
      </c>
      <c r="W134" s="271"/>
      <c r="X134" s="432">
        <f t="shared" si="123"/>
        <v>0</v>
      </c>
      <c r="Y134" s="205"/>
      <c r="Z134" s="323">
        <v>0</v>
      </c>
      <c r="AA134" s="268">
        <v>0</v>
      </c>
      <c r="AB134" s="271"/>
      <c r="AC134" s="274">
        <v>0</v>
      </c>
      <c r="AD134" s="275"/>
      <c r="AE134" s="323">
        <v>0</v>
      </c>
      <c r="AF134" s="268">
        <v>0</v>
      </c>
      <c r="AG134" s="271"/>
      <c r="AH134" s="274">
        <v>0</v>
      </c>
      <c r="AI134" s="276"/>
      <c r="AJ134" s="323">
        <v>0</v>
      </c>
      <c r="AK134" s="268">
        <v>0</v>
      </c>
      <c r="AL134" s="271"/>
      <c r="AM134" s="274">
        <v>0</v>
      </c>
      <c r="AN134" s="276"/>
      <c r="AO134" s="323">
        <v>0</v>
      </c>
      <c r="AP134" s="268">
        <v>0</v>
      </c>
      <c r="AQ134" s="271"/>
      <c r="AR134" s="274">
        <v>0</v>
      </c>
      <c r="AS134" s="275"/>
      <c r="AT134" s="464">
        <f t="shared" si="124"/>
        <v>0</v>
      </c>
      <c r="AU134" s="432">
        <f t="shared" si="125"/>
        <v>0</v>
      </c>
    </row>
    <row r="135" spans="1:47" ht="15" customHeight="1" outlineLevel="2" x14ac:dyDescent="0.2">
      <c r="A135" s="264"/>
      <c r="B135" s="59" t="s">
        <v>105</v>
      </c>
      <c r="C135" s="265"/>
      <c r="D135" s="294"/>
      <c r="E135" s="267"/>
      <c r="F135" s="268">
        <v>0</v>
      </c>
      <c r="G135" s="269" t="s">
        <v>101</v>
      </c>
      <c r="H135" s="270">
        <v>0</v>
      </c>
      <c r="I135" s="271"/>
      <c r="J135" s="432">
        <f t="shared" si="119"/>
        <v>0</v>
      </c>
      <c r="K135" s="205"/>
      <c r="L135" s="267"/>
      <c r="M135" s="464">
        <f>$F135/$J$15*Q$15</f>
        <v>0</v>
      </c>
      <c r="N135" s="269" t="s">
        <v>101</v>
      </c>
      <c r="O135" s="270">
        <f t="shared" si="126"/>
        <v>0</v>
      </c>
      <c r="P135" s="271"/>
      <c r="Q135" s="432">
        <f t="shared" si="121"/>
        <v>0</v>
      </c>
      <c r="R135" s="207"/>
      <c r="S135" s="267"/>
      <c r="T135" s="272">
        <f>$F135/$J$15*X$15</f>
        <v>0</v>
      </c>
      <c r="U135" s="269" t="s">
        <v>101</v>
      </c>
      <c r="V135" s="270">
        <f t="shared" si="127"/>
        <v>0</v>
      </c>
      <c r="W135" s="271"/>
      <c r="X135" s="432">
        <f t="shared" si="123"/>
        <v>0</v>
      </c>
      <c r="Y135" s="205"/>
      <c r="Z135" s="323">
        <v>0</v>
      </c>
      <c r="AA135" s="268">
        <v>0</v>
      </c>
      <c r="AB135" s="271"/>
      <c r="AC135" s="274">
        <v>0</v>
      </c>
      <c r="AD135" s="275"/>
      <c r="AE135" s="323">
        <v>0</v>
      </c>
      <c r="AF135" s="268">
        <v>0</v>
      </c>
      <c r="AG135" s="271"/>
      <c r="AH135" s="274">
        <v>0</v>
      </c>
      <c r="AI135" s="276"/>
      <c r="AJ135" s="323">
        <v>0</v>
      </c>
      <c r="AK135" s="268">
        <v>0</v>
      </c>
      <c r="AL135" s="271"/>
      <c r="AM135" s="274">
        <v>0</v>
      </c>
      <c r="AN135" s="276"/>
      <c r="AO135" s="323">
        <v>0</v>
      </c>
      <c r="AP135" s="268">
        <v>0</v>
      </c>
      <c r="AQ135" s="271"/>
      <c r="AR135" s="274">
        <v>0</v>
      </c>
      <c r="AS135" s="275"/>
      <c r="AT135" s="464">
        <f t="shared" si="124"/>
        <v>0</v>
      </c>
      <c r="AU135" s="432">
        <f t="shared" si="125"/>
        <v>0</v>
      </c>
    </row>
    <row r="136" spans="1:47" ht="15" customHeight="1" outlineLevel="2" x14ac:dyDescent="0.2">
      <c r="A136" s="264"/>
      <c r="B136" s="81" t="s">
        <v>159</v>
      </c>
      <c r="C136" s="328"/>
      <c r="D136" s="294"/>
      <c r="E136" s="267"/>
      <c r="F136" s="268">
        <v>0</v>
      </c>
      <c r="G136" s="269" t="s">
        <v>384</v>
      </c>
      <c r="H136" s="270">
        <v>0</v>
      </c>
      <c r="I136" s="271"/>
      <c r="J136" s="432">
        <f t="shared" si="119"/>
        <v>0</v>
      </c>
      <c r="K136" s="205"/>
      <c r="L136" s="267"/>
      <c r="M136" s="464">
        <f>2*600</f>
        <v>1200</v>
      </c>
      <c r="N136" s="269" t="s">
        <v>101</v>
      </c>
      <c r="O136" s="324">
        <v>0</v>
      </c>
      <c r="P136" s="271"/>
      <c r="Q136" s="432">
        <f t="shared" si="121"/>
        <v>0</v>
      </c>
      <c r="R136" s="207"/>
      <c r="S136" s="267"/>
      <c r="T136" s="272">
        <f>2*600</f>
        <v>1200</v>
      </c>
      <c r="U136" s="269" t="s">
        <v>101</v>
      </c>
      <c r="V136" s="324">
        <v>0</v>
      </c>
      <c r="W136" s="271"/>
      <c r="X136" s="432">
        <f t="shared" si="123"/>
        <v>0</v>
      </c>
      <c r="Y136" s="205"/>
      <c r="Z136" s="323">
        <v>0</v>
      </c>
      <c r="AA136" s="268">
        <v>0</v>
      </c>
      <c r="AB136" s="271"/>
      <c r="AC136" s="274">
        <v>0</v>
      </c>
      <c r="AD136" s="275"/>
      <c r="AE136" s="323">
        <v>0</v>
      </c>
      <c r="AF136" s="268">
        <v>0</v>
      </c>
      <c r="AG136" s="271"/>
      <c r="AH136" s="274">
        <v>0</v>
      </c>
      <c r="AI136" s="276"/>
      <c r="AJ136" s="323">
        <v>0</v>
      </c>
      <c r="AK136" s="268">
        <v>0</v>
      </c>
      <c r="AL136" s="271"/>
      <c r="AM136" s="274">
        <v>0</v>
      </c>
      <c r="AN136" s="276"/>
      <c r="AO136" s="323">
        <v>0</v>
      </c>
      <c r="AP136" s="268">
        <v>0</v>
      </c>
      <c r="AQ136" s="271"/>
      <c r="AR136" s="274">
        <v>0</v>
      </c>
      <c r="AS136" s="275"/>
      <c r="AT136" s="464">
        <f t="shared" si="124"/>
        <v>2400</v>
      </c>
      <c r="AU136" s="432">
        <f t="shared" si="125"/>
        <v>0</v>
      </c>
    </row>
    <row r="137" spans="1:47" ht="15" customHeight="1" outlineLevel="2" x14ac:dyDescent="0.2">
      <c r="A137" s="264"/>
      <c r="B137" s="81" t="s">
        <v>158</v>
      </c>
      <c r="C137" s="328"/>
      <c r="D137" s="294"/>
      <c r="E137" s="267"/>
      <c r="F137" s="268">
        <v>0</v>
      </c>
      <c r="G137" s="269" t="s">
        <v>384</v>
      </c>
      <c r="H137" s="270">
        <v>0</v>
      </c>
      <c r="I137" s="271"/>
      <c r="J137" s="432">
        <f t="shared" si="119"/>
        <v>0</v>
      </c>
      <c r="K137" s="205"/>
      <c r="L137" s="267"/>
      <c r="M137" s="464">
        <v>600</v>
      </c>
      <c r="N137" s="269" t="s">
        <v>101</v>
      </c>
      <c r="O137" s="324">
        <v>0</v>
      </c>
      <c r="P137" s="271"/>
      <c r="Q137" s="432">
        <f t="shared" si="121"/>
        <v>0</v>
      </c>
      <c r="R137" s="207"/>
      <c r="S137" s="267"/>
      <c r="T137" s="272">
        <v>600</v>
      </c>
      <c r="U137" s="269" t="s">
        <v>101</v>
      </c>
      <c r="V137" s="324">
        <v>0</v>
      </c>
      <c r="W137" s="271"/>
      <c r="X137" s="432">
        <f t="shared" si="123"/>
        <v>0</v>
      </c>
      <c r="Y137" s="205"/>
      <c r="Z137" s="323">
        <v>0</v>
      </c>
      <c r="AA137" s="268">
        <v>0</v>
      </c>
      <c r="AB137" s="271"/>
      <c r="AC137" s="274">
        <v>0</v>
      </c>
      <c r="AD137" s="275"/>
      <c r="AE137" s="323">
        <v>0</v>
      </c>
      <c r="AF137" s="268">
        <v>0</v>
      </c>
      <c r="AG137" s="271"/>
      <c r="AH137" s="274">
        <v>0</v>
      </c>
      <c r="AI137" s="276"/>
      <c r="AJ137" s="323">
        <v>0</v>
      </c>
      <c r="AK137" s="268">
        <v>0</v>
      </c>
      <c r="AL137" s="271"/>
      <c r="AM137" s="274">
        <v>0</v>
      </c>
      <c r="AN137" s="276"/>
      <c r="AO137" s="323">
        <v>0</v>
      </c>
      <c r="AP137" s="268">
        <v>0</v>
      </c>
      <c r="AQ137" s="271"/>
      <c r="AR137" s="274">
        <v>0</v>
      </c>
      <c r="AS137" s="275"/>
      <c r="AT137" s="464">
        <f t="shared" si="124"/>
        <v>1200</v>
      </c>
      <c r="AU137" s="432">
        <f t="shared" si="125"/>
        <v>0</v>
      </c>
    </row>
    <row r="138" spans="1:47" ht="15" customHeight="1" outlineLevel="2" x14ac:dyDescent="0.2">
      <c r="A138" s="264"/>
      <c r="B138" s="56"/>
      <c r="C138" s="265"/>
      <c r="D138" s="265"/>
      <c r="E138" s="267"/>
      <c r="F138" s="268">
        <v>0</v>
      </c>
      <c r="G138" s="269" t="s">
        <v>101</v>
      </c>
      <c r="H138" s="270">
        <v>0</v>
      </c>
      <c r="I138" s="271"/>
      <c r="J138" s="432">
        <f t="shared" si="119"/>
        <v>0</v>
      </c>
      <c r="K138" s="205"/>
      <c r="L138" s="267"/>
      <c r="M138" s="464">
        <v>0</v>
      </c>
      <c r="N138" s="269" t="s">
        <v>101</v>
      </c>
      <c r="O138" s="270">
        <f t="shared" ref="O138:O139" si="128">H138</f>
        <v>0</v>
      </c>
      <c r="P138" s="271"/>
      <c r="Q138" s="432">
        <f t="shared" si="121"/>
        <v>0</v>
      </c>
      <c r="R138" s="207"/>
      <c r="S138" s="267"/>
      <c r="T138" s="272">
        <v>0</v>
      </c>
      <c r="U138" s="269" t="s">
        <v>101</v>
      </c>
      <c r="V138" s="270">
        <f t="shared" ref="V138:V139" si="129">H138</f>
        <v>0</v>
      </c>
      <c r="W138" s="271"/>
      <c r="X138" s="432">
        <f t="shared" si="123"/>
        <v>0</v>
      </c>
      <c r="Y138" s="205"/>
      <c r="Z138" s="323">
        <v>0</v>
      </c>
      <c r="AA138" s="268">
        <v>0</v>
      </c>
      <c r="AB138" s="271"/>
      <c r="AC138" s="274">
        <v>0</v>
      </c>
      <c r="AD138" s="275"/>
      <c r="AE138" s="323">
        <v>0</v>
      </c>
      <c r="AF138" s="268">
        <v>0</v>
      </c>
      <c r="AG138" s="271"/>
      <c r="AH138" s="274">
        <v>0</v>
      </c>
      <c r="AI138" s="276"/>
      <c r="AJ138" s="323">
        <v>0</v>
      </c>
      <c r="AK138" s="268">
        <v>0</v>
      </c>
      <c r="AL138" s="271"/>
      <c r="AM138" s="274">
        <v>0</v>
      </c>
      <c r="AN138" s="276"/>
      <c r="AO138" s="323">
        <v>0</v>
      </c>
      <c r="AP138" s="268">
        <v>0</v>
      </c>
      <c r="AQ138" s="271"/>
      <c r="AR138" s="274">
        <v>0</v>
      </c>
      <c r="AS138" s="275"/>
      <c r="AT138" s="464">
        <f t="shared" si="124"/>
        <v>0</v>
      </c>
      <c r="AU138" s="432">
        <f t="shared" si="125"/>
        <v>0</v>
      </c>
    </row>
    <row r="139" spans="1:47" ht="15" customHeight="1" outlineLevel="2" x14ac:dyDescent="0.2">
      <c r="A139" s="264"/>
      <c r="B139" s="62"/>
      <c r="C139" s="265"/>
      <c r="D139" s="265"/>
      <c r="E139" s="267"/>
      <c r="F139" s="268">
        <v>0</v>
      </c>
      <c r="G139" s="269"/>
      <c r="H139" s="270">
        <v>0</v>
      </c>
      <c r="I139" s="271"/>
      <c r="J139" s="432">
        <f t="shared" si="119"/>
        <v>0</v>
      </c>
      <c r="K139" s="205"/>
      <c r="L139" s="267"/>
      <c r="M139" s="464">
        <v>0</v>
      </c>
      <c r="N139" s="269"/>
      <c r="O139" s="270">
        <f t="shared" si="128"/>
        <v>0</v>
      </c>
      <c r="P139" s="271"/>
      <c r="Q139" s="432">
        <f t="shared" si="121"/>
        <v>0</v>
      </c>
      <c r="R139" s="207"/>
      <c r="S139" s="267"/>
      <c r="T139" s="272">
        <v>0</v>
      </c>
      <c r="U139" s="269"/>
      <c r="V139" s="270">
        <f t="shared" si="129"/>
        <v>0</v>
      </c>
      <c r="W139" s="271"/>
      <c r="X139" s="432">
        <f t="shared" si="123"/>
        <v>0</v>
      </c>
      <c r="Y139" s="205"/>
      <c r="Z139" s="323">
        <v>0</v>
      </c>
      <c r="AA139" s="268">
        <v>0</v>
      </c>
      <c r="AB139" s="271"/>
      <c r="AC139" s="274">
        <v>0</v>
      </c>
      <c r="AD139" s="275"/>
      <c r="AE139" s="323">
        <v>0</v>
      </c>
      <c r="AF139" s="268">
        <v>0</v>
      </c>
      <c r="AG139" s="271"/>
      <c r="AH139" s="274">
        <v>0</v>
      </c>
      <c r="AI139" s="276"/>
      <c r="AJ139" s="323">
        <v>0</v>
      </c>
      <c r="AK139" s="268">
        <v>0</v>
      </c>
      <c r="AL139" s="271"/>
      <c r="AM139" s="274">
        <v>0</v>
      </c>
      <c r="AN139" s="276"/>
      <c r="AO139" s="323">
        <v>0</v>
      </c>
      <c r="AP139" s="268">
        <v>0</v>
      </c>
      <c r="AQ139" s="271"/>
      <c r="AR139" s="274">
        <v>0</v>
      </c>
      <c r="AS139" s="275"/>
      <c r="AT139" s="464">
        <f t="shared" si="124"/>
        <v>0</v>
      </c>
      <c r="AU139" s="432">
        <f t="shared" si="125"/>
        <v>0</v>
      </c>
    </row>
    <row r="140" spans="1:47" s="321" customFormat="1" ht="12" x14ac:dyDescent="0.2">
      <c r="A140" s="307">
        <v>28</v>
      </c>
      <c r="B140" s="61" t="s">
        <v>56</v>
      </c>
      <c r="C140" s="308"/>
      <c r="D140" s="309"/>
      <c r="E140" s="310"/>
      <c r="F140" s="311"/>
      <c r="G140" s="312"/>
      <c r="H140" s="313"/>
      <c r="I140" s="314"/>
      <c r="J140" s="434">
        <f>SUM(J141:J158)</f>
        <v>0</v>
      </c>
      <c r="K140" s="205"/>
      <c r="L140" s="310"/>
      <c r="M140" s="466"/>
      <c r="N140" s="312"/>
      <c r="O140" s="313"/>
      <c r="P140" s="314"/>
      <c r="Q140" s="434">
        <f>SUM(Q141:Q158)</f>
        <v>0</v>
      </c>
      <c r="R140" s="207"/>
      <c r="S140" s="310"/>
      <c r="T140" s="316"/>
      <c r="U140" s="312"/>
      <c r="V140" s="313"/>
      <c r="W140" s="314"/>
      <c r="X140" s="434">
        <f>SUM(X141:X158)</f>
        <v>0</v>
      </c>
      <c r="Y140" s="205"/>
      <c r="Z140" s="317"/>
      <c r="AA140" s="316"/>
      <c r="AB140" s="314"/>
      <c r="AC140" s="318">
        <v>0</v>
      </c>
      <c r="AD140" s="319"/>
      <c r="AE140" s="317"/>
      <c r="AF140" s="316"/>
      <c r="AG140" s="314"/>
      <c r="AH140" s="318">
        <v>0</v>
      </c>
      <c r="AI140" s="320"/>
      <c r="AJ140" s="317"/>
      <c r="AK140" s="316"/>
      <c r="AL140" s="314"/>
      <c r="AM140" s="318">
        <v>0</v>
      </c>
      <c r="AN140" s="320"/>
      <c r="AO140" s="317"/>
      <c r="AP140" s="316"/>
      <c r="AQ140" s="314"/>
      <c r="AR140" s="318">
        <v>0</v>
      </c>
      <c r="AS140" s="319"/>
      <c r="AT140" s="466"/>
      <c r="AU140" s="434">
        <f>SUM(AU141:AU158)</f>
        <v>0</v>
      </c>
    </row>
    <row r="141" spans="1:47" ht="12" outlineLevel="2" x14ac:dyDescent="0.2">
      <c r="A141" s="264"/>
      <c r="B141" s="56" t="s">
        <v>131</v>
      </c>
      <c r="C141" s="329"/>
      <c r="D141" s="330" t="s">
        <v>132</v>
      </c>
      <c r="E141" s="267"/>
      <c r="F141" s="268">
        <v>0</v>
      </c>
      <c r="G141" s="269" t="s">
        <v>101</v>
      </c>
      <c r="H141" s="270">
        <v>0</v>
      </c>
      <c r="I141" s="271"/>
      <c r="J141" s="432">
        <f t="shared" ref="J141:J158" si="130">F141*H141</f>
        <v>0</v>
      </c>
      <c r="K141" s="205"/>
      <c r="L141" s="267"/>
      <c r="M141" s="464">
        <f>$F141/$J$15*Q$15</f>
        <v>0</v>
      </c>
      <c r="N141" s="269" t="s">
        <v>101</v>
      </c>
      <c r="O141" s="270">
        <f t="shared" ref="O141:O145" si="131">H141</f>
        <v>0</v>
      </c>
      <c r="P141" s="271"/>
      <c r="Q141" s="432">
        <f t="shared" ref="Q141:Q158" si="132">M141*O141</f>
        <v>0</v>
      </c>
      <c r="R141" s="207"/>
      <c r="S141" s="267"/>
      <c r="T141" s="272">
        <f>$F141/$J$15*X$15</f>
        <v>0</v>
      </c>
      <c r="U141" s="269" t="s">
        <v>101</v>
      </c>
      <c r="V141" s="270">
        <f t="shared" ref="V141:V145" si="133">H141</f>
        <v>0</v>
      </c>
      <c r="W141" s="271"/>
      <c r="X141" s="432">
        <f t="shared" ref="X141:X158" si="134">T141*V141</f>
        <v>0</v>
      </c>
      <c r="Y141" s="205"/>
      <c r="Z141" s="273">
        <v>0</v>
      </c>
      <c r="AA141" s="268"/>
      <c r="AB141" s="271"/>
      <c r="AC141" s="274">
        <v>0</v>
      </c>
      <c r="AD141" s="275"/>
      <c r="AE141" s="273">
        <v>0</v>
      </c>
      <c r="AF141" s="268">
        <v>0</v>
      </c>
      <c r="AG141" s="271"/>
      <c r="AH141" s="274">
        <v>0</v>
      </c>
      <c r="AI141" s="276"/>
      <c r="AJ141" s="273">
        <v>0</v>
      </c>
      <c r="AK141" s="268">
        <v>0</v>
      </c>
      <c r="AL141" s="271"/>
      <c r="AM141" s="274">
        <v>0</v>
      </c>
      <c r="AN141" s="276"/>
      <c r="AO141" s="273">
        <v>0</v>
      </c>
      <c r="AP141" s="268">
        <v>0</v>
      </c>
      <c r="AQ141" s="271"/>
      <c r="AR141" s="274">
        <v>0</v>
      </c>
      <c r="AS141" s="275"/>
      <c r="AT141" s="464">
        <f t="shared" ref="AT141:AT158" si="135">F141+M141+T141</f>
        <v>0</v>
      </c>
      <c r="AU141" s="432">
        <f t="shared" ref="AU141:AU158" si="136">J141+Q141+X141</f>
        <v>0</v>
      </c>
    </row>
    <row r="142" spans="1:47" ht="12" outlineLevel="2" x14ac:dyDescent="0.2">
      <c r="A142" s="264"/>
      <c r="B142" s="62" t="s">
        <v>324</v>
      </c>
      <c r="C142" s="265"/>
      <c r="D142" s="265"/>
      <c r="E142" s="267"/>
      <c r="F142" s="268">
        <v>0</v>
      </c>
      <c r="G142" s="269" t="s">
        <v>101</v>
      </c>
      <c r="H142" s="270">
        <v>0</v>
      </c>
      <c r="I142" s="271"/>
      <c r="J142" s="432">
        <f t="shared" si="130"/>
        <v>0</v>
      </c>
      <c r="K142" s="205"/>
      <c r="L142" s="267"/>
      <c r="M142" s="464">
        <f>$F142/$J$15*Q$15</f>
        <v>0</v>
      </c>
      <c r="N142" s="269" t="s">
        <v>101</v>
      </c>
      <c r="O142" s="270">
        <f t="shared" si="131"/>
        <v>0</v>
      </c>
      <c r="P142" s="271"/>
      <c r="Q142" s="432">
        <f t="shared" si="132"/>
        <v>0</v>
      </c>
      <c r="R142" s="207"/>
      <c r="S142" s="267"/>
      <c r="T142" s="272">
        <f>$F142/$J$15*X$15</f>
        <v>0</v>
      </c>
      <c r="U142" s="269" t="s">
        <v>101</v>
      </c>
      <c r="V142" s="270">
        <f t="shared" si="133"/>
        <v>0</v>
      </c>
      <c r="W142" s="271"/>
      <c r="X142" s="432">
        <f t="shared" si="134"/>
        <v>0</v>
      </c>
      <c r="Y142" s="205"/>
      <c r="Z142" s="273">
        <v>0</v>
      </c>
      <c r="AA142" s="268"/>
      <c r="AB142" s="271"/>
      <c r="AC142" s="274">
        <v>0</v>
      </c>
      <c r="AD142" s="275"/>
      <c r="AE142" s="273">
        <v>0</v>
      </c>
      <c r="AF142" s="268"/>
      <c r="AG142" s="271"/>
      <c r="AH142" s="274">
        <v>0</v>
      </c>
      <c r="AI142" s="276"/>
      <c r="AJ142" s="273">
        <v>0</v>
      </c>
      <c r="AK142" s="268"/>
      <c r="AL142" s="271"/>
      <c r="AM142" s="274">
        <v>0</v>
      </c>
      <c r="AN142" s="276"/>
      <c r="AO142" s="273">
        <v>0</v>
      </c>
      <c r="AP142" s="268"/>
      <c r="AQ142" s="271"/>
      <c r="AR142" s="274">
        <v>0</v>
      </c>
      <c r="AS142" s="275"/>
      <c r="AT142" s="464">
        <f t="shared" si="135"/>
        <v>0</v>
      </c>
      <c r="AU142" s="432">
        <f t="shared" si="136"/>
        <v>0</v>
      </c>
    </row>
    <row r="143" spans="1:47" ht="15" customHeight="1" outlineLevel="2" x14ac:dyDescent="0.2">
      <c r="A143" s="264"/>
      <c r="B143" s="59" t="s">
        <v>105</v>
      </c>
      <c r="C143" s="265"/>
      <c r="D143" s="265"/>
      <c r="E143" s="267"/>
      <c r="F143" s="268">
        <v>0</v>
      </c>
      <c r="G143" s="269" t="s">
        <v>101</v>
      </c>
      <c r="H143" s="270">
        <v>0</v>
      </c>
      <c r="I143" s="271"/>
      <c r="J143" s="432">
        <f t="shared" si="130"/>
        <v>0</v>
      </c>
      <c r="K143" s="205"/>
      <c r="L143" s="267"/>
      <c r="M143" s="464">
        <f>$F143/$J$15*Q$15</f>
        <v>0</v>
      </c>
      <c r="N143" s="269" t="s">
        <v>101</v>
      </c>
      <c r="O143" s="270">
        <f t="shared" si="131"/>
        <v>0</v>
      </c>
      <c r="P143" s="271"/>
      <c r="Q143" s="432">
        <f t="shared" si="132"/>
        <v>0</v>
      </c>
      <c r="R143" s="207"/>
      <c r="S143" s="267"/>
      <c r="T143" s="272">
        <f>$F143/$J$15*X$15</f>
        <v>0</v>
      </c>
      <c r="U143" s="269" t="s">
        <v>101</v>
      </c>
      <c r="V143" s="270">
        <f t="shared" si="133"/>
        <v>0</v>
      </c>
      <c r="W143" s="271"/>
      <c r="X143" s="432">
        <f t="shared" si="134"/>
        <v>0</v>
      </c>
      <c r="Y143" s="205"/>
      <c r="Z143" s="273">
        <v>0</v>
      </c>
      <c r="AA143" s="268"/>
      <c r="AB143" s="271"/>
      <c r="AC143" s="274">
        <v>0</v>
      </c>
      <c r="AD143" s="275"/>
      <c r="AE143" s="273">
        <v>0</v>
      </c>
      <c r="AF143" s="268"/>
      <c r="AG143" s="271"/>
      <c r="AH143" s="274">
        <v>0</v>
      </c>
      <c r="AI143" s="276"/>
      <c r="AJ143" s="273">
        <v>0</v>
      </c>
      <c r="AK143" s="268"/>
      <c r="AL143" s="271"/>
      <c r="AM143" s="274">
        <v>0</v>
      </c>
      <c r="AN143" s="276"/>
      <c r="AO143" s="273">
        <v>0</v>
      </c>
      <c r="AP143" s="268"/>
      <c r="AQ143" s="271"/>
      <c r="AR143" s="274">
        <v>0</v>
      </c>
      <c r="AS143" s="275"/>
      <c r="AT143" s="464">
        <f t="shared" si="135"/>
        <v>0</v>
      </c>
      <c r="AU143" s="432">
        <f t="shared" si="136"/>
        <v>0</v>
      </c>
    </row>
    <row r="144" spans="1:47" ht="15" customHeight="1" outlineLevel="2" x14ac:dyDescent="0.2">
      <c r="A144" s="264"/>
      <c r="B144" s="59" t="s">
        <v>105</v>
      </c>
      <c r="C144" s="265"/>
      <c r="D144" s="265"/>
      <c r="E144" s="267"/>
      <c r="F144" s="268">
        <v>0</v>
      </c>
      <c r="G144" s="269" t="s">
        <v>101</v>
      </c>
      <c r="H144" s="270">
        <v>0</v>
      </c>
      <c r="I144" s="271"/>
      <c r="J144" s="432">
        <f t="shared" si="130"/>
        <v>0</v>
      </c>
      <c r="K144" s="205"/>
      <c r="L144" s="267"/>
      <c r="M144" s="464">
        <f>$F144/$J$15*Q$15</f>
        <v>0</v>
      </c>
      <c r="N144" s="269" t="s">
        <v>101</v>
      </c>
      <c r="O144" s="270">
        <f t="shared" si="131"/>
        <v>0</v>
      </c>
      <c r="P144" s="271"/>
      <c r="Q144" s="432">
        <f t="shared" si="132"/>
        <v>0</v>
      </c>
      <c r="R144" s="207"/>
      <c r="S144" s="267"/>
      <c r="T144" s="272">
        <f>$F144/$J$15*X$15</f>
        <v>0</v>
      </c>
      <c r="U144" s="269" t="s">
        <v>101</v>
      </c>
      <c r="V144" s="270">
        <f t="shared" si="133"/>
        <v>0</v>
      </c>
      <c r="W144" s="271"/>
      <c r="X144" s="432">
        <f t="shared" si="134"/>
        <v>0</v>
      </c>
      <c r="Y144" s="205"/>
      <c r="Z144" s="273">
        <v>0</v>
      </c>
      <c r="AA144" s="268"/>
      <c r="AB144" s="271"/>
      <c r="AC144" s="274">
        <v>0</v>
      </c>
      <c r="AD144" s="275"/>
      <c r="AE144" s="273">
        <v>0</v>
      </c>
      <c r="AF144" s="268"/>
      <c r="AG144" s="271"/>
      <c r="AH144" s="274">
        <v>0</v>
      </c>
      <c r="AI144" s="276"/>
      <c r="AJ144" s="273">
        <v>0</v>
      </c>
      <c r="AK144" s="268"/>
      <c r="AL144" s="271"/>
      <c r="AM144" s="274">
        <v>0</v>
      </c>
      <c r="AN144" s="276"/>
      <c r="AO144" s="273">
        <v>0</v>
      </c>
      <c r="AP144" s="268"/>
      <c r="AQ144" s="271"/>
      <c r="AR144" s="274">
        <v>0</v>
      </c>
      <c r="AS144" s="275"/>
      <c r="AT144" s="464">
        <f t="shared" si="135"/>
        <v>0</v>
      </c>
      <c r="AU144" s="432">
        <f t="shared" si="136"/>
        <v>0</v>
      </c>
    </row>
    <row r="145" spans="1:47" ht="15" customHeight="1" outlineLevel="2" x14ac:dyDescent="0.2">
      <c r="A145" s="264"/>
      <c r="B145" s="59" t="s">
        <v>105</v>
      </c>
      <c r="C145" s="265"/>
      <c r="D145" s="265"/>
      <c r="E145" s="267"/>
      <c r="F145" s="268">
        <v>0</v>
      </c>
      <c r="G145" s="269" t="s">
        <v>101</v>
      </c>
      <c r="H145" s="270">
        <v>0</v>
      </c>
      <c r="I145" s="271"/>
      <c r="J145" s="432">
        <f t="shared" si="130"/>
        <v>0</v>
      </c>
      <c r="K145" s="205"/>
      <c r="L145" s="267"/>
      <c r="M145" s="464">
        <f>$F145/$J$15*Q$15</f>
        <v>0</v>
      </c>
      <c r="N145" s="269" t="s">
        <v>101</v>
      </c>
      <c r="O145" s="270">
        <f t="shared" si="131"/>
        <v>0</v>
      </c>
      <c r="P145" s="271"/>
      <c r="Q145" s="432">
        <f t="shared" si="132"/>
        <v>0</v>
      </c>
      <c r="R145" s="207"/>
      <c r="S145" s="267"/>
      <c r="T145" s="272">
        <f>$F145/$J$15*X$15</f>
        <v>0</v>
      </c>
      <c r="U145" s="269" t="s">
        <v>101</v>
      </c>
      <c r="V145" s="270">
        <f t="shared" si="133"/>
        <v>0</v>
      </c>
      <c r="W145" s="271"/>
      <c r="X145" s="432">
        <f t="shared" si="134"/>
        <v>0</v>
      </c>
      <c r="Y145" s="205"/>
      <c r="Z145" s="273">
        <v>0</v>
      </c>
      <c r="AA145" s="268"/>
      <c r="AB145" s="271"/>
      <c r="AC145" s="274">
        <v>0</v>
      </c>
      <c r="AD145" s="275"/>
      <c r="AE145" s="273">
        <v>0</v>
      </c>
      <c r="AF145" s="268"/>
      <c r="AG145" s="271"/>
      <c r="AH145" s="274">
        <v>0</v>
      </c>
      <c r="AI145" s="276"/>
      <c r="AJ145" s="273">
        <v>0</v>
      </c>
      <c r="AK145" s="268"/>
      <c r="AL145" s="271"/>
      <c r="AM145" s="274">
        <v>0</v>
      </c>
      <c r="AN145" s="276"/>
      <c r="AO145" s="273">
        <v>0</v>
      </c>
      <c r="AP145" s="268"/>
      <c r="AQ145" s="271"/>
      <c r="AR145" s="274">
        <v>0</v>
      </c>
      <c r="AS145" s="275"/>
      <c r="AT145" s="464">
        <f t="shared" si="135"/>
        <v>0</v>
      </c>
      <c r="AU145" s="432">
        <f t="shared" si="136"/>
        <v>0</v>
      </c>
    </row>
    <row r="146" spans="1:47" ht="12" outlineLevel="2" x14ac:dyDescent="0.2">
      <c r="A146" s="264"/>
      <c r="B146" s="81" t="s">
        <v>354</v>
      </c>
      <c r="C146" s="328"/>
      <c r="D146" s="294"/>
      <c r="E146" s="267"/>
      <c r="F146" s="268">
        <v>0</v>
      </c>
      <c r="G146" s="269" t="s">
        <v>384</v>
      </c>
      <c r="H146" s="270">
        <v>0</v>
      </c>
      <c r="I146" s="271"/>
      <c r="J146" s="432">
        <f t="shared" si="130"/>
        <v>0</v>
      </c>
      <c r="K146" s="205"/>
      <c r="L146" s="267"/>
      <c r="M146" s="464">
        <f>ROUND(467*3.6+526*3.1,-1)</f>
        <v>3310</v>
      </c>
      <c r="N146" s="269" t="s">
        <v>325</v>
      </c>
      <c r="O146" s="324">
        <v>0</v>
      </c>
      <c r="P146" s="271"/>
      <c r="Q146" s="432">
        <f t="shared" si="132"/>
        <v>0</v>
      </c>
      <c r="R146" s="207"/>
      <c r="S146" s="267"/>
      <c r="T146" s="272">
        <f>ROUND(467*3.6+526*3.1*5,-1)</f>
        <v>9830</v>
      </c>
      <c r="U146" s="269" t="s">
        <v>325</v>
      </c>
      <c r="V146" s="324">
        <v>0</v>
      </c>
      <c r="W146" s="271"/>
      <c r="X146" s="432">
        <f t="shared" si="134"/>
        <v>0</v>
      </c>
      <c r="Y146" s="205"/>
      <c r="Z146" s="273">
        <v>0</v>
      </c>
      <c r="AA146" s="268"/>
      <c r="AB146" s="271"/>
      <c r="AC146" s="274">
        <v>0</v>
      </c>
      <c r="AD146" s="275"/>
      <c r="AE146" s="273">
        <v>0</v>
      </c>
      <c r="AF146" s="268">
        <v>0</v>
      </c>
      <c r="AG146" s="271"/>
      <c r="AH146" s="274">
        <v>0</v>
      </c>
      <c r="AI146" s="276"/>
      <c r="AJ146" s="273">
        <v>0</v>
      </c>
      <c r="AK146" s="268">
        <v>0</v>
      </c>
      <c r="AL146" s="271"/>
      <c r="AM146" s="274">
        <v>0</v>
      </c>
      <c r="AN146" s="276"/>
      <c r="AO146" s="273">
        <v>0</v>
      </c>
      <c r="AP146" s="268">
        <v>0</v>
      </c>
      <c r="AQ146" s="271"/>
      <c r="AR146" s="274">
        <v>0</v>
      </c>
      <c r="AS146" s="275"/>
      <c r="AT146" s="464">
        <f t="shared" si="135"/>
        <v>13140</v>
      </c>
      <c r="AU146" s="432">
        <f t="shared" si="136"/>
        <v>0</v>
      </c>
    </row>
    <row r="147" spans="1:47" ht="12" outlineLevel="2" x14ac:dyDescent="0.2">
      <c r="A147" s="264"/>
      <c r="B147" s="81" t="s">
        <v>5395</v>
      </c>
      <c r="C147" s="331"/>
      <c r="D147" s="294"/>
      <c r="E147" s="267"/>
      <c r="F147" s="268">
        <v>0</v>
      </c>
      <c r="G147" s="269" t="s">
        <v>384</v>
      </c>
      <c r="H147" s="270">
        <v>0</v>
      </c>
      <c r="I147" s="271"/>
      <c r="J147" s="432">
        <f t="shared" si="130"/>
        <v>0</v>
      </c>
      <c r="K147" s="205"/>
      <c r="L147" s="267"/>
      <c r="M147" s="464">
        <f>M146</f>
        <v>3310</v>
      </c>
      <c r="N147" s="269" t="s">
        <v>325</v>
      </c>
      <c r="O147" s="324">
        <v>0</v>
      </c>
      <c r="P147" s="271"/>
      <c r="Q147" s="432">
        <f t="shared" si="132"/>
        <v>0</v>
      </c>
      <c r="R147" s="207"/>
      <c r="S147" s="267"/>
      <c r="T147" s="272">
        <f>T146</f>
        <v>9830</v>
      </c>
      <c r="U147" s="269" t="s">
        <v>325</v>
      </c>
      <c r="V147" s="324">
        <v>0</v>
      </c>
      <c r="W147" s="271"/>
      <c r="X147" s="432">
        <f t="shared" si="134"/>
        <v>0</v>
      </c>
      <c r="Y147" s="205"/>
      <c r="Z147" s="273">
        <v>0</v>
      </c>
      <c r="AA147" s="268"/>
      <c r="AB147" s="271"/>
      <c r="AC147" s="274">
        <v>0</v>
      </c>
      <c r="AD147" s="275"/>
      <c r="AE147" s="273">
        <v>0</v>
      </c>
      <c r="AF147" s="268">
        <v>0</v>
      </c>
      <c r="AG147" s="271"/>
      <c r="AH147" s="274">
        <v>0</v>
      </c>
      <c r="AI147" s="276"/>
      <c r="AJ147" s="273">
        <v>0</v>
      </c>
      <c r="AK147" s="268">
        <v>0</v>
      </c>
      <c r="AL147" s="271"/>
      <c r="AM147" s="274">
        <v>0</v>
      </c>
      <c r="AN147" s="276"/>
      <c r="AO147" s="273">
        <v>0</v>
      </c>
      <c r="AP147" s="268"/>
      <c r="AQ147" s="271"/>
      <c r="AR147" s="274">
        <v>0</v>
      </c>
      <c r="AS147" s="275"/>
      <c r="AT147" s="464">
        <f t="shared" si="135"/>
        <v>13140</v>
      </c>
      <c r="AU147" s="432">
        <f t="shared" si="136"/>
        <v>0</v>
      </c>
    </row>
    <row r="148" spans="1:47" ht="12" outlineLevel="2" x14ac:dyDescent="0.2">
      <c r="A148" s="264"/>
      <c r="B148" s="56"/>
      <c r="C148" s="265"/>
      <c r="D148" s="265"/>
      <c r="E148" s="267"/>
      <c r="F148" s="268">
        <v>0</v>
      </c>
      <c r="G148" s="269" t="s">
        <v>101</v>
      </c>
      <c r="H148" s="270">
        <v>0</v>
      </c>
      <c r="I148" s="271"/>
      <c r="J148" s="432">
        <f t="shared" si="130"/>
        <v>0</v>
      </c>
      <c r="K148" s="205"/>
      <c r="L148" s="267"/>
      <c r="M148" s="464">
        <f t="shared" ref="M148:M153" si="137">$F148/$J$15*Q$15</f>
        <v>0</v>
      </c>
      <c r="N148" s="269" t="s">
        <v>101</v>
      </c>
      <c r="O148" s="270">
        <f t="shared" ref="O148:O153" si="138">H148</f>
        <v>0</v>
      </c>
      <c r="P148" s="271"/>
      <c r="Q148" s="432">
        <f t="shared" si="132"/>
        <v>0</v>
      </c>
      <c r="R148" s="207"/>
      <c r="S148" s="267"/>
      <c r="T148" s="272">
        <f t="shared" ref="T148:T153" si="139">$F148/$J$15*X$15</f>
        <v>0</v>
      </c>
      <c r="U148" s="269" t="s">
        <v>101</v>
      </c>
      <c r="V148" s="270">
        <f t="shared" ref="V148:V153" si="140">H148</f>
        <v>0</v>
      </c>
      <c r="W148" s="271"/>
      <c r="X148" s="432">
        <f t="shared" si="134"/>
        <v>0</v>
      </c>
      <c r="Y148" s="205"/>
      <c r="Z148" s="273">
        <v>0</v>
      </c>
      <c r="AA148" s="268">
        <v>0</v>
      </c>
      <c r="AB148" s="271"/>
      <c r="AC148" s="274">
        <v>0</v>
      </c>
      <c r="AD148" s="275"/>
      <c r="AE148" s="273">
        <v>0</v>
      </c>
      <c r="AF148" s="268"/>
      <c r="AG148" s="271"/>
      <c r="AH148" s="274">
        <v>0</v>
      </c>
      <c r="AI148" s="276"/>
      <c r="AJ148" s="273">
        <v>0</v>
      </c>
      <c r="AK148" s="268">
        <v>0</v>
      </c>
      <c r="AL148" s="271"/>
      <c r="AM148" s="274">
        <v>0</v>
      </c>
      <c r="AN148" s="276"/>
      <c r="AO148" s="273">
        <v>0</v>
      </c>
      <c r="AP148" s="268"/>
      <c r="AQ148" s="271"/>
      <c r="AR148" s="274">
        <v>0</v>
      </c>
      <c r="AS148" s="275"/>
      <c r="AT148" s="464">
        <f t="shared" si="135"/>
        <v>0</v>
      </c>
      <c r="AU148" s="432">
        <f t="shared" si="136"/>
        <v>0</v>
      </c>
    </row>
    <row r="149" spans="1:47" ht="12" outlineLevel="2" x14ac:dyDescent="0.2">
      <c r="A149" s="264"/>
      <c r="B149" s="56" t="s">
        <v>133</v>
      </c>
      <c r="C149" s="265"/>
      <c r="D149" s="330" t="s">
        <v>132</v>
      </c>
      <c r="E149" s="267"/>
      <c r="F149" s="268">
        <v>0</v>
      </c>
      <c r="G149" s="269" t="s">
        <v>101</v>
      </c>
      <c r="H149" s="270">
        <v>0</v>
      </c>
      <c r="I149" s="271"/>
      <c r="J149" s="432">
        <f t="shared" si="130"/>
        <v>0</v>
      </c>
      <c r="K149" s="205"/>
      <c r="L149" s="267"/>
      <c r="M149" s="464">
        <f t="shared" si="137"/>
        <v>0</v>
      </c>
      <c r="N149" s="269" t="s">
        <v>101</v>
      </c>
      <c r="O149" s="270">
        <f t="shared" si="138"/>
        <v>0</v>
      </c>
      <c r="P149" s="271"/>
      <c r="Q149" s="432">
        <f t="shared" si="132"/>
        <v>0</v>
      </c>
      <c r="R149" s="207"/>
      <c r="S149" s="267"/>
      <c r="T149" s="272">
        <f t="shared" si="139"/>
        <v>0</v>
      </c>
      <c r="U149" s="269" t="s">
        <v>101</v>
      </c>
      <c r="V149" s="270">
        <f t="shared" si="140"/>
        <v>0</v>
      </c>
      <c r="W149" s="271"/>
      <c r="X149" s="432">
        <f t="shared" si="134"/>
        <v>0</v>
      </c>
      <c r="Y149" s="205"/>
      <c r="Z149" s="273">
        <v>0</v>
      </c>
      <c r="AA149" s="268">
        <v>0</v>
      </c>
      <c r="AB149" s="271"/>
      <c r="AC149" s="274">
        <v>0</v>
      </c>
      <c r="AD149" s="275"/>
      <c r="AE149" s="273">
        <v>0</v>
      </c>
      <c r="AF149" s="268">
        <v>0</v>
      </c>
      <c r="AG149" s="271"/>
      <c r="AH149" s="274">
        <v>0</v>
      </c>
      <c r="AI149" s="276"/>
      <c r="AJ149" s="273">
        <v>0</v>
      </c>
      <c r="AK149" s="268">
        <v>0</v>
      </c>
      <c r="AL149" s="271"/>
      <c r="AM149" s="274">
        <v>0</v>
      </c>
      <c r="AN149" s="276"/>
      <c r="AO149" s="273">
        <v>0</v>
      </c>
      <c r="AP149" s="268"/>
      <c r="AQ149" s="271"/>
      <c r="AR149" s="274">
        <v>0</v>
      </c>
      <c r="AS149" s="275"/>
      <c r="AT149" s="464">
        <f t="shared" si="135"/>
        <v>0</v>
      </c>
      <c r="AU149" s="432">
        <f t="shared" si="136"/>
        <v>0</v>
      </c>
    </row>
    <row r="150" spans="1:47" ht="12" outlineLevel="2" x14ac:dyDescent="0.2">
      <c r="A150" s="264"/>
      <c r="B150" s="62" t="s">
        <v>324</v>
      </c>
      <c r="C150" s="265"/>
      <c r="D150" s="265"/>
      <c r="E150" s="267"/>
      <c r="F150" s="268">
        <v>0</v>
      </c>
      <c r="G150" s="269" t="s">
        <v>101</v>
      </c>
      <c r="H150" s="270">
        <v>0</v>
      </c>
      <c r="I150" s="271"/>
      <c r="J150" s="432">
        <f t="shared" si="130"/>
        <v>0</v>
      </c>
      <c r="K150" s="205"/>
      <c r="L150" s="267"/>
      <c r="M150" s="464">
        <f t="shared" si="137"/>
        <v>0</v>
      </c>
      <c r="N150" s="269" t="s">
        <v>101</v>
      </c>
      <c r="O150" s="270">
        <f t="shared" si="138"/>
        <v>0</v>
      </c>
      <c r="P150" s="271"/>
      <c r="Q150" s="432">
        <f t="shared" si="132"/>
        <v>0</v>
      </c>
      <c r="R150" s="207"/>
      <c r="S150" s="267"/>
      <c r="T150" s="272">
        <f t="shared" si="139"/>
        <v>0</v>
      </c>
      <c r="U150" s="269" t="s">
        <v>101</v>
      </c>
      <c r="V150" s="270">
        <f t="shared" si="140"/>
        <v>0</v>
      </c>
      <c r="W150" s="271"/>
      <c r="X150" s="432">
        <f t="shared" si="134"/>
        <v>0</v>
      </c>
      <c r="Y150" s="205"/>
      <c r="Z150" s="273">
        <v>0</v>
      </c>
      <c r="AA150" s="268"/>
      <c r="AB150" s="271"/>
      <c r="AC150" s="274">
        <v>0</v>
      </c>
      <c r="AD150" s="275"/>
      <c r="AE150" s="273">
        <v>0</v>
      </c>
      <c r="AF150" s="268"/>
      <c r="AG150" s="271"/>
      <c r="AH150" s="274">
        <v>0</v>
      </c>
      <c r="AI150" s="276"/>
      <c r="AJ150" s="273">
        <v>0</v>
      </c>
      <c r="AK150" s="268"/>
      <c r="AL150" s="271"/>
      <c r="AM150" s="274">
        <v>0</v>
      </c>
      <c r="AN150" s="276"/>
      <c r="AO150" s="273">
        <v>0</v>
      </c>
      <c r="AP150" s="268"/>
      <c r="AQ150" s="271"/>
      <c r="AR150" s="274">
        <v>0</v>
      </c>
      <c r="AS150" s="275"/>
      <c r="AT150" s="464">
        <f t="shared" si="135"/>
        <v>0</v>
      </c>
      <c r="AU150" s="432">
        <f t="shared" si="136"/>
        <v>0</v>
      </c>
    </row>
    <row r="151" spans="1:47" ht="15" customHeight="1" outlineLevel="2" x14ac:dyDescent="0.2">
      <c r="A151" s="264"/>
      <c r="B151" s="59" t="s">
        <v>105</v>
      </c>
      <c r="C151" s="265"/>
      <c r="D151" s="265"/>
      <c r="E151" s="267"/>
      <c r="F151" s="268">
        <v>0</v>
      </c>
      <c r="G151" s="269" t="s">
        <v>101</v>
      </c>
      <c r="H151" s="270">
        <v>0</v>
      </c>
      <c r="I151" s="271"/>
      <c r="J151" s="432">
        <f t="shared" si="130"/>
        <v>0</v>
      </c>
      <c r="K151" s="205"/>
      <c r="L151" s="267"/>
      <c r="M151" s="464">
        <f t="shared" si="137"/>
        <v>0</v>
      </c>
      <c r="N151" s="269" t="s">
        <v>101</v>
      </c>
      <c r="O151" s="270">
        <f t="shared" si="138"/>
        <v>0</v>
      </c>
      <c r="P151" s="271"/>
      <c r="Q151" s="432">
        <f t="shared" si="132"/>
        <v>0</v>
      </c>
      <c r="R151" s="207"/>
      <c r="S151" s="267"/>
      <c r="T151" s="272">
        <f t="shared" si="139"/>
        <v>0</v>
      </c>
      <c r="U151" s="269" t="s">
        <v>101</v>
      </c>
      <c r="V151" s="270">
        <f t="shared" si="140"/>
        <v>0</v>
      </c>
      <c r="W151" s="271"/>
      <c r="X151" s="432">
        <f t="shared" si="134"/>
        <v>0</v>
      </c>
      <c r="Y151" s="205"/>
      <c r="Z151" s="273">
        <v>0</v>
      </c>
      <c r="AA151" s="268"/>
      <c r="AB151" s="271"/>
      <c r="AC151" s="274">
        <v>0</v>
      </c>
      <c r="AD151" s="275"/>
      <c r="AE151" s="273">
        <v>0</v>
      </c>
      <c r="AF151" s="268"/>
      <c r="AG151" s="271"/>
      <c r="AH151" s="274">
        <v>0</v>
      </c>
      <c r="AI151" s="276"/>
      <c r="AJ151" s="273">
        <v>0</v>
      </c>
      <c r="AK151" s="268"/>
      <c r="AL151" s="271"/>
      <c r="AM151" s="274">
        <v>0</v>
      </c>
      <c r="AN151" s="276"/>
      <c r="AO151" s="273">
        <v>0</v>
      </c>
      <c r="AP151" s="268"/>
      <c r="AQ151" s="271"/>
      <c r="AR151" s="274">
        <v>0</v>
      </c>
      <c r="AS151" s="275"/>
      <c r="AT151" s="464">
        <f t="shared" si="135"/>
        <v>0</v>
      </c>
      <c r="AU151" s="432">
        <f t="shared" si="136"/>
        <v>0</v>
      </c>
    </row>
    <row r="152" spans="1:47" ht="15" customHeight="1" outlineLevel="2" x14ac:dyDescent="0.2">
      <c r="A152" s="264"/>
      <c r="B152" s="59" t="s">
        <v>105</v>
      </c>
      <c r="C152" s="265"/>
      <c r="D152" s="265"/>
      <c r="E152" s="267"/>
      <c r="F152" s="268">
        <v>0</v>
      </c>
      <c r="G152" s="269" t="s">
        <v>101</v>
      </c>
      <c r="H152" s="270">
        <v>0</v>
      </c>
      <c r="I152" s="271"/>
      <c r="J152" s="432">
        <f t="shared" si="130"/>
        <v>0</v>
      </c>
      <c r="K152" s="205"/>
      <c r="L152" s="267"/>
      <c r="M152" s="464">
        <f t="shared" si="137"/>
        <v>0</v>
      </c>
      <c r="N152" s="269" t="s">
        <v>101</v>
      </c>
      <c r="O152" s="270">
        <f t="shared" si="138"/>
        <v>0</v>
      </c>
      <c r="P152" s="271"/>
      <c r="Q152" s="432">
        <f t="shared" si="132"/>
        <v>0</v>
      </c>
      <c r="R152" s="207"/>
      <c r="S152" s="267"/>
      <c r="T152" s="272">
        <f t="shared" si="139"/>
        <v>0</v>
      </c>
      <c r="U152" s="269" t="s">
        <v>101</v>
      </c>
      <c r="V152" s="270">
        <f t="shared" si="140"/>
        <v>0</v>
      </c>
      <c r="W152" s="271"/>
      <c r="X152" s="432">
        <f t="shared" si="134"/>
        <v>0</v>
      </c>
      <c r="Y152" s="205"/>
      <c r="Z152" s="273">
        <v>0</v>
      </c>
      <c r="AA152" s="268"/>
      <c r="AB152" s="271"/>
      <c r="AC152" s="274">
        <v>0</v>
      </c>
      <c r="AD152" s="275"/>
      <c r="AE152" s="273">
        <v>0</v>
      </c>
      <c r="AF152" s="268"/>
      <c r="AG152" s="271"/>
      <c r="AH152" s="274">
        <v>0</v>
      </c>
      <c r="AI152" s="276"/>
      <c r="AJ152" s="273">
        <v>0</v>
      </c>
      <c r="AK152" s="268"/>
      <c r="AL152" s="271"/>
      <c r="AM152" s="274">
        <v>0</v>
      </c>
      <c r="AN152" s="276"/>
      <c r="AO152" s="273">
        <v>0</v>
      </c>
      <c r="AP152" s="268"/>
      <c r="AQ152" s="271"/>
      <c r="AR152" s="274">
        <v>0</v>
      </c>
      <c r="AS152" s="275"/>
      <c r="AT152" s="464">
        <f t="shared" si="135"/>
        <v>0</v>
      </c>
      <c r="AU152" s="432">
        <f t="shared" si="136"/>
        <v>0</v>
      </c>
    </row>
    <row r="153" spans="1:47" ht="15" customHeight="1" outlineLevel="2" x14ac:dyDescent="0.2">
      <c r="A153" s="264"/>
      <c r="B153" s="59" t="s">
        <v>105</v>
      </c>
      <c r="C153" s="265"/>
      <c r="D153" s="265"/>
      <c r="E153" s="267"/>
      <c r="F153" s="268">
        <v>0</v>
      </c>
      <c r="G153" s="269" t="s">
        <v>101</v>
      </c>
      <c r="H153" s="270">
        <v>0</v>
      </c>
      <c r="I153" s="271"/>
      <c r="J153" s="432">
        <f t="shared" si="130"/>
        <v>0</v>
      </c>
      <c r="K153" s="205"/>
      <c r="L153" s="267"/>
      <c r="M153" s="464">
        <f t="shared" si="137"/>
        <v>0</v>
      </c>
      <c r="N153" s="269" t="s">
        <v>101</v>
      </c>
      <c r="O153" s="270">
        <f t="shared" si="138"/>
        <v>0</v>
      </c>
      <c r="P153" s="271"/>
      <c r="Q153" s="432">
        <f t="shared" si="132"/>
        <v>0</v>
      </c>
      <c r="R153" s="207"/>
      <c r="S153" s="267"/>
      <c r="T153" s="272">
        <f t="shared" si="139"/>
        <v>0</v>
      </c>
      <c r="U153" s="269" t="s">
        <v>101</v>
      </c>
      <c r="V153" s="270">
        <f t="shared" si="140"/>
        <v>0</v>
      </c>
      <c r="W153" s="271"/>
      <c r="X153" s="432">
        <f t="shared" si="134"/>
        <v>0</v>
      </c>
      <c r="Y153" s="205"/>
      <c r="Z153" s="273">
        <v>0</v>
      </c>
      <c r="AA153" s="268"/>
      <c r="AB153" s="271"/>
      <c r="AC153" s="274">
        <v>0</v>
      </c>
      <c r="AD153" s="275"/>
      <c r="AE153" s="273">
        <v>0</v>
      </c>
      <c r="AF153" s="268"/>
      <c r="AG153" s="271"/>
      <c r="AH153" s="274">
        <v>0</v>
      </c>
      <c r="AI153" s="276"/>
      <c r="AJ153" s="273">
        <v>0</v>
      </c>
      <c r="AK153" s="268"/>
      <c r="AL153" s="271"/>
      <c r="AM153" s="274">
        <v>0</v>
      </c>
      <c r="AN153" s="276"/>
      <c r="AO153" s="273">
        <v>0</v>
      </c>
      <c r="AP153" s="268"/>
      <c r="AQ153" s="271"/>
      <c r="AR153" s="274">
        <v>0</v>
      </c>
      <c r="AS153" s="275"/>
      <c r="AT153" s="464">
        <f t="shared" si="135"/>
        <v>0</v>
      </c>
      <c r="AU153" s="432">
        <f t="shared" si="136"/>
        <v>0</v>
      </c>
    </row>
    <row r="154" spans="1:47" ht="12" outlineLevel="2" x14ac:dyDescent="0.2">
      <c r="A154" s="264"/>
      <c r="B154" s="81" t="s">
        <v>134</v>
      </c>
      <c r="C154" s="328"/>
      <c r="D154" s="265"/>
      <c r="E154" s="267"/>
      <c r="F154" s="268">
        <v>0</v>
      </c>
      <c r="G154" s="269" t="s">
        <v>384</v>
      </c>
      <c r="H154" s="270">
        <v>0</v>
      </c>
      <c r="I154" s="271"/>
      <c r="J154" s="432">
        <f t="shared" si="130"/>
        <v>0</v>
      </c>
      <c r="K154" s="205"/>
      <c r="L154" s="267"/>
      <c r="M154" s="464">
        <f>M146</f>
        <v>3310</v>
      </c>
      <c r="N154" s="269" t="s">
        <v>325</v>
      </c>
      <c r="O154" s="324">
        <v>0</v>
      </c>
      <c r="P154" s="271"/>
      <c r="Q154" s="432">
        <f t="shared" si="132"/>
        <v>0</v>
      </c>
      <c r="R154" s="207"/>
      <c r="S154" s="267"/>
      <c r="T154" s="272">
        <f>T146</f>
        <v>9830</v>
      </c>
      <c r="U154" s="269" t="s">
        <v>325</v>
      </c>
      <c r="V154" s="324">
        <v>0</v>
      </c>
      <c r="W154" s="271"/>
      <c r="X154" s="432">
        <f t="shared" si="134"/>
        <v>0</v>
      </c>
      <c r="Y154" s="205"/>
      <c r="Z154" s="273">
        <v>0</v>
      </c>
      <c r="AA154" s="268">
        <v>0</v>
      </c>
      <c r="AB154" s="271"/>
      <c r="AC154" s="274">
        <v>0</v>
      </c>
      <c r="AD154" s="275"/>
      <c r="AE154" s="273">
        <v>0</v>
      </c>
      <c r="AF154" s="268">
        <v>0</v>
      </c>
      <c r="AG154" s="271"/>
      <c r="AH154" s="274">
        <v>0</v>
      </c>
      <c r="AI154" s="276"/>
      <c r="AJ154" s="273">
        <v>0</v>
      </c>
      <c r="AK154" s="268">
        <v>0</v>
      </c>
      <c r="AL154" s="271"/>
      <c r="AM154" s="274">
        <v>0</v>
      </c>
      <c r="AN154" s="276"/>
      <c r="AO154" s="273">
        <v>0</v>
      </c>
      <c r="AP154" s="268"/>
      <c r="AQ154" s="271"/>
      <c r="AR154" s="274">
        <v>0</v>
      </c>
      <c r="AS154" s="275"/>
      <c r="AT154" s="464">
        <f t="shared" si="135"/>
        <v>13140</v>
      </c>
      <c r="AU154" s="432">
        <f t="shared" si="136"/>
        <v>0</v>
      </c>
    </row>
    <row r="155" spans="1:47" ht="12" outlineLevel="2" x14ac:dyDescent="0.2">
      <c r="A155" s="264"/>
      <c r="B155" s="81" t="s">
        <v>135</v>
      </c>
      <c r="C155" s="328"/>
      <c r="D155" s="265"/>
      <c r="E155" s="267"/>
      <c r="F155" s="268">
        <v>0</v>
      </c>
      <c r="G155" s="269" t="s">
        <v>384</v>
      </c>
      <c r="H155" s="270">
        <v>0</v>
      </c>
      <c r="I155" s="271"/>
      <c r="J155" s="432">
        <f t="shared" si="130"/>
        <v>0</v>
      </c>
      <c r="K155" s="205"/>
      <c r="L155" s="267"/>
      <c r="M155" s="464">
        <f>M154</f>
        <v>3310</v>
      </c>
      <c r="N155" s="269" t="s">
        <v>325</v>
      </c>
      <c r="O155" s="324">
        <v>0</v>
      </c>
      <c r="P155" s="271"/>
      <c r="Q155" s="432">
        <f t="shared" si="132"/>
        <v>0</v>
      </c>
      <c r="R155" s="207"/>
      <c r="S155" s="267"/>
      <c r="T155" s="272">
        <f>T154</f>
        <v>9830</v>
      </c>
      <c r="U155" s="269" t="s">
        <v>325</v>
      </c>
      <c r="V155" s="324">
        <v>0</v>
      </c>
      <c r="W155" s="271"/>
      <c r="X155" s="432">
        <f t="shared" si="134"/>
        <v>0</v>
      </c>
      <c r="Y155" s="205"/>
      <c r="Z155" s="273">
        <v>0</v>
      </c>
      <c r="AA155" s="268">
        <v>0</v>
      </c>
      <c r="AB155" s="271"/>
      <c r="AC155" s="274">
        <v>0</v>
      </c>
      <c r="AD155" s="275"/>
      <c r="AE155" s="273">
        <v>0</v>
      </c>
      <c r="AF155" s="268">
        <v>0</v>
      </c>
      <c r="AG155" s="271"/>
      <c r="AH155" s="274">
        <v>0</v>
      </c>
      <c r="AI155" s="276"/>
      <c r="AJ155" s="273">
        <v>0</v>
      </c>
      <c r="AK155" s="268">
        <v>0</v>
      </c>
      <c r="AL155" s="271"/>
      <c r="AM155" s="274">
        <v>0</v>
      </c>
      <c r="AN155" s="276"/>
      <c r="AO155" s="273">
        <v>0</v>
      </c>
      <c r="AP155" s="268"/>
      <c r="AQ155" s="271"/>
      <c r="AR155" s="274">
        <v>0</v>
      </c>
      <c r="AS155" s="275"/>
      <c r="AT155" s="464">
        <f t="shared" si="135"/>
        <v>13140</v>
      </c>
      <c r="AU155" s="432">
        <f t="shared" si="136"/>
        <v>0</v>
      </c>
    </row>
    <row r="156" spans="1:47" ht="12" outlineLevel="2" x14ac:dyDescent="0.2">
      <c r="A156" s="264"/>
      <c r="B156" s="81" t="s">
        <v>136</v>
      </c>
      <c r="C156" s="328"/>
      <c r="D156" s="265"/>
      <c r="E156" s="267"/>
      <c r="F156" s="268">
        <v>0</v>
      </c>
      <c r="G156" s="269" t="s">
        <v>384</v>
      </c>
      <c r="H156" s="270">
        <v>0</v>
      </c>
      <c r="I156" s="271"/>
      <c r="J156" s="432">
        <f t="shared" si="130"/>
        <v>0</v>
      </c>
      <c r="K156" s="205"/>
      <c r="L156" s="267"/>
      <c r="M156" s="464">
        <f>M154</f>
        <v>3310</v>
      </c>
      <c r="N156" s="269" t="s">
        <v>325</v>
      </c>
      <c r="O156" s="324">
        <v>0</v>
      </c>
      <c r="P156" s="271"/>
      <c r="Q156" s="432">
        <f t="shared" si="132"/>
        <v>0</v>
      </c>
      <c r="R156" s="207"/>
      <c r="S156" s="267"/>
      <c r="T156" s="272">
        <f>T154</f>
        <v>9830</v>
      </c>
      <c r="U156" s="269" t="s">
        <v>325</v>
      </c>
      <c r="V156" s="324">
        <v>0</v>
      </c>
      <c r="W156" s="271"/>
      <c r="X156" s="432">
        <f t="shared" si="134"/>
        <v>0</v>
      </c>
      <c r="Y156" s="205"/>
      <c r="Z156" s="273">
        <v>0</v>
      </c>
      <c r="AA156" s="268">
        <v>0</v>
      </c>
      <c r="AB156" s="271"/>
      <c r="AC156" s="274">
        <v>0</v>
      </c>
      <c r="AD156" s="275"/>
      <c r="AE156" s="273">
        <v>0</v>
      </c>
      <c r="AF156" s="268">
        <v>0</v>
      </c>
      <c r="AG156" s="271"/>
      <c r="AH156" s="274">
        <v>0</v>
      </c>
      <c r="AI156" s="276"/>
      <c r="AJ156" s="273">
        <v>0</v>
      </c>
      <c r="AK156" s="268">
        <v>0</v>
      </c>
      <c r="AL156" s="271"/>
      <c r="AM156" s="274">
        <v>0</v>
      </c>
      <c r="AN156" s="276"/>
      <c r="AO156" s="273">
        <v>0</v>
      </c>
      <c r="AP156" s="268"/>
      <c r="AQ156" s="271"/>
      <c r="AR156" s="274">
        <v>0</v>
      </c>
      <c r="AS156" s="275"/>
      <c r="AT156" s="464">
        <f t="shared" si="135"/>
        <v>13140</v>
      </c>
      <c r="AU156" s="432">
        <f t="shared" si="136"/>
        <v>0</v>
      </c>
    </row>
    <row r="157" spans="1:47" ht="15" customHeight="1" outlineLevel="2" x14ac:dyDescent="0.2">
      <c r="A157" s="264"/>
      <c r="B157" s="56" t="s">
        <v>105</v>
      </c>
      <c r="C157" s="265"/>
      <c r="D157" s="265"/>
      <c r="E157" s="267"/>
      <c r="F157" s="268">
        <v>0</v>
      </c>
      <c r="G157" s="269" t="s">
        <v>101</v>
      </c>
      <c r="H157" s="270">
        <v>0</v>
      </c>
      <c r="I157" s="271"/>
      <c r="J157" s="432">
        <f t="shared" si="130"/>
        <v>0</v>
      </c>
      <c r="K157" s="205"/>
      <c r="L157" s="267"/>
      <c r="M157" s="464">
        <f>$F157/$J$15*Q$15</f>
        <v>0</v>
      </c>
      <c r="N157" s="269" t="s">
        <v>101</v>
      </c>
      <c r="O157" s="270">
        <f t="shared" ref="O157:O158" si="141">H157</f>
        <v>0</v>
      </c>
      <c r="P157" s="271"/>
      <c r="Q157" s="432">
        <f t="shared" si="132"/>
        <v>0</v>
      </c>
      <c r="R157" s="207"/>
      <c r="S157" s="267"/>
      <c r="T157" s="272">
        <f>$F157/$J$15*X$15</f>
        <v>0</v>
      </c>
      <c r="U157" s="269" t="s">
        <v>101</v>
      </c>
      <c r="V157" s="270">
        <f t="shared" ref="V157:V158" si="142">H157</f>
        <v>0</v>
      </c>
      <c r="W157" s="271"/>
      <c r="X157" s="432">
        <f t="shared" si="134"/>
        <v>0</v>
      </c>
      <c r="Y157" s="205"/>
      <c r="Z157" s="273">
        <v>0</v>
      </c>
      <c r="AA157" s="268">
        <v>0</v>
      </c>
      <c r="AB157" s="271"/>
      <c r="AC157" s="274">
        <v>0</v>
      </c>
      <c r="AD157" s="275"/>
      <c r="AE157" s="273">
        <v>0</v>
      </c>
      <c r="AF157" s="268">
        <v>0</v>
      </c>
      <c r="AG157" s="271"/>
      <c r="AH157" s="274">
        <v>0</v>
      </c>
      <c r="AI157" s="276"/>
      <c r="AJ157" s="273">
        <v>0</v>
      </c>
      <c r="AK157" s="268">
        <v>0</v>
      </c>
      <c r="AL157" s="271"/>
      <c r="AM157" s="274">
        <v>0</v>
      </c>
      <c r="AN157" s="276"/>
      <c r="AO157" s="273">
        <v>0</v>
      </c>
      <c r="AP157" s="268">
        <v>0</v>
      </c>
      <c r="AQ157" s="271"/>
      <c r="AR157" s="274">
        <v>0</v>
      </c>
      <c r="AS157" s="275"/>
      <c r="AT157" s="464">
        <f t="shared" si="135"/>
        <v>0</v>
      </c>
      <c r="AU157" s="432">
        <f t="shared" si="136"/>
        <v>0</v>
      </c>
    </row>
    <row r="158" spans="1:47" ht="15" customHeight="1" outlineLevel="2" x14ac:dyDescent="0.2">
      <c r="A158" s="264"/>
      <c r="B158" s="56"/>
      <c r="C158" s="265"/>
      <c r="D158" s="265"/>
      <c r="E158" s="267"/>
      <c r="F158" s="268">
        <v>0</v>
      </c>
      <c r="G158" s="269"/>
      <c r="H158" s="270">
        <v>0</v>
      </c>
      <c r="I158" s="271"/>
      <c r="J158" s="432">
        <f t="shared" si="130"/>
        <v>0</v>
      </c>
      <c r="K158" s="205"/>
      <c r="L158" s="267"/>
      <c r="M158" s="464">
        <f>$F158/$J$15*Q$15</f>
        <v>0</v>
      </c>
      <c r="N158" s="269"/>
      <c r="O158" s="270">
        <f t="shared" si="141"/>
        <v>0</v>
      </c>
      <c r="P158" s="271"/>
      <c r="Q158" s="432">
        <f t="shared" si="132"/>
        <v>0</v>
      </c>
      <c r="R158" s="207"/>
      <c r="S158" s="267"/>
      <c r="T158" s="272">
        <f>$F158/$J$15*X$15</f>
        <v>0</v>
      </c>
      <c r="U158" s="269"/>
      <c r="V158" s="270">
        <f t="shared" si="142"/>
        <v>0</v>
      </c>
      <c r="W158" s="271"/>
      <c r="X158" s="432">
        <f t="shared" si="134"/>
        <v>0</v>
      </c>
      <c r="Y158" s="205"/>
      <c r="Z158" s="323">
        <v>0</v>
      </c>
      <c r="AA158" s="268">
        <v>0</v>
      </c>
      <c r="AB158" s="271"/>
      <c r="AC158" s="274">
        <v>0</v>
      </c>
      <c r="AD158" s="275"/>
      <c r="AE158" s="323">
        <v>0</v>
      </c>
      <c r="AF158" s="268">
        <v>0</v>
      </c>
      <c r="AG158" s="271"/>
      <c r="AH158" s="274">
        <v>0</v>
      </c>
      <c r="AI158" s="276"/>
      <c r="AJ158" s="323">
        <v>0</v>
      </c>
      <c r="AK158" s="268">
        <v>0</v>
      </c>
      <c r="AL158" s="271"/>
      <c r="AM158" s="274">
        <v>0</v>
      </c>
      <c r="AN158" s="276"/>
      <c r="AO158" s="323">
        <v>0</v>
      </c>
      <c r="AP158" s="268">
        <v>0</v>
      </c>
      <c r="AQ158" s="271"/>
      <c r="AR158" s="274">
        <v>0</v>
      </c>
      <c r="AS158" s="275"/>
      <c r="AT158" s="464">
        <f t="shared" si="135"/>
        <v>0</v>
      </c>
      <c r="AU158" s="432">
        <f t="shared" si="136"/>
        <v>0</v>
      </c>
    </row>
    <row r="159" spans="1:47" s="263" customFormat="1" ht="12" x14ac:dyDescent="0.2">
      <c r="A159" s="250"/>
      <c r="B159" s="55" t="s">
        <v>388</v>
      </c>
      <c r="C159" s="251"/>
      <c r="D159" s="252"/>
      <c r="E159" s="253"/>
      <c r="F159" s="254"/>
      <c r="G159" s="255"/>
      <c r="H159" s="256">
        <f>J159/$J$15</f>
        <v>0</v>
      </c>
      <c r="I159" s="257"/>
      <c r="J159" s="431">
        <f>SUM(J160:J231)/2</f>
        <v>0</v>
      </c>
      <c r="K159" s="258"/>
      <c r="L159" s="253"/>
      <c r="M159" s="463"/>
      <c r="N159" s="255"/>
      <c r="O159" s="256">
        <f>Q159/$Q$15</f>
        <v>0</v>
      </c>
      <c r="P159" s="257"/>
      <c r="Q159" s="431">
        <f>SUM(Q160:Q231)/2</f>
        <v>0</v>
      </c>
      <c r="R159" s="259"/>
      <c r="S159" s="253"/>
      <c r="T159" s="256"/>
      <c r="U159" s="255"/>
      <c r="V159" s="256">
        <f>X159/$X$15</f>
        <v>0</v>
      </c>
      <c r="W159" s="257"/>
      <c r="X159" s="431">
        <f>SUM(X160:X231)/2</f>
        <v>0</v>
      </c>
      <c r="Y159" s="258"/>
      <c r="Z159" s="260"/>
      <c r="AA159" s="261"/>
      <c r="AB159" s="257"/>
      <c r="AC159" s="262">
        <v>0</v>
      </c>
      <c r="AD159" s="258"/>
      <c r="AE159" s="260"/>
      <c r="AF159" s="261"/>
      <c r="AG159" s="257"/>
      <c r="AH159" s="262">
        <v>0</v>
      </c>
      <c r="AI159" s="259"/>
      <c r="AJ159" s="260"/>
      <c r="AK159" s="261"/>
      <c r="AL159" s="257"/>
      <c r="AM159" s="262">
        <v>0</v>
      </c>
      <c r="AN159" s="259"/>
      <c r="AO159" s="260"/>
      <c r="AP159" s="261"/>
      <c r="AQ159" s="257"/>
      <c r="AR159" s="262">
        <v>0</v>
      </c>
      <c r="AS159" s="258"/>
      <c r="AT159" s="463">
        <f>AU159/$AU$15</f>
        <v>0</v>
      </c>
      <c r="AU159" s="431">
        <f>SUM(AU160:AU231)/2</f>
        <v>0</v>
      </c>
    </row>
    <row r="160" spans="1:47" s="321" customFormat="1" ht="12" x14ac:dyDescent="0.2">
      <c r="A160" s="307">
        <v>22</v>
      </c>
      <c r="B160" s="61" t="s">
        <v>51</v>
      </c>
      <c r="C160" s="308"/>
      <c r="D160" s="309"/>
      <c r="E160" s="310"/>
      <c r="F160" s="311"/>
      <c r="G160" s="312"/>
      <c r="H160" s="313"/>
      <c r="I160" s="314"/>
      <c r="J160" s="434">
        <f>SUM(J161:J165)</f>
        <v>0</v>
      </c>
      <c r="K160" s="205"/>
      <c r="L160" s="310"/>
      <c r="M160" s="466"/>
      <c r="N160" s="312"/>
      <c r="O160" s="313"/>
      <c r="P160" s="314"/>
      <c r="Q160" s="434">
        <f>SUM(Q161:Q165)</f>
        <v>0</v>
      </c>
      <c r="R160" s="207"/>
      <c r="S160" s="310"/>
      <c r="T160" s="316"/>
      <c r="U160" s="312"/>
      <c r="V160" s="313"/>
      <c r="W160" s="314"/>
      <c r="X160" s="434">
        <f>SUM(X161:X165)</f>
        <v>0</v>
      </c>
      <c r="Y160" s="205"/>
      <c r="Z160" s="317"/>
      <c r="AA160" s="316"/>
      <c r="AB160" s="314"/>
      <c r="AC160" s="318">
        <v>0</v>
      </c>
      <c r="AD160" s="319"/>
      <c r="AE160" s="317"/>
      <c r="AF160" s="316"/>
      <c r="AG160" s="314"/>
      <c r="AH160" s="318">
        <v>0</v>
      </c>
      <c r="AI160" s="320"/>
      <c r="AJ160" s="317"/>
      <c r="AK160" s="316"/>
      <c r="AL160" s="314"/>
      <c r="AM160" s="318">
        <v>0</v>
      </c>
      <c r="AN160" s="320"/>
      <c r="AO160" s="317"/>
      <c r="AP160" s="316"/>
      <c r="AQ160" s="314"/>
      <c r="AR160" s="318">
        <v>0</v>
      </c>
      <c r="AS160" s="319"/>
      <c r="AT160" s="466"/>
      <c r="AU160" s="434">
        <f>SUM(AU161:AU165)</f>
        <v>0</v>
      </c>
    </row>
    <row r="161" spans="1:47" ht="12" outlineLevel="2" x14ac:dyDescent="0.2">
      <c r="A161" s="264"/>
      <c r="B161" s="62" t="s">
        <v>324</v>
      </c>
      <c r="C161" s="65"/>
      <c r="D161" s="65"/>
      <c r="E161" s="267"/>
      <c r="F161" s="268">
        <v>0</v>
      </c>
      <c r="G161" s="269" t="s">
        <v>101</v>
      </c>
      <c r="H161" s="270">
        <v>0</v>
      </c>
      <c r="I161" s="271"/>
      <c r="J161" s="432">
        <f t="shared" ref="J161:J165" si="143">F161*H161</f>
        <v>0</v>
      </c>
      <c r="K161" s="205"/>
      <c r="L161" s="267"/>
      <c r="M161" s="464">
        <f t="shared" ref="M161:M165" si="144">$F161/$J$15*Q$15</f>
        <v>0</v>
      </c>
      <c r="N161" s="269" t="s">
        <v>101</v>
      </c>
      <c r="O161" s="270">
        <f t="shared" ref="O161:O165" si="145">H161</f>
        <v>0</v>
      </c>
      <c r="P161" s="271"/>
      <c r="Q161" s="432">
        <f t="shared" ref="Q161:Q165" si="146">M161*O161</f>
        <v>0</v>
      </c>
      <c r="R161" s="207"/>
      <c r="S161" s="267"/>
      <c r="T161" s="272">
        <f t="shared" ref="T161:T165" si="147">$F161/$J$15*X$15</f>
        <v>0</v>
      </c>
      <c r="U161" s="269" t="s">
        <v>101</v>
      </c>
      <c r="V161" s="270">
        <f t="shared" ref="V161:V165" si="148">H161</f>
        <v>0</v>
      </c>
      <c r="W161" s="271"/>
      <c r="X161" s="432">
        <f t="shared" ref="X161:X165" si="149">T161*V161</f>
        <v>0</v>
      </c>
      <c r="Y161" s="205"/>
      <c r="Z161" s="273">
        <v>0</v>
      </c>
      <c r="AA161" s="268"/>
      <c r="AB161" s="271"/>
      <c r="AC161" s="274">
        <v>0</v>
      </c>
      <c r="AD161" s="275"/>
      <c r="AE161" s="273">
        <v>0</v>
      </c>
      <c r="AF161" s="268"/>
      <c r="AG161" s="271"/>
      <c r="AH161" s="274">
        <v>0</v>
      </c>
      <c r="AI161" s="276"/>
      <c r="AJ161" s="273">
        <v>0</v>
      </c>
      <c r="AK161" s="268"/>
      <c r="AL161" s="271"/>
      <c r="AM161" s="274">
        <v>0</v>
      </c>
      <c r="AN161" s="276"/>
      <c r="AO161" s="273">
        <v>0</v>
      </c>
      <c r="AP161" s="268"/>
      <c r="AQ161" s="271"/>
      <c r="AR161" s="274">
        <v>0</v>
      </c>
      <c r="AS161" s="275"/>
      <c r="AT161" s="464">
        <f t="shared" ref="AT161:AT165" si="150">F161+M161+T161</f>
        <v>0</v>
      </c>
      <c r="AU161" s="432">
        <f t="shared" ref="AU161:AU165" si="151">J161+Q161+X161</f>
        <v>0</v>
      </c>
    </row>
    <row r="162" spans="1:47" ht="12" outlineLevel="2" x14ac:dyDescent="0.2">
      <c r="A162" s="264"/>
      <c r="B162" s="59" t="s">
        <v>105</v>
      </c>
      <c r="C162" s="265"/>
      <c r="D162" s="265"/>
      <c r="E162" s="267"/>
      <c r="F162" s="268">
        <v>0</v>
      </c>
      <c r="G162" s="269" t="s">
        <v>101</v>
      </c>
      <c r="H162" s="270">
        <v>0</v>
      </c>
      <c r="I162" s="271"/>
      <c r="J162" s="432">
        <f t="shared" si="143"/>
        <v>0</v>
      </c>
      <c r="K162" s="205"/>
      <c r="L162" s="267"/>
      <c r="M162" s="464">
        <f t="shared" si="144"/>
        <v>0</v>
      </c>
      <c r="N162" s="269" t="s">
        <v>101</v>
      </c>
      <c r="O162" s="270">
        <f t="shared" si="145"/>
        <v>0</v>
      </c>
      <c r="P162" s="271"/>
      <c r="Q162" s="432">
        <f t="shared" si="146"/>
        <v>0</v>
      </c>
      <c r="R162" s="207"/>
      <c r="S162" s="267"/>
      <c r="T162" s="272">
        <f t="shared" si="147"/>
        <v>0</v>
      </c>
      <c r="U162" s="269" t="s">
        <v>101</v>
      </c>
      <c r="V162" s="270">
        <f t="shared" si="148"/>
        <v>0</v>
      </c>
      <c r="W162" s="271"/>
      <c r="X162" s="432">
        <f t="shared" si="149"/>
        <v>0</v>
      </c>
      <c r="Y162" s="205"/>
      <c r="Z162" s="273">
        <v>0</v>
      </c>
      <c r="AA162" s="268">
        <v>0</v>
      </c>
      <c r="AB162" s="271"/>
      <c r="AC162" s="274">
        <v>0</v>
      </c>
      <c r="AD162" s="275"/>
      <c r="AE162" s="273">
        <v>0</v>
      </c>
      <c r="AF162" s="268"/>
      <c r="AG162" s="271"/>
      <c r="AH162" s="274">
        <v>0</v>
      </c>
      <c r="AI162" s="276"/>
      <c r="AJ162" s="273">
        <v>0</v>
      </c>
      <c r="AK162" s="268">
        <v>0</v>
      </c>
      <c r="AL162" s="271"/>
      <c r="AM162" s="274">
        <v>0</v>
      </c>
      <c r="AN162" s="276"/>
      <c r="AO162" s="273">
        <v>0</v>
      </c>
      <c r="AP162" s="268"/>
      <c r="AQ162" s="271"/>
      <c r="AR162" s="274">
        <v>0</v>
      </c>
      <c r="AS162" s="275"/>
      <c r="AT162" s="464">
        <f t="shared" si="150"/>
        <v>0</v>
      </c>
      <c r="AU162" s="432">
        <f t="shared" si="151"/>
        <v>0</v>
      </c>
    </row>
    <row r="163" spans="1:47" ht="12" outlineLevel="2" x14ac:dyDescent="0.2">
      <c r="A163" s="264"/>
      <c r="B163" s="59" t="s">
        <v>105</v>
      </c>
      <c r="C163" s="265"/>
      <c r="D163" s="265"/>
      <c r="E163" s="267"/>
      <c r="F163" s="268">
        <v>0</v>
      </c>
      <c r="G163" s="269" t="s">
        <v>101</v>
      </c>
      <c r="H163" s="270">
        <v>0</v>
      </c>
      <c r="I163" s="271"/>
      <c r="J163" s="432">
        <f t="shared" si="143"/>
        <v>0</v>
      </c>
      <c r="K163" s="205"/>
      <c r="L163" s="267"/>
      <c r="M163" s="464">
        <f t="shared" si="144"/>
        <v>0</v>
      </c>
      <c r="N163" s="269" t="s">
        <v>101</v>
      </c>
      <c r="O163" s="270">
        <f t="shared" si="145"/>
        <v>0</v>
      </c>
      <c r="P163" s="271"/>
      <c r="Q163" s="432">
        <f t="shared" si="146"/>
        <v>0</v>
      </c>
      <c r="R163" s="207"/>
      <c r="S163" s="267"/>
      <c r="T163" s="272">
        <f t="shared" si="147"/>
        <v>0</v>
      </c>
      <c r="U163" s="269" t="s">
        <v>101</v>
      </c>
      <c r="V163" s="270">
        <f t="shared" si="148"/>
        <v>0</v>
      </c>
      <c r="W163" s="271"/>
      <c r="X163" s="432">
        <f t="shared" si="149"/>
        <v>0</v>
      </c>
      <c r="Y163" s="205"/>
      <c r="Z163" s="273">
        <v>0</v>
      </c>
      <c r="AA163" s="268">
        <v>0</v>
      </c>
      <c r="AB163" s="271"/>
      <c r="AC163" s="274">
        <v>0</v>
      </c>
      <c r="AD163" s="275"/>
      <c r="AE163" s="273">
        <v>0</v>
      </c>
      <c r="AF163" s="268">
        <v>0</v>
      </c>
      <c r="AG163" s="271"/>
      <c r="AH163" s="274">
        <v>0</v>
      </c>
      <c r="AI163" s="276"/>
      <c r="AJ163" s="273">
        <v>0</v>
      </c>
      <c r="AK163" s="268">
        <v>0</v>
      </c>
      <c r="AL163" s="271"/>
      <c r="AM163" s="274">
        <v>0</v>
      </c>
      <c r="AN163" s="276"/>
      <c r="AO163" s="273">
        <v>0</v>
      </c>
      <c r="AP163" s="268">
        <v>0</v>
      </c>
      <c r="AQ163" s="271"/>
      <c r="AR163" s="274">
        <v>0</v>
      </c>
      <c r="AS163" s="275"/>
      <c r="AT163" s="464">
        <f t="shared" si="150"/>
        <v>0</v>
      </c>
      <c r="AU163" s="432">
        <f t="shared" si="151"/>
        <v>0</v>
      </c>
    </row>
    <row r="164" spans="1:47" ht="12" outlineLevel="2" x14ac:dyDescent="0.2">
      <c r="A164" s="264"/>
      <c r="B164" s="59" t="s">
        <v>105</v>
      </c>
      <c r="C164" s="265"/>
      <c r="D164" s="265"/>
      <c r="E164" s="267"/>
      <c r="F164" s="268">
        <v>0</v>
      </c>
      <c r="G164" s="269" t="s">
        <v>101</v>
      </c>
      <c r="H164" s="270">
        <v>0</v>
      </c>
      <c r="I164" s="271"/>
      <c r="J164" s="432">
        <f t="shared" si="143"/>
        <v>0</v>
      </c>
      <c r="K164" s="205"/>
      <c r="L164" s="267"/>
      <c r="M164" s="464">
        <f t="shared" si="144"/>
        <v>0</v>
      </c>
      <c r="N164" s="269" t="s">
        <v>101</v>
      </c>
      <c r="O164" s="270">
        <f t="shared" si="145"/>
        <v>0</v>
      </c>
      <c r="P164" s="271"/>
      <c r="Q164" s="432">
        <f t="shared" si="146"/>
        <v>0</v>
      </c>
      <c r="R164" s="207"/>
      <c r="S164" s="267"/>
      <c r="T164" s="272">
        <f t="shared" si="147"/>
        <v>0</v>
      </c>
      <c r="U164" s="269" t="s">
        <v>101</v>
      </c>
      <c r="V164" s="270">
        <f t="shared" si="148"/>
        <v>0</v>
      </c>
      <c r="W164" s="271"/>
      <c r="X164" s="432">
        <f t="shared" si="149"/>
        <v>0</v>
      </c>
      <c r="Y164" s="205"/>
      <c r="Z164" s="273">
        <v>0</v>
      </c>
      <c r="AA164" s="268">
        <v>0</v>
      </c>
      <c r="AB164" s="271"/>
      <c r="AC164" s="274">
        <v>0</v>
      </c>
      <c r="AD164" s="275"/>
      <c r="AE164" s="273">
        <v>0</v>
      </c>
      <c r="AF164" s="268">
        <v>0</v>
      </c>
      <c r="AG164" s="271"/>
      <c r="AH164" s="274">
        <v>0</v>
      </c>
      <c r="AI164" s="276"/>
      <c r="AJ164" s="273">
        <v>0</v>
      </c>
      <c r="AK164" s="268">
        <v>0</v>
      </c>
      <c r="AL164" s="271"/>
      <c r="AM164" s="274">
        <v>0</v>
      </c>
      <c r="AN164" s="276"/>
      <c r="AO164" s="273">
        <v>0</v>
      </c>
      <c r="AP164" s="268">
        <v>0</v>
      </c>
      <c r="AQ164" s="271"/>
      <c r="AR164" s="274">
        <v>0</v>
      </c>
      <c r="AS164" s="275"/>
      <c r="AT164" s="464">
        <f t="shared" si="150"/>
        <v>0</v>
      </c>
      <c r="AU164" s="432">
        <f t="shared" si="151"/>
        <v>0</v>
      </c>
    </row>
    <row r="165" spans="1:47" ht="15" customHeight="1" outlineLevel="2" x14ac:dyDescent="0.2">
      <c r="A165" s="264"/>
      <c r="B165" s="56" t="s">
        <v>16</v>
      </c>
      <c r="C165" s="265"/>
      <c r="D165" s="265"/>
      <c r="E165" s="267"/>
      <c r="F165" s="268">
        <v>0</v>
      </c>
      <c r="G165" s="269"/>
      <c r="H165" s="270">
        <v>0</v>
      </c>
      <c r="I165" s="271"/>
      <c r="J165" s="432">
        <f t="shared" si="143"/>
        <v>0</v>
      </c>
      <c r="K165" s="205"/>
      <c r="L165" s="267"/>
      <c r="M165" s="464">
        <f t="shared" si="144"/>
        <v>0</v>
      </c>
      <c r="N165" s="269"/>
      <c r="O165" s="270">
        <f t="shared" si="145"/>
        <v>0</v>
      </c>
      <c r="P165" s="271"/>
      <c r="Q165" s="432">
        <f t="shared" si="146"/>
        <v>0</v>
      </c>
      <c r="R165" s="207"/>
      <c r="S165" s="267"/>
      <c r="T165" s="272">
        <f t="shared" si="147"/>
        <v>0</v>
      </c>
      <c r="U165" s="269"/>
      <c r="V165" s="270">
        <f t="shared" si="148"/>
        <v>0</v>
      </c>
      <c r="W165" s="271"/>
      <c r="X165" s="432">
        <f t="shared" si="149"/>
        <v>0</v>
      </c>
      <c r="Y165" s="205"/>
      <c r="Z165" s="273">
        <v>0</v>
      </c>
      <c r="AA165" s="268">
        <v>0</v>
      </c>
      <c r="AB165" s="271"/>
      <c r="AC165" s="274">
        <v>0</v>
      </c>
      <c r="AD165" s="275"/>
      <c r="AE165" s="273">
        <v>0</v>
      </c>
      <c r="AF165" s="268">
        <v>0</v>
      </c>
      <c r="AG165" s="271"/>
      <c r="AH165" s="274">
        <v>0</v>
      </c>
      <c r="AI165" s="276"/>
      <c r="AJ165" s="273">
        <v>0</v>
      </c>
      <c r="AK165" s="268">
        <v>0</v>
      </c>
      <c r="AL165" s="271"/>
      <c r="AM165" s="274">
        <v>0</v>
      </c>
      <c r="AN165" s="276"/>
      <c r="AO165" s="273">
        <v>0</v>
      </c>
      <c r="AP165" s="268">
        <v>0</v>
      </c>
      <c r="AQ165" s="271"/>
      <c r="AR165" s="274">
        <v>0</v>
      </c>
      <c r="AS165" s="275"/>
      <c r="AT165" s="464">
        <f t="shared" si="150"/>
        <v>0</v>
      </c>
      <c r="AU165" s="432">
        <f t="shared" si="151"/>
        <v>0</v>
      </c>
    </row>
    <row r="166" spans="1:47" s="321" customFormat="1" ht="12" x14ac:dyDescent="0.2">
      <c r="A166" s="307">
        <v>32</v>
      </c>
      <c r="B166" s="61" t="s">
        <v>52</v>
      </c>
      <c r="C166" s="308"/>
      <c r="D166" s="309"/>
      <c r="E166" s="310"/>
      <c r="F166" s="311"/>
      <c r="G166" s="312"/>
      <c r="H166" s="313"/>
      <c r="I166" s="314"/>
      <c r="J166" s="434">
        <f>SUM(J167:J172)</f>
        <v>0</v>
      </c>
      <c r="K166" s="205"/>
      <c r="L166" s="310"/>
      <c r="M166" s="466"/>
      <c r="N166" s="312"/>
      <c r="O166" s="313"/>
      <c r="P166" s="314"/>
      <c r="Q166" s="434">
        <f>SUM(Q167:Q172)</f>
        <v>0</v>
      </c>
      <c r="R166" s="207"/>
      <c r="S166" s="310"/>
      <c r="T166" s="316"/>
      <c r="U166" s="312"/>
      <c r="V166" s="313"/>
      <c r="W166" s="314"/>
      <c r="X166" s="434">
        <f>SUM(X167:X172)</f>
        <v>0</v>
      </c>
      <c r="Y166" s="205"/>
      <c r="Z166" s="317"/>
      <c r="AA166" s="316"/>
      <c r="AB166" s="314"/>
      <c r="AC166" s="318">
        <v>0</v>
      </c>
      <c r="AD166" s="319"/>
      <c r="AE166" s="317"/>
      <c r="AF166" s="316"/>
      <c r="AG166" s="314"/>
      <c r="AH166" s="318">
        <v>0</v>
      </c>
      <c r="AI166" s="320"/>
      <c r="AJ166" s="317"/>
      <c r="AK166" s="316"/>
      <c r="AL166" s="314"/>
      <c r="AM166" s="318">
        <v>0</v>
      </c>
      <c r="AN166" s="320"/>
      <c r="AO166" s="317"/>
      <c r="AP166" s="316"/>
      <c r="AQ166" s="314"/>
      <c r="AR166" s="318">
        <v>0</v>
      </c>
      <c r="AS166" s="319"/>
      <c r="AT166" s="466"/>
      <c r="AU166" s="434">
        <f>SUM(AU167:AU172)</f>
        <v>0</v>
      </c>
    </row>
    <row r="167" spans="1:47" ht="12" outlineLevel="2" x14ac:dyDescent="0.2">
      <c r="A167" s="264"/>
      <c r="B167" s="62" t="s">
        <v>324</v>
      </c>
      <c r="C167" s="265"/>
      <c r="D167" s="265"/>
      <c r="E167" s="267"/>
      <c r="F167" s="268">
        <v>0</v>
      </c>
      <c r="G167" s="269" t="s">
        <v>101</v>
      </c>
      <c r="H167" s="270">
        <v>0</v>
      </c>
      <c r="I167" s="271"/>
      <c r="J167" s="432">
        <f t="shared" ref="J167:J172" si="152">F167*H167</f>
        <v>0</v>
      </c>
      <c r="K167" s="205"/>
      <c r="L167" s="267"/>
      <c r="M167" s="464">
        <f t="shared" ref="M167:M170" si="153">$F167/$J$15*Q$15</f>
        <v>0</v>
      </c>
      <c r="N167" s="269" t="s">
        <v>101</v>
      </c>
      <c r="O167" s="270">
        <f t="shared" ref="O167:O172" si="154">H167</f>
        <v>0</v>
      </c>
      <c r="P167" s="271"/>
      <c r="Q167" s="432">
        <f t="shared" ref="Q167:Q172" si="155">M167*O167</f>
        <v>0</v>
      </c>
      <c r="R167" s="207"/>
      <c r="S167" s="267"/>
      <c r="T167" s="272">
        <f t="shared" ref="T167:T170" si="156">$F167/$J$15*X$15</f>
        <v>0</v>
      </c>
      <c r="U167" s="269" t="s">
        <v>101</v>
      </c>
      <c r="V167" s="270">
        <f t="shared" ref="V167:V172" si="157">H167</f>
        <v>0</v>
      </c>
      <c r="W167" s="271"/>
      <c r="X167" s="432">
        <f t="shared" ref="X167:X172" si="158">T167*V167</f>
        <v>0</v>
      </c>
      <c r="Y167" s="205"/>
      <c r="Z167" s="273">
        <v>0</v>
      </c>
      <c r="AA167" s="268"/>
      <c r="AB167" s="271"/>
      <c r="AC167" s="274">
        <v>0</v>
      </c>
      <c r="AD167" s="275"/>
      <c r="AE167" s="273">
        <v>0</v>
      </c>
      <c r="AF167" s="268"/>
      <c r="AG167" s="271"/>
      <c r="AH167" s="274">
        <v>0</v>
      </c>
      <c r="AI167" s="276"/>
      <c r="AJ167" s="273">
        <v>0</v>
      </c>
      <c r="AK167" s="268">
        <v>0</v>
      </c>
      <c r="AL167" s="271"/>
      <c r="AM167" s="274">
        <v>0</v>
      </c>
      <c r="AN167" s="276"/>
      <c r="AO167" s="273">
        <v>0</v>
      </c>
      <c r="AP167" s="268">
        <v>0</v>
      </c>
      <c r="AQ167" s="271"/>
      <c r="AR167" s="274">
        <v>0</v>
      </c>
      <c r="AS167" s="275"/>
      <c r="AT167" s="464">
        <f t="shared" ref="AT167:AT172" si="159">F167+M167+T167</f>
        <v>0</v>
      </c>
      <c r="AU167" s="432">
        <f t="shared" ref="AU167:AU172" si="160">J167+Q167+X167</f>
        <v>0</v>
      </c>
    </row>
    <row r="168" spans="1:47" ht="12" outlineLevel="2" x14ac:dyDescent="0.2">
      <c r="A168" s="264"/>
      <c r="B168" s="59" t="s">
        <v>105</v>
      </c>
      <c r="C168" s="265"/>
      <c r="D168" s="265"/>
      <c r="E168" s="267"/>
      <c r="F168" s="268">
        <v>0</v>
      </c>
      <c r="G168" s="269" t="s">
        <v>101</v>
      </c>
      <c r="H168" s="270">
        <v>0</v>
      </c>
      <c r="I168" s="271"/>
      <c r="J168" s="432">
        <f t="shared" si="152"/>
        <v>0</v>
      </c>
      <c r="K168" s="205"/>
      <c r="L168" s="267"/>
      <c r="M168" s="464">
        <f t="shared" si="153"/>
        <v>0</v>
      </c>
      <c r="N168" s="269" t="s">
        <v>101</v>
      </c>
      <c r="O168" s="270">
        <f t="shared" si="154"/>
        <v>0</v>
      </c>
      <c r="P168" s="271"/>
      <c r="Q168" s="432">
        <f t="shared" si="155"/>
        <v>0</v>
      </c>
      <c r="R168" s="207"/>
      <c r="S168" s="267"/>
      <c r="T168" s="272">
        <f t="shared" si="156"/>
        <v>0</v>
      </c>
      <c r="U168" s="269" t="s">
        <v>101</v>
      </c>
      <c r="V168" s="270">
        <f t="shared" si="157"/>
        <v>0</v>
      </c>
      <c r="W168" s="271"/>
      <c r="X168" s="432">
        <f t="shared" si="158"/>
        <v>0</v>
      </c>
      <c r="Y168" s="205"/>
      <c r="Z168" s="273">
        <v>0</v>
      </c>
      <c r="AA168" s="268"/>
      <c r="AB168" s="271"/>
      <c r="AC168" s="274">
        <v>0</v>
      </c>
      <c r="AD168" s="275"/>
      <c r="AE168" s="273">
        <v>0</v>
      </c>
      <c r="AF168" s="268"/>
      <c r="AG168" s="271"/>
      <c r="AH168" s="274">
        <v>0</v>
      </c>
      <c r="AI168" s="276"/>
      <c r="AJ168" s="273">
        <v>0</v>
      </c>
      <c r="AK168" s="268">
        <v>0</v>
      </c>
      <c r="AL168" s="271"/>
      <c r="AM168" s="274">
        <v>0</v>
      </c>
      <c r="AN168" s="276"/>
      <c r="AO168" s="273">
        <v>0</v>
      </c>
      <c r="AP168" s="268">
        <v>0</v>
      </c>
      <c r="AQ168" s="271"/>
      <c r="AR168" s="274">
        <v>0</v>
      </c>
      <c r="AS168" s="275"/>
      <c r="AT168" s="464">
        <f t="shared" si="159"/>
        <v>0</v>
      </c>
      <c r="AU168" s="432">
        <f t="shared" si="160"/>
        <v>0</v>
      </c>
    </row>
    <row r="169" spans="1:47" ht="12" outlineLevel="2" x14ac:dyDescent="0.2">
      <c r="A169" s="264"/>
      <c r="B169" s="59" t="s">
        <v>105</v>
      </c>
      <c r="C169" s="265"/>
      <c r="D169" s="265"/>
      <c r="E169" s="267"/>
      <c r="F169" s="268">
        <v>0</v>
      </c>
      <c r="G169" s="269" t="s">
        <v>101</v>
      </c>
      <c r="H169" s="270">
        <v>0</v>
      </c>
      <c r="I169" s="271"/>
      <c r="J169" s="432">
        <f t="shared" si="152"/>
        <v>0</v>
      </c>
      <c r="K169" s="205"/>
      <c r="L169" s="267"/>
      <c r="M169" s="464">
        <f t="shared" si="153"/>
        <v>0</v>
      </c>
      <c r="N169" s="269" t="s">
        <v>101</v>
      </c>
      <c r="O169" s="270">
        <f t="shared" si="154"/>
        <v>0</v>
      </c>
      <c r="P169" s="271"/>
      <c r="Q169" s="432">
        <f t="shared" si="155"/>
        <v>0</v>
      </c>
      <c r="R169" s="207"/>
      <c r="S169" s="267"/>
      <c r="T169" s="272">
        <f t="shared" si="156"/>
        <v>0</v>
      </c>
      <c r="U169" s="269" t="s">
        <v>101</v>
      </c>
      <c r="V169" s="270">
        <f t="shared" si="157"/>
        <v>0</v>
      </c>
      <c r="W169" s="271"/>
      <c r="X169" s="432">
        <f t="shared" si="158"/>
        <v>0</v>
      </c>
      <c r="Y169" s="205"/>
      <c r="Z169" s="273">
        <v>0</v>
      </c>
      <c r="AA169" s="268"/>
      <c r="AB169" s="271"/>
      <c r="AC169" s="274">
        <v>0</v>
      </c>
      <c r="AD169" s="275"/>
      <c r="AE169" s="273">
        <v>0</v>
      </c>
      <c r="AF169" s="268"/>
      <c r="AG169" s="271"/>
      <c r="AH169" s="274">
        <v>0</v>
      </c>
      <c r="AI169" s="276"/>
      <c r="AJ169" s="273">
        <v>0</v>
      </c>
      <c r="AK169" s="268">
        <v>0</v>
      </c>
      <c r="AL169" s="271"/>
      <c r="AM169" s="274">
        <v>0</v>
      </c>
      <c r="AN169" s="276"/>
      <c r="AO169" s="273">
        <v>0</v>
      </c>
      <c r="AP169" s="268">
        <v>0</v>
      </c>
      <c r="AQ169" s="271"/>
      <c r="AR169" s="274">
        <v>0</v>
      </c>
      <c r="AS169" s="275"/>
      <c r="AT169" s="464">
        <f t="shared" si="159"/>
        <v>0</v>
      </c>
      <c r="AU169" s="432">
        <f t="shared" si="160"/>
        <v>0</v>
      </c>
    </row>
    <row r="170" spans="1:47" ht="12" outlineLevel="2" x14ac:dyDescent="0.2">
      <c r="A170" s="264"/>
      <c r="B170" s="59" t="s">
        <v>105</v>
      </c>
      <c r="C170" s="265"/>
      <c r="D170" s="265"/>
      <c r="E170" s="267"/>
      <c r="F170" s="268">
        <v>0</v>
      </c>
      <c r="G170" s="269" t="s">
        <v>101</v>
      </c>
      <c r="H170" s="270">
        <v>0</v>
      </c>
      <c r="I170" s="271"/>
      <c r="J170" s="432">
        <f t="shared" si="152"/>
        <v>0</v>
      </c>
      <c r="K170" s="205"/>
      <c r="L170" s="267"/>
      <c r="M170" s="464">
        <f t="shared" si="153"/>
        <v>0</v>
      </c>
      <c r="N170" s="269" t="s">
        <v>101</v>
      </c>
      <c r="O170" s="270">
        <f t="shared" si="154"/>
        <v>0</v>
      </c>
      <c r="P170" s="271"/>
      <c r="Q170" s="432">
        <f t="shared" si="155"/>
        <v>0</v>
      </c>
      <c r="R170" s="207"/>
      <c r="S170" s="267"/>
      <c r="T170" s="272">
        <f t="shared" si="156"/>
        <v>0</v>
      </c>
      <c r="U170" s="269" t="s">
        <v>101</v>
      </c>
      <c r="V170" s="270">
        <f t="shared" si="157"/>
        <v>0</v>
      </c>
      <c r="W170" s="271"/>
      <c r="X170" s="432">
        <f t="shared" si="158"/>
        <v>0</v>
      </c>
      <c r="Y170" s="205"/>
      <c r="Z170" s="273">
        <v>0</v>
      </c>
      <c r="AA170" s="268"/>
      <c r="AB170" s="271"/>
      <c r="AC170" s="274">
        <v>0</v>
      </c>
      <c r="AD170" s="275"/>
      <c r="AE170" s="273">
        <v>0</v>
      </c>
      <c r="AF170" s="268"/>
      <c r="AG170" s="271"/>
      <c r="AH170" s="274">
        <v>0</v>
      </c>
      <c r="AI170" s="276"/>
      <c r="AJ170" s="273">
        <v>0</v>
      </c>
      <c r="AK170" s="268">
        <v>0</v>
      </c>
      <c r="AL170" s="271"/>
      <c r="AM170" s="274">
        <v>0</v>
      </c>
      <c r="AN170" s="276"/>
      <c r="AO170" s="273">
        <v>0</v>
      </c>
      <c r="AP170" s="268">
        <v>0</v>
      </c>
      <c r="AQ170" s="271"/>
      <c r="AR170" s="274">
        <v>0</v>
      </c>
      <c r="AS170" s="275"/>
      <c r="AT170" s="464">
        <f t="shared" si="159"/>
        <v>0</v>
      </c>
      <c r="AU170" s="432">
        <f t="shared" si="160"/>
        <v>0</v>
      </c>
    </row>
    <row r="171" spans="1:47" ht="28.5" customHeight="1" outlineLevel="2" x14ac:dyDescent="0.2">
      <c r="A171" s="264"/>
      <c r="B171" s="686" t="s">
        <v>162</v>
      </c>
      <c r="C171" s="686"/>
      <c r="D171" s="65"/>
      <c r="E171" s="267"/>
      <c r="F171" s="268">
        <v>0</v>
      </c>
      <c r="G171" s="269" t="s">
        <v>101</v>
      </c>
      <c r="H171" s="270">
        <v>0</v>
      </c>
      <c r="I171" s="271"/>
      <c r="J171" s="432">
        <f t="shared" si="152"/>
        <v>0</v>
      </c>
      <c r="K171" s="205"/>
      <c r="L171" s="267"/>
      <c r="M171" s="464">
        <v>20</v>
      </c>
      <c r="N171" s="269" t="s">
        <v>325</v>
      </c>
      <c r="O171" s="270">
        <f t="shared" si="154"/>
        <v>0</v>
      </c>
      <c r="P171" s="271"/>
      <c r="Q171" s="432">
        <f t="shared" si="155"/>
        <v>0</v>
      </c>
      <c r="R171" s="207"/>
      <c r="S171" s="267"/>
      <c r="T171" s="272">
        <v>20</v>
      </c>
      <c r="U171" s="269" t="s">
        <v>325</v>
      </c>
      <c r="V171" s="270">
        <f t="shared" si="157"/>
        <v>0</v>
      </c>
      <c r="W171" s="271"/>
      <c r="X171" s="432">
        <f t="shared" si="158"/>
        <v>0</v>
      </c>
      <c r="Y171" s="205"/>
      <c r="Z171" s="273">
        <v>0</v>
      </c>
      <c r="AA171" s="268"/>
      <c r="AB171" s="271"/>
      <c r="AC171" s="274">
        <v>0</v>
      </c>
      <c r="AD171" s="275"/>
      <c r="AE171" s="273">
        <v>0</v>
      </c>
      <c r="AF171" s="268"/>
      <c r="AG171" s="271"/>
      <c r="AH171" s="274">
        <v>0</v>
      </c>
      <c r="AI171" s="276"/>
      <c r="AJ171" s="273">
        <v>0</v>
      </c>
      <c r="AK171" s="268">
        <v>0</v>
      </c>
      <c r="AL171" s="271"/>
      <c r="AM171" s="274">
        <v>0</v>
      </c>
      <c r="AN171" s="276"/>
      <c r="AO171" s="273">
        <v>0</v>
      </c>
      <c r="AP171" s="268">
        <v>0</v>
      </c>
      <c r="AQ171" s="271"/>
      <c r="AR171" s="274">
        <v>0</v>
      </c>
      <c r="AS171" s="275"/>
      <c r="AT171" s="464">
        <f t="shared" si="159"/>
        <v>40</v>
      </c>
      <c r="AU171" s="432">
        <f t="shared" si="160"/>
        <v>0</v>
      </c>
    </row>
    <row r="172" spans="1:47" ht="12" outlineLevel="2" x14ac:dyDescent="0.2">
      <c r="A172" s="264"/>
      <c r="B172" s="62"/>
      <c r="C172" s="265"/>
      <c r="D172" s="265"/>
      <c r="E172" s="267"/>
      <c r="F172" s="268">
        <v>0</v>
      </c>
      <c r="G172" s="269" t="s">
        <v>101</v>
      </c>
      <c r="H172" s="270">
        <v>0</v>
      </c>
      <c r="I172" s="271"/>
      <c r="J172" s="432">
        <f t="shared" si="152"/>
        <v>0</v>
      </c>
      <c r="K172" s="205"/>
      <c r="L172" s="267"/>
      <c r="M172" s="464">
        <f t="shared" ref="M172" si="161">$F172/$J$15*Q$15</f>
        <v>0</v>
      </c>
      <c r="N172" s="269" t="s">
        <v>101</v>
      </c>
      <c r="O172" s="270">
        <f t="shared" si="154"/>
        <v>0</v>
      </c>
      <c r="P172" s="271"/>
      <c r="Q172" s="432">
        <f t="shared" si="155"/>
        <v>0</v>
      </c>
      <c r="R172" s="207"/>
      <c r="S172" s="267"/>
      <c r="T172" s="272">
        <f t="shared" ref="T172" si="162">$F172/$J$15*X$15</f>
        <v>0</v>
      </c>
      <c r="U172" s="269" t="s">
        <v>101</v>
      </c>
      <c r="V172" s="270">
        <f t="shared" si="157"/>
        <v>0</v>
      </c>
      <c r="W172" s="271"/>
      <c r="X172" s="432">
        <f t="shared" si="158"/>
        <v>0</v>
      </c>
      <c r="Y172" s="205"/>
      <c r="Z172" s="273">
        <v>0</v>
      </c>
      <c r="AA172" s="268"/>
      <c r="AB172" s="271"/>
      <c r="AC172" s="274">
        <v>0</v>
      </c>
      <c r="AD172" s="275"/>
      <c r="AE172" s="273">
        <v>0</v>
      </c>
      <c r="AF172" s="268"/>
      <c r="AG172" s="271"/>
      <c r="AH172" s="274">
        <v>0</v>
      </c>
      <c r="AI172" s="276"/>
      <c r="AJ172" s="273">
        <v>0</v>
      </c>
      <c r="AK172" s="268">
        <v>0</v>
      </c>
      <c r="AL172" s="271"/>
      <c r="AM172" s="274">
        <v>0</v>
      </c>
      <c r="AN172" s="276"/>
      <c r="AO172" s="273">
        <v>0</v>
      </c>
      <c r="AP172" s="268">
        <v>0</v>
      </c>
      <c r="AQ172" s="271"/>
      <c r="AR172" s="274">
        <v>0</v>
      </c>
      <c r="AS172" s="275"/>
      <c r="AT172" s="464">
        <f t="shared" si="159"/>
        <v>0</v>
      </c>
      <c r="AU172" s="432">
        <f t="shared" si="160"/>
        <v>0</v>
      </c>
    </row>
    <row r="173" spans="1:47" s="321" customFormat="1" ht="12" x14ac:dyDescent="0.2">
      <c r="A173" s="307">
        <v>42</v>
      </c>
      <c r="B173" s="61" t="s">
        <v>349</v>
      </c>
      <c r="C173" s="308"/>
      <c r="D173" s="309"/>
      <c r="E173" s="310"/>
      <c r="F173" s="311"/>
      <c r="G173" s="312"/>
      <c r="H173" s="313"/>
      <c r="I173" s="314"/>
      <c r="J173" s="434">
        <f>SUM(J174:J178)</f>
        <v>0</v>
      </c>
      <c r="K173" s="205"/>
      <c r="L173" s="310"/>
      <c r="M173" s="466"/>
      <c r="N173" s="312"/>
      <c r="O173" s="313"/>
      <c r="P173" s="314"/>
      <c r="Q173" s="434">
        <f>SUM(Q174:Q178)</f>
        <v>0</v>
      </c>
      <c r="R173" s="207"/>
      <c r="S173" s="310"/>
      <c r="T173" s="316"/>
      <c r="U173" s="312"/>
      <c r="V173" s="313"/>
      <c r="W173" s="314"/>
      <c r="X173" s="434">
        <f>SUM(X174:X178)</f>
        <v>0</v>
      </c>
      <c r="Y173" s="205"/>
      <c r="Z173" s="317"/>
      <c r="AA173" s="316"/>
      <c r="AB173" s="314"/>
      <c r="AC173" s="318">
        <v>0</v>
      </c>
      <c r="AD173" s="319"/>
      <c r="AE173" s="317"/>
      <c r="AF173" s="316"/>
      <c r="AG173" s="314"/>
      <c r="AH173" s="318">
        <v>0</v>
      </c>
      <c r="AI173" s="320"/>
      <c r="AJ173" s="317"/>
      <c r="AK173" s="316"/>
      <c r="AL173" s="314"/>
      <c r="AM173" s="318">
        <v>0</v>
      </c>
      <c r="AN173" s="320"/>
      <c r="AO173" s="317"/>
      <c r="AP173" s="316"/>
      <c r="AQ173" s="314"/>
      <c r="AR173" s="318">
        <v>0</v>
      </c>
      <c r="AS173" s="319"/>
      <c r="AT173" s="466"/>
      <c r="AU173" s="434">
        <f>SUM(AU174:AU178)</f>
        <v>0</v>
      </c>
    </row>
    <row r="174" spans="1:47" ht="12" outlineLevel="2" x14ac:dyDescent="0.2">
      <c r="A174" s="264"/>
      <c r="B174" s="62" t="s">
        <v>324</v>
      </c>
      <c r="C174" s="265"/>
      <c r="D174" s="265"/>
      <c r="E174" s="267"/>
      <c r="F174" s="268">
        <v>0</v>
      </c>
      <c r="G174" s="269" t="s">
        <v>101</v>
      </c>
      <c r="H174" s="270">
        <v>0</v>
      </c>
      <c r="I174" s="271"/>
      <c r="J174" s="432">
        <f t="shared" ref="J174:J178" si="163">F174*H174</f>
        <v>0</v>
      </c>
      <c r="K174" s="205"/>
      <c r="L174" s="267"/>
      <c r="M174" s="464">
        <f t="shared" ref="M174:M178" si="164">$F174/$J$15*Q$15</f>
        <v>0</v>
      </c>
      <c r="N174" s="269" t="s">
        <v>101</v>
      </c>
      <c r="O174" s="270">
        <f t="shared" ref="O174:O178" si="165">H174</f>
        <v>0</v>
      </c>
      <c r="P174" s="271"/>
      <c r="Q174" s="432">
        <f t="shared" ref="Q174:Q178" si="166">M174*O174</f>
        <v>0</v>
      </c>
      <c r="R174" s="207"/>
      <c r="S174" s="267"/>
      <c r="T174" s="272">
        <f t="shared" ref="T174:T178" si="167">$F174/$J$15*X$15</f>
        <v>0</v>
      </c>
      <c r="U174" s="269" t="s">
        <v>101</v>
      </c>
      <c r="V174" s="270">
        <f t="shared" ref="V174:V178" si="168">H174</f>
        <v>0</v>
      </c>
      <c r="W174" s="271"/>
      <c r="X174" s="432">
        <f t="shared" ref="X174:X178" si="169">T174*V174</f>
        <v>0</v>
      </c>
      <c r="Y174" s="205"/>
      <c r="Z174" s="273">
        <v>0</v>
      </c>
      <c r="AA174" s="268">
        <v>0</v>
      </c>
      <c r="AB174" s="271"/>
      <c r="AC174" s="274">
        <v>0</v>
      </c>
      <c r="AD174" s="275"/>
      <c r="AE174" s="273">
        <v>0</v>
      </c>
      <c r="AF174" s="268">
        <v>0</v>
      </c>
      <c r="AG174" s="271"/>
      <c r="AH174" s="274">
        <v>0</v>
      </c>
      <c r="AI174" s="276"/>
      <c r="AJ174" s="273">
        <v>0</v>
      </c>
      <c r="AK174" s="268">
        <v>0</v>
      </c>
      <c r="AL174" s="271"/>
      <c r="AM174" s="274">
        <v>0</v>
      </c>
      <c r="AN174" s="276"/>
      <c r="AO174" s="273">
        <v>0</v>
      </c>
      <c r="AP174" s="268">
        <v>0</v>
      </c>
      <c r="AQ174" s="271"/>
      <c r="AR174" s="274">
        <v>0</v>
      </c>
      <c r="AS174" s="275"/>
      <c r="AT174" s="464">
        <f t="shared" ref="AT174:AT178" si="170">F174+M174+T174</f>
        <v>0</v>
      </c>
      <c r="AU174" s="432">
        <f t="shared" ref="AU174:AU178" si="171">J174+Q174+X174</f>
        <v>0</v>
      </c>
    </row>
    <row r="175" spans="1:47" ht="12" outlineLevel="2" x14ac:dyDescent="0.2">
      <c r="A175" s="264"/>
      <c r="B175" s="59" t="s">
        <v>105</v>
      </c>
      <c r="C175" s="265"/>
      <c r="D175" s="265"/>
      <c r="E175" s="267"/>
      <c r="F175" s="268">
        <v>0</v>
      </c>
      <c r="G175" s="269" t="s">
        <v>101</v>
      </c>
      <c r="H175" s="270">
        <v>0</v>
      </c>
      <c r="I175" s="271"/>
      <c r="J175" s="432">
        <f t="shared" si="163"/>
        <v>0</v>
      </c>
      <c r="K175" s="205"/>
      <c r="L175" s="267"/>
      <c r="M175" s="464">
        <f t="shared" si="164"/>
        <v>0</v>
      </c>
      <c r="N175" s="269" t="s">
        <v>101</v>
      </c>
      <c r="O175" s="270">
        <f t="shared" si="165"/>
        <v>0</v>
      </c>
      <c r="P175" s="271"/>
      <c r="Q175" s="432">
        <f t="shared" si="166"/>
        <v>0</v>
      </c>
      <c r="R175" s="207"/>
      <c r="S175" s="267"/>
      <c r="T175" s="272">
        <f t="shared" si="167"/>
        <v>0</v>
      </c>
      <c r="U175" s="269" t="s">
        <v>101</v>
      </c>
      <c r="V175" s="270">
        <f t="shared" si="168"/>
        <v>0</v>
      </c>
      <c r="W175" s="271"/>
      <c r="X175" s="432">
        <f t="shared" si="169"/>
        <v>0</v>
      </c>
      <c r="Y175" s="205"/>
      <c r="Z175" s="273">
        <v>0</v>
      </c>
      <c r="AA175" s="268"/>
      <c r="AB175" s="271"/>
      <c r="AC175" s="274">
        <v>0</v>
      </c>
      <c r="AD175" s="275"/>
      <c r="AE175" s="273">
        <v>0</v>
      </c>
      <c r="AF175" s="268"/>
      <c r="AG175" s="271"/>
      <c r="AH175" s="274">
        <v>0</v>
      </c>
      <c r="AI175" s="276"/>
      <c r="AJ175" s="273">
        <v>0</v>
      </c>
      <c r="AK175" s="268">
        <v>0</v>
      </c>
      <c r="AL175" s="271"/>
      <c r="AM175" s="274">
        <v>0</v>
      </c>
      <c r="AN175" s="276"/>
      <c r="AO175" s="273">
        <v>0</v>
      </c>
      <c r="AP175" s="268">
        <v>0</v>
      </c>
      <c r="AQ175" s="271"/>
      <c r="AR175" s="274">
        <v>0</v>
      </c>
      <c r="AS175" s="275"/>
      <c r="AT175" s="464">
        <f t="shared" si="170"/>
        <v>0</v>
      </c>
      <c r="AU175" s="432">
        <f t="shared" si="171"/>
        <v>0</v>
      </c>
    </row>
    <row r="176" spans="1:47" ht="12" outlineLevel="2" x14ac:dyDescent="0.2">
      <c r="A176" s="264"/>
      <c r="B176" s="59" t="s">
        <v>105</v>
      </c>
      <c r="C176" s="265"/>
      <c r="D176" s="265"/>
      <c r="E176" s="267"/>
      <c r="F176" s="268">
        <v>0</v>
      </c>
      <c r="G176" s="269" t="s">
        <v>101</v>
      </c>
      <c r="H176" s="270">
        <v>0</v>
      </c>
      <c r="I176" s="271"/>
      <c r="J176" s="432">
        <f t="shared" si="163"/>
        <v>0</v>
      </c>
      <c r="K176" s="205"/>
      <c r="L176" s="267"/>
      <c r="M176" s="464">
        <f t="shared" si="164"/>
        <v>0</v>
      </c>
      <c r="N176" s="269" t="s">
        <v>101</v>
      </c>
      <c r="O176" s="270">
        <f t="shared" si="165"/>
        <v>0</v>
      </c>
      <c r="P176" s="271"/>
      <c r="Q176" s="432">
        <f t="shared" si="166"/>
        <v>0</v>
      </c>
      <c r="R176" s="207"/>
      <c r="S176" s="267"/>
      <c r="T176" s="272">
        <f t="shared" si="167"/>
        <v>0</v>
      </c>
      <c r="U176" s="269" t="s">
        <v>101</v>
      </c>
      <c r="V176" s="270">
        <f t="shared" si="168"/>
        <v>0</v>
      </c>
      <c r="W176" s="271"/>
      <c r="X176" s="432">
        <f t="shared" si="169"/>
        <v>0</v>
      </c>
      <c r="Y176" s="205"/>
      <c r="Z176" s="273">
        <v>0</v>
      </c>
      <c r="AA176" s="268"/>
      <c r="AB176" s="271"/>
      <c r="AC176" s="274">
        <v>0</v>
      </c>
      <c r="AD176" s="275"/>
      <c r="AE176" s="273">
        <v>0</v>
      </c>
      <c r="AF176" s="268"/>
      <c r="AG176" s="271"/>
      <c r="AH176" s="274">
        <v>0</v>
      </c>
      <c r="AI176" s="276"/>
      <c r="AJ176" s="273">
        <v>0</v>
      </c>
      <c r="AK176" s="268">
        <v>0</v>
      </c>
      <c r="AL176" s="271"/>
      <c r="AM176" s="274">
        <v>0</v>
      </c>
      <c r="AN176" s="276"/>
      <c r="AO176" s="273">
        <v>0</v>
      </c>
      <c r="AP176" s="268"/>
      <c r="AQ176" s="271"/>
      <c r="AR176" s="274">
        <v>0</v>
      </c>
      <c r="AS176" s="275"/>
      <c r="AT176" s="464">
        <f t="shared" si="170"/>
        <v>0</v>
      </c>
      <c r="AU176" s="432">
        <f t="shared" si="171"/>
        <v>0</v>
      </c>
    </row>
    <row r="177" spans="1:47" ht="12" outlineLevel="2" x14ac:dyDescent="0.2">
      <c r="A177" s="264"/>
      <c r="B177" s="59" t="s">
        <v>105</v>
      </c>
      <c r="C177" s="265"/>
      <c r="D177" s="265"/>
      <c r="E177" s="267"/>
      <c r="F177" s="268">
        <v>0</v>
      </c>
      <c r="G177" s="269" t="s">
        <v>101</v>
      </c>
      <c r="H177" s="270">
        <v>0</v>
      </c>
      <c r="I177" s="271"/>
      <c r="J177" s="432">
        <f t="shared" si="163"/>
        <v>0</v>
      </c>
      <c r="K177" s="205"/>
      <c r="L177" s="267"/>
      <c r="M177" s="464">
        <f t="shared" si="164"/>
        <v>0</v>
      </c>
      <c r="N177" s="269" t="s">
        <v>101</v>
      </c>
      <c r="O177" s="270">
        <f t="shared" si="165"/>
        <v>0</v>
      </c>
      <c r="P177" s="271"/>
      <c r="Q177" s="432">
        <f t="shared" si="166"/>
        <v>0</v>
      </c>
      <c r="R177" s="207"/>
      <c r="S177" s="267"/>
      <c r="T177" s="272">
        <f t="shared" si="167"/>
        <v>0</v>
      </c>
      <c r="U177" s="269" t="s">
        <v>101</v>
      </c>
      <c r="V177" s="270">
        <f t="shared" si="168"/>
        <v>0</v>
      </c>
      <c r="W177" s="271"/>
      <c r="X177" s="432">
        <f t="shared" si="169"/>
        <v>0</v>
      </c>
      <c r="Y177" s="205"/>
      <c r="Z177" s="273">
        <v>0</v>
      </c>
      <c r="AA177" s="268"/>
      <c r="AB177" s="271"/>
      <c r="AC177" s="274">
        <v>0</v>
      </c>
      <c r="AD177" s="275"/>
      <c r="AE177" s="273">
        <v>0</v>
      </c>
      <c r="AF177" s="268"/>
      <c r="AG177" s="271"/>
      <c r="AH177" s="274">
        <v>0</v>
      </c>
      <c r="AI177" s="276"/>
      <c r="AJ177" s="273">
        <v>0</v>
      </c>
      <c r="AK177" s="268">
        <v>0</v>
      </c>
      <c r="AL177" s="271"/>
      <c r="AM177" s="274">
        <v>0</v>
      </c>
      <c r="AN177" s="276"/>
      <c r="AO177" s="273">
        <v>0</v>
      </c>
      <c r="AP177" s="268"/>
      <c r="AQ177" s="271"/>
      <c r="AR177" s="274">
        <v>0</v>
      </c>
      <c r="AS177" s="275"/>
      <c r="AT177" s="464">
        <f t="shared" si="170"/>
        <v>0</v>
      </c>
      <c r="AU177" s="432">
        <f t="shared" si="171"/>
        <v>0</v>
      </c>
    </row>
    <row r="178" spans="1:47" ht="12" outlineLevel="2" x14ac:dyDescent="0.2">
      <c r="A178" s="264"/>
      <c r="B178" s="62"/>
      <c r="C178" s="265"/>
      <c r="D178" s="265"/>
      <c r="E178" s="267"/>
      <c r="F178" s="268">
        <v>0</v>
      </c>
      <c r="G178" s="269" t="s">
        <v>101</v>
      </c>
      <c r="H178" s="270">
        <v>0</v>
      </c>
      <c r="I178" s="271"/>
      <c r="J178" s="432">
        <f t="shared" si="163"/>
        <v>0</v>
      </c>
      <c r="K178" s="205"/>
      <c r="L178" s="267"/>
      <c r="M178" s="464">
        <f t="shared" si="164"/>
        <v>0</v>
      </c>
      <c r="N178" s="269" t="s">
        <v>101</v>
      </c>
      <c r="O178" s="270">
        <f t="shared" si="165"/>
        <v>0</v>
      </c>
      <c r="P178" s="271"/>
      <c r="Q178" s="432">
        <f t="shared" si="166"/>
        <v>0</v>
      </c>
      <c r="R178" s="207"/>
      <c r="S178" s="267"/>
      <c r="T178" s="272">
        <f t="shared" si="167"/>
        <v>0</v>
      </c>
      <c r="U178" s="269" t="s">
        <v>101</v>
      </c>
      <c r="V178" s="270">
        <f t="shared" si="168"/>
        <v>0</v>
      </c>
      <c r="W178" s="271"/>
      <c r="X178" s="432">
        <f t="shared" si="169"/>
        <v>0</v>
      </c>
      <c r="Y178" s="205"/>
      <c r="Z178" s="273">
        <v>0</v>
      </c>
      <c r="AA178" s="268"/>
      <c r="AB178" s="271"/>
      <c r="AC178" s="274">
        <v>0</v>
      </c>
      <c r="AD178" s="275"/>
      <c r="AE178" s="273">
        <v>0</v>
      </c>
      <c r="AF178" s="268"/>
      <c r="AG178" s="271"/>
      <c r="AH178" s="274">
        <v>0</v>
      </c>
      <c r="AI178" s="276"/>
      <c r="AJ178" s="273">
        <v>0</v>
      </c>
      <c r="AK178" s="268">
        <v>0</v>
      </c>
      <c r="AL178" s="271"/>
      <c r="AM178" s="274">
        <v>0</v>
      </c>
      <c r="AN178" s="276"/>
      <c r="AO178" s="273">
        <v>0</v>
      </c>
      <c r="AP178" s="268"/>
      <c r="AQ178" s="271"/>
      <c r="AR178" s="274">
        <v>0</v>
      </c>
      <c r="AS178" s="275"/>
      <c r="AT178" s="464">
        <f t="shared" si="170"/>
        <v>0</v>
      </c>
      <c r="AU178" s="432">
        <f t="shared" si="171"/>
        <v>0</v>
      </c>
    </row>
    <row r="179" spans="1:47" s="321" customFormat="1" ht="12" x14ac:dyDescent="0.2">
      <c r="A179" s="307" t="s">
        <v>53</v>
      </c>
      <c r="B179" s="61" t="s">
        <v>54</v>
      </c>
      <c r="C179" s="308"/>
      <c r="D179" s="309"/>
      <c r="E179" s="310"/>
      <c r="F179" s="311"/>
      <c r="G179" s="312"/>
      <c r="H179" s="313"/>
      <c r="I179" s="314"/>
      <c r="J179" s="434">
        <f>SUM(J180:J184)</f>
        <v>0</v>
      </c>
      <c r="K179" s="205"/>
      <c r="L179" s="310"/>
      <c r="M179" s="466"/>
      <c r="N179" s="312"/>
      <c r="O179" s="313"/>
      <c r="P179" s="314"/>
      <c r="Q179" s="434">
        <f>SUM(Q180:Q184)</f>
        <v>0</v>
      </c>
      <c r="R179" s="207"/>
      <c r="S179" s="310"/>
      <c r="T179" s="316"/>
      <c r="U179" s="312"/>
      <c r="V179" s="313"/>
      <c r="W179" s="314"/>
      <c r="X179" s="434">
        <f>SUM(X180:X184)</f>
        <v>0</v>
      </c>
      <c r="Y179" s="205"/>
      <c r="Z179" s="317"/>
      <c r="AA179" s="316"/>
      <c r="AB179" s="314"/>
      <c r="AC179" s="318">
        <v>0</v>
      </c>
      <c r="AD179" s="319"/>
      <c r="AE179" s="317"/>
      <c r="AF179" s="316"/>
      <c r="AG179" s="314"/>
      <c r="AH179" s="318">
        <v>0</v>
      </c>
      <c r="AI179" s="320"/>
      <c r="AJ179" s="317"/>
      <c r="AK179" s="316"/>
      <c r="AL179" s="314"/>
      <c r="AM179" s="318">
        <v>0</v>
      </c>
      <c r="AN179" s="320"/>
      <c r="AO179" s="317"/>
      <c r="AP179" s="316"/>
      <c r="AQ179" s="314"/>
      <c r="AR179" s="318">
        <v>0</v>
      </c>
      <c r="AS179" s="319"/>
      <c r="AT179" s="466"/>
      <c r="AU179" s="434">
        <f>SUM(AU180:AU184)</f>
        <v>0</v>
      </c>
    </row>
    <row r="180" spans="1:47" ht="12" outlineLevel="2" x14ac:dyDescent="0.2">
      <c r="A180" s="264"/>
      <c r="B180" s="62" t="s">
        <v>324</v>
      </c>
      <c r="C180" s="265"/>
      <c r="D180" s="265"/>
      <c r="E180" s="267"/>
      <c r="F180" s="268">
        <v>0</v>
      </c>
      <c r="G180" s="269" t="s">
        <v>101</v>
      </c>
      <c r="H180" s="270">
        <v>0</v>
      </c>
      <c r="I180" s="271"/>
      <c r="J180" s="432">
        <f t="shared" ref="J180:J184" si="172">F180*H180</f>
        <v>0</v>
      </c>
      <c r="K180" s="205"/>
      <c r="L180" s="267"/>
      <c r="M180" s="464">
        <f t="shared" ref="M180:M184" si="173">$F180/$J$15*Q$15</f>
        <v>0</v>
      </c>
      <c r="N180" s="269" t="s">
        <v>101</v>
      </c>
      <c r="O180" s="270">
        <f t="shared" ref="O180:O184" si="174">H180</f>
        <v>0</v>
      </c>
      <c r="P180" s="271"/>
      <c r="Q180" s="432">
        <f t="shared" ref="Q180:Q184" si="175">M180*O180</f>
        <v>0</v>
      </c>
      <c r="R180" s="207"/>
      <c r="S180" s="267"/>
      <c r="T180" s="272">
        <f t="shared" ref="T180:T184" si="176">$F180/$J$15*X$15</f>
        <v>0</v>
      </c>
      <c r="U180" s="269" t="s">
        <v>101</v>
      </c>
      <c r="V180" s="270">
        <f t="shared" ref="V180:V184" si="177">H180</f>
        <v>0</v>
      </c>
      <c r="W180" s="271"/>
      <c r="X180" s="432">
        <f t="shared" ref="X180:X184" si="178">T180*V180</f>
        <v>0</v>
      </c>
      <c r="Y180" s="205"/>
      <c r="Z180" s="273">
        <v>0</v>
      </c>
      <c r="AA180" s="268"/>
      <c r="AB180" s="271"/>
      <c r="AC180" s="274">
        <v>0</v>
      </c>
      <c r="AD180" s="275"/>
      <c r="AE180" s="273">
        <v>0</v>
      </c>
      <c r="AF180" s="268"/>
      <c r="AG180" s="271"/>
      <c r="AH180" s="274">
        <v>0</v>
      </c>
      <c r="AI180" s="276"/>
      <c r="AJ180" s="273">
        <v>0</v>
      </c>
      <c r="AK180" s="268">
        <v>0</v>
      </c>
      <c r="AL180" s="271"/>
      <c r="AM180" s="274">
        <v>0</v>
      </c>
      <c r="AN180" s="276"/>
      <c r="AO180" s="273">
        <v>0</v>
      </c>
      <c r="AP180" s="268">
        <v>0</v>
      </c>
      <c r="AQ180" s="271"/>
      <c r="AR180" s="274">
        <v>0</v>
      </c>
      <c r="AS180" s="275"/>
      <c r="AT180" s="464">
        <f t="shared" ref="AT180:AT184" si="179">F180+M180+T180</f>
        <v>0</v>
      </c>
      <c r="AU180" s="432">
        <f t="shared" ref="AU180:AU184" si="180">J180+Q180+X180</f>
        <v>0</v>
      </c>
    </row>
    <row r="181" spans="1:47" ht="12" outlineLevel="2" x14ac:dyDescent="0.2">
      <c r="A181" s="264"/>
      <c r="B181" s="59" t="s">
        <v>105</v>
      </c>
      <c r="C181" s="265"/>
      <c r="D181" s="265"/>
      <c r="E181" s="267"/>
      <c r="F181" s="268">
        <v>0</v>
      </c>
      <c r="G181" s="269" t="s">
        <v>101</v>
      </c>
      <c r="H181" s="270">
        <v>0</v>
      </c>
      <c r="I181" s="271"/>
      <c r="J181" s="432">
        <f t="shared" si="172"/>
        <v>0</v>
      </c>
      <c r="K181" s="205"/>
      <c r="L181" s="267"/>
      <c r="M181" s="464">
        <f t="shared" si="173"/>
        <v>0</v>
      </c>
      <c r="N181" s="269" t="s">
        <v>101</v>
      </c>
      <c r="O181" s="270">
        <f t="shared" si="174"/>
        <v>0</v>
      </c>
      <c r="P181" s="271"/>
      <c r="Q181" s="432">
        <f t="shared" si="175"/>
        <v>0</v>
      </c>
      <c r="R181" s="207"/>
      <c r="S181" s="267"/>
      <c r="T181" s="272">
        <f t="shared" si="176"/>
        <v>0</v>
      </c>
      <c r="U181" s="269" t="s">
        <v>101</v>
      </c>
      <c r="V181" s="270">
        <f t="shared" si="177"/>
        <v>0</v>
      </c>
      <c r="W181" s="271"/>
      <c r="X181" s="432">
        <f t="shared" si="178"/>
        <v>0</v>
      </c>
      <c r="Y181" s="205"/>
      <c r="Z181" s="273">
        <v>0</v>
      </c>
      <c r="AA181" s="268">
        <v>0</v>
      </c>
      <c r="AB181" s="271"/>
      <c r="AC181" s="274">
        <v>0</v>
      </c>
      <c r="AD181" s="275"/>
      <c r="AE181" s="273">
        <v>0</v>
      </c>
      <c r="AF181" s="268"/>
      <c r="AG181" s="271"/>
      <c r="AH181" s="274">
        <v>0</v>
      </c>
      <c r="AI181" s="276"/>
      <c r="AJ181" s="273">
        <v>0</v>
      </c>
      <c r="AK181" s="268">
        <v>0</v>
      </c>
      <c r="AL181" s="271"/>
      <c r="AM181" s="274">
        <v>0</v>
      </c>
      <c r="AN181" s="276"/>
      <c r="AO181" s="273">
        <v>0</v>
      </c>
      <c r="AP181" s="268">
        <v>0</v>
      </c>
      <c r="AQ181" s="271"/>
      <c r="AR181" s="274">
        <v>0</v>
      </c>
      <c r="AS181" s="275"/>
      <c r="AT181" s="464">
        <f t="shared" si="179"/>
        <v>0</v>
      </c>
      <c r="AU181" s="432">
        <f t="shared" si="180"/>
        <v>0</v>
      </c>
    </row>
    <row r="182" spans="1:47" ht="15" customHeight="1" outlineLevel="2" x14ac:dyDescent="0.2">
      <c r="A182" s="264"/>
      <c r="B182" s="59" t="s">
        <v>105</v>
      </c>
      <c r="C182" s="265"/>
      <c r="D182" s="265"/>
      <c r="E182" s="267"/>
      <c r="F182" s="268">
        <v>0</v>
      </c>
      <c r="G182" s="269" t="s">
        <v>101</v>
      </c>
      <c r="H182" s="270">
        <v>0</v>
      </c>
      <c r="I182" s="271"/>
      <c r="J182" s="432">
        <f t="shared" si="172"/>
        <v>0</v>
      </c>
      <c r="K182" s="205"/>
      <c r="L182" s="267"/>
      <c r="M182" s="464">
        <f t="shared" si="173"/>
        <v>0</v>
      </c>
      <c r="N182" s="269" t="s">
        <v>101</v>
      </c>
      <c r="O182" s="270">
        <f t="shared" si="174"/>
        <v>0</v>
      </c>
      <c r="P182" s="271"/>
      <c r="Q182" s="432">
        <f t="shared" si="175"/>
        <v>0</v>
      </c>
      <c r="R182" s="207"/>
      <c r="S182" s="267"/>
      <c r="T182" s="272">
        <f t="shared" si="176"/>
        <v>0</v>
      </c>
      <c r="U182" s="269" t="s">
        <v>101</v>
      </c>
      <c r="V182" s="270">
        <f t="shared" si="177"/>
        <v>0</v>
      </c>
      <c r="W182" s="271"/>
      <c r="X182" s="432">
        <f t="shared" si="178"/>
        <v>0</v>
      </c>
      <c r="Y182" s="205"/>
      <c r="Z182" s="273">
        <v>0</v>
      </c>
      <c r="AA182" s="268">
        <v>135</v>
      </c>
      <c r="AB182" s="271"/>
      <c r="AC182" s="274">
        <v>0</v>
      </c>
      <c r="AD182" s="275"/>
      <c r="AE182" s="273">
        <v>0</v>
      </c>
      <c r="AF182" s="268">
        <v>0</v>
      </c>
      <c r="AG182" s="271"/>
      <c r="AH182" s="274">
        <v>0</v>
      </c>
      <c r="AI182" s="276"/>
      <c r="AJ182" s="273">
        <v>0</v>
      </c>
      <c r="AK182" s="268">
        <v>0</v>
      </c>
      <c r="AL182" s="271"/>
      <c r="AM182" s="274">
        <v>0</v>
      </c>
      <c r="AN182" s="276"/>
      <c r="AO182" s="273">
        <v>0</v>
      </c>
      <c r="AP182" s="268">
        <v>0</v>
      </c>
      <c r="AQ182" s="271"/>
      <c r="AR182" s="274">
        <v>0</v>
      </c>
      <c r="AS182" s="275"/>
      <c r="AT182" s="464">
        <f t="shared" si="179"/>
        <v>0</v>
      </c>
      <c r="AU182" s="432">
        <f t="shared" si="180"/>
        <v>0</v>
      </c>
    </row>
    <row r="183" spans="1:47" ht="12" outlineLevel="2" x14ac:dyDescent="0.2">
      <c r="A183" s="264"/>
      <c r="B183" s="59" t="s">
        <v>105</v>
      </c>
      <c r="C183" s="265"/>
      <c r="D183" s="265"/>
      <c r="E183" s="267"/>
      <c r="F183" s="268">
        <v>0</v>
      </c>
      <c r="G183" s="269" t="s">
        <v>101</v>
      </c>
      <c r="H183" s="270">
        <v>0</v>
      </c>
      <c r="I183" s="271"/>
      <c r="J183" s="432">
        <f t="shared" si="172"/>
        <v>0</v>
      </c>
      <c r="K183" s="205"/>
      <c r="L183" s="267"/>
      <c r="M183" s="464">
        <f t="shared" si="173"/>
        <v>0</v>
      </c>
      <c r="N183" s="269" t="s">
        <v>101</v>
      </c>
      <c r="O183" s="270">
        <f t="shared" si="174"/>
        <v>0</v>
      </c>
      <c r="P183" s="271"/>
      <c r="Q183" s="432">
        <f t="shared" si="175"/>
        <v>0</v>
      </c>
      <c r="R183" s="207"/>
      <c r="S183" s="267"/>
      <c r="T183" s="272">
        <f t="shared" si="176"/>
        <v>0</v>
      </c>
      <c r="U183" s="269" t="s">
        <v>101</v>
      </c>
      <c r="V183" s="270">
        <f t="shared" si="177"/>
        <v>0</v>
      </c>
      <c r="W183" s="271"/>
      <c r="X183" s="432">
        <f t="shared" si="178"/>
        <v>0</v>
      </c>
      <c r="Y183" s="205"/>
      <c r="Z183" s="273">
        <v>0</v>
      </c>
      <c r="AA183" s="268">
        <v>0</v>
      </c>
      <c r="AB183" s="271"/>
      <c r="AC183" s="274">
        <v>0</v>
      </c>
      <c r="AD183" s="275"/>
      <c r="AE183" s="273">
        <v>0</v>
      </c>
      <c r="AF183" s="268">
        <v>0</v>
      </c>
      <c r="AG183" s="271"/>
      <c r="AH183" s="274">
        <v>0</v>
      </c>
      <c r="AI183" s="276"/>
      <c r="AJ183" s="273">
        <v>0</v>
      </c>
      <c r="AK183" s="268">
        <v>0</v>
      </c>
      <c r="AL183" s="271"/>
      <c r="AM183" s="274">
        <v>0</v>
      </c>
      <c r="AN183" s="276"/>
      <c r="AO183" s="273">
        <v>0</v>
      </c>
      <c r="AP183" s="268">
        <v>0</v>
      </c>
      <c r="AQ183" s="271"/>
      <c r="AR183" s="274">
        <v>0</v>
      </c>
      <c r="AS183" s="275"/>
      <c r="AT183" s="464">
        <f t="shared" si="179"/>
        <v>0</v>
      </c>
      <c r="AU183" s="432">
        <f t="shared" si="180"/>
        <v>0</v>
      </c>
    </row>
    <row r="184" spans="1:47" ht="15" customHeight="1" outlineLevel="2" x14ac:dyDescent="0.2">
      <c r="A184" s="264"/>
      <c r="B184" s="62"/>
      <c r="C184" s="265"/>
      <c r="D184" s="265"/>
      <c r="E184" s="267"/>
      <c r="F184" s="268">
        <v>0</v>
      </c>
      <c r="G184" s="269"/>
      <c r="H184" s="270">
        <v>0</v>
      </c>
      <c r="I184" s="271"/>
      <c r="J184" s="432">
        <f t="shared" si="172"/>
        <v>0</v>
      </c>
      <c r="K184" s="205"/>
      <c r="L184" s="267"/>
      <c r="M184" s="464">
        <f t="shared" si="173"/>
        <v>0</v>
      </c>
      <c r="N184" s="269"/>
      <c r="O184" s="270">
        <f t="shared" si="174"/>
        <v>0</v>
      </c>
      <c r="P184" s="271"/>
      <c r="Q184" s="432">
        <f t="shared" si="175"/>
        <v>0</v>
      </c>
      <c r="R184" s="207"/>
      <c r="S184" s="267"/>
      <c r="T184" s="272">
        <f t="shared" si="176"/>
        <v>0</v>
      </c>
      <c r="U184" s="269"/>
      <c r="V184" s="270">
        <f t="shared" si="177"/>
        <v>0</v>
      </c>
      <c r="W184" s="271"/>
      <c r="X184" s="432">
        <f t="shared" si="178"/>
        <v>0</v>
      </c>
      <c r="Y184" s="205"/>
      <c r="Z184" s="273">
        <v>0</v>
      </c>
      <c r="AA184" s="268">
        <v>0</v>
      </c>
      <c r="AB184" s="271"/>
      <c r="AC184" s="274">
        <v>0</v>
      </c>
      <c r="AD184" s="275"/>
      <c r="AE184" s="273">
        <v>0</v>
      </c>
      <c r="AF184" s="268">
        <v>0</v>
      </c>
      <c r="AG184" s="271"/>
      <c r="AH184" s="274">
        <v>0</v>
      </c>
      <c r="AI184" s="276"/>
      <c r="AJ184" s="273">
        <v>0</v>
      </c>
      <c r="AK184" s="268">
        <v>0</v>
      </c>
      <c r="AL184" s="271"/>
      <c r="AM184" s="274">
        <v>0</v>
      </c>
      <c r="AN184" s="276"/>
      <c r="AO184" s="273">
        <v>0</v>
      </c>
      <c r="AP184" s="268">
        <v>0</v>
      </c>
      <c r="AQ184" s="271"/>
      <c r="AR184" s="274">
        <v>0</v>
      </c>
      <c r="AS184" s="275"/>
      <c r="AT184" s="464">
        <f t="shared" si="179"/>
        <v>0</v>
      </c>
      <c r="AU184" s="432">
        <f t="shared" si="180"/>
        <v>0</v>
      </c>
    </row>
    <row r="185" spans="1:47" s="321" customFormat="1" ht="12" x14ac:dyDescent="0.2">
      <c r="A185" s="307">
        <v>24</v>
      </c>
      <c r="B185" s="61" t="s">
        <v>55</v>
      </c>
      <c r="C185" s="308"/>
      <c r="D185" s="309"/>
      <c r="E185" s="310"/>
      <c r="F185" s="311"/>
      <c r="G185" s="312"/>
      <c r="H185" s="313"/>
      <c r="I185" s="314"/>
      <c r="J185" s="434">
        <f>SUM(J186:J190)</f>
        <v>0</v>
      </c>
      <c r="K185" s="205"/>
      <c r="L185" s="310"/>
      <c r="M185" s="466"/>
      <c r="N185" s="312"/>
      <c r="O185" s="313"/>
      <c r="P185" s="314"/>
      <c r="Q185" s="434">
        <f>SUM(Q186:Q190)</f>
        <v>0</v>
      </c>
      <c r="R185" s="207"/>
      <c r="S185" s="310"/>
      <c r="T185" s="316"/>
      <c r="U185" s="312"/>
      <c r="V185" s="313"/>
      <c r="W185" s="314"/>
      <c r="X185" s="434">
        <f>SUM(X186:X190)</f>
        <v>0</v>
      </c>
      <c r="Y185" s="205"/>
      <c r="Z185" s="317"/>
      <c r="AA185" s="316"/>
      <c r="AB185" s="314"/>
      <c r="AC185" s="318">
        <v>0</v>
      </c>
      <c r="AD185" s="319"/>
      <c r="AE185" s="317"/>
      <c r="AF185" s="316"/>
      <c r="AG185" s="314"/>
      <c r="AH185" s="318">
        <v>0</v>
      </c>
      <c r="AI185" s="320"/>
      <c r="AJ185" s="317"/>
      <c r="AK185" s="316"/>
      <c r="AL185" s="314"/>
      <c r="AM185" s="318">
        <v>0</v>
      </c>
      <c r="AN185" s="320"/>
      <c r="AO185" s="317"/>
      <c r="AP185" s="316"/>
      <c r="AQ185" s="314"/>
      <c r="AR185" s="318">
        <v>0</v>
      </c>
      <c r="AS185" s="319"/>
      <c r="AT185" s="466"/>
      <c r="AU185" s="434">
        <f>SUM(AU186:AU190)</f>
        <v>0</v>
      </c>
    </row>
    <row r="186" spans="1:47" ht="12" outlineLevel="2" x14ac:dyDescent="0.2">
      <c r="A186" s="264"/>
      <c r="B186" s="62" t="s">
        <v>324</v>
      </c>
      <c r="C186" s="265"/>
      <c r="D186" s="265"/>
      <c r="E186" s="267"/>
      <c r="F186" s="268">
        <v>0</v>
      </c>
      <c r="G186" s="269" t="s">
        <v>101</v>
      </c>
      <c r="H186" s="270">
        <v>0</v>
      </c>
      <c r="I186" s="271"/>
      <c r="J186" s="432">
        <f t="shared" ref="J186:J190" si="181">F186*H186</f>
        <v>0</v>
      </c>
      <c r="K186" s="205"/>
      <c r="L186" s="267"/>
      <c r="M186" s="464">
        <f t="shared" ref="M186:M190" si="182">$F186/$J$15*Q$15</f>
        <v>0</v>
      </c>
      <c r="N186" s="269" t="s">
        <v>101</v>
      </c>
      <c r="O186" s="270">
        <f t="shared" ref="O186:O190" si="183">H186</f>
        <v>0</v>
      </c>
      <c r="P186" s="271"/>
      <c r="Q186" s="432">
        <f t="shared" ref="Q186:Q190" si="184">M186*O186</f>
        <v>0</v>
      </c>
      <c r="R186" s="207"/>
      <c r="S186" s="267"/>
      <c r="T186" s="272">
        <f t="shared" ref="T186:T190" si="185">$F186/$J$15*X$15</f>
        <v>0</v>
      </c>
      <c r="U186" s="269" t="s">
        <v>101</v>
      </c>
      <c r="V186" s="270">
        <f t="shared" ref="V186:V190" si="186">H186</f>
        <v>0</v>
      </c>
      <c r="W186" s="271"/>
      <c r="X186" s="432">
        <f t="shared" ref="X186:X190" si="187">T186*V186</f>
        <v>0</v>
      </c>
      <c r="Y186" s="205"/>
      <c r="Z186" s="273">
        <v>0</v>
      </c>
      <c r="AA186" s="268"/>
      <c r="AB186" s="271"/>
      <c r="AC186" s="274">
        <v>0</v>
      </c>
      <c r="AD186" s="275"/>
      <c r="AE186" s="273">
        <v>0</v>
      </c>
      <c r="AF186" s="268"/>
      <c r="AG186" s="271"/>
      <c r="AH186" s="274">
        <v>0</v>
      </c>
      <c r="AI186" s="276"/>
      <c r="AJ186" s="273">
        <v>0</v>
      </c>
      <c r="AK186" s="268"/>
      <c r="AL186" s="271"/>
      <c r="AM186" s="274">
        <v>0</v>
      </c>
      <c r="AN186" s="276"/>
      <c r="AO186" s="273">
        <v>0</v>
      </c>
      <c r="AP186" s="268"/>
      <c r="AQ186" s="271"/>
      <c r="AR186" s="274">
        <v>0</v>
      </c>
      <c r="AS186" s="275"/>
      <c r="AT186" s="464">
        <f t="shared" ref="AT186:AT190" si="188">F186+M186+T186</f>
        <v>0</v>
      </c>
      <c r="AU186" s="432">
        <f t="shared" ref="AU186:AU190" si="189">J186+Q186+X186</f>
        <v>0</v>
      </c>
    </row>
    <row r="187" spans="1:47" ht="15" customHeight="1" outlineLevel="2" x14ac:dyDescent="0.2">
      <c r="A187" s="264"/>
      <c r="B187" s="59" t="s">
        <v>105</v>
      </c>
      <c r="C187" s="265"/>
      <c r="D187" s="265"/>
      <c r="E187" s="267"/>
      <c r="F187" s="268">
        <v>0</v>
      </c>
      <c r="G187" s="269" t="s">
        <v>101</v>
      </c>
      <c r="H187" s="270">
        <v>0</v>
      </c>
      <c r="I187" s="271"/>
      <c r="J187" s="432">
        <f t="shared" si="181"/>
        <v>0</v>
      </c>
      <c r="K187" s="205"/>
      <c r="L187" s="267"/>
      <c r="M187" s="464">
        <f t="shared" si="182"/>
        <v>0</v>
      </c>
      <c r="N187" s="269" t="s">
        <v>101</v>
      </c>
      <c r="O187" s="270">
        <f t="shared" si="183"/>
        <v>0</v>
      </c>
      <c r="P187" s="271"/>
      <c r="Q187" s="432">
        <f t="shared" si="184"/>
        <v>0</v>
      </c>
      <c r="R187" s="207"/>
      <c r="S187" s="267"/>
      <c r="T187" s="272">
        <f t="shared" si="185"/>
        <v>0</v>
      </c>
      <c r="U187" s="269" t="s">
        <v>101</v>
      </c>
      <c r="V187" s="270">
        <f t="shared" si="186"/>
        <v>0</v>
      </c>
      <c r="W187" s="271"/>
      <c r="X187" s="432">
        <f t="shared" si="187"/>
        <v>0</v>
      </c>
      <c r="Y187" s="205"/>
      <c r="Z187" s="273">
        <v>0</v>
      </c>
      <c r="AA187" s="268"/>
      <c r="AB187" s="271"/>
      <c r="AC187" s="274">
        <v>0</v>
      </c>
      <c r="AD187" s="275"/>
      <c r="AE187" s="273">
        <v>0</v>
      </c>
      <c r="AF187" s="268"/>
      <c r="AG187" s="271"/>
      <c r="AH187" s="274">
        <v>0</v>
      </c>
      <c r="AI187" s="276"/>
      <c r="AJ187" s="273">
        <v>0</v>
      </c>
      <c r="AK187" s="268"/>
      <c r="AL187" s="271"/>
      <c r="AM187" s="274">
        <v>0</v>
      </c>
      <c r="AN187" s="276"/>
      <c r="AO187" s="273">
        <v>0</v>
      </c>
      <c r="AP187" s="268"/>
      <c r="AQ187" s="271"/>
      <c r="AR187" s="274">
        <v>0</v>
      </c>
      <c r="AS187" s="275"/>
      <c r="AT187" s="464">
        <f t="shared" si="188"/>
        <v>0</v>
      </c>
      <c r="AU187" s="432">
        <f t="shared" si="189"/>
        <v>0</v>
      </c>
    </row>
    <row r="188" spans="1:47" ht="12" outlineLevel="2" x14ac:dyDescent="0.2">
      <c r="A188" s="264"/>
      <c r="B188" s="59" t="s">
        <v>105</v>
      </c>
      <c r="C188" s="265"/>
      <c r="D188" s="265"/>
      <c r="E188" s="267"/>
      <c r="F188" s="268">
        <v>0</v>
      </c>
      <c r="G188" s="269" t="s">
        <v>101</v>
      </c>
      <c r="H188" s="270">
        <v>0</v>
      </c>
      <c r="I188" s="271"/>
      <c r="J188" s="432">
        <f t="shared" si="181"/>
        <v>0</v>
      </c>
      <c r="K188" s="205"/>
      <c r="L188" s="267"/>
      <c r="M188" s="464">
        <f t="shared" si="182"/>
        <v>0</v>
      </c>
      <c r="N188" s="269" t="s">
        <v>101</v>
      </c>
      <c r="O188" s="270">
        <f t="shared" si="183"/>
        <v>0</v>
      </c>
      <c r="P188" s="271"/>
      <c r="Q188" s="432">
        <f t="shared" si="184"/>
        <v>0</v>
      </c>
      <c r="R188" s="207"/>
      <c r="S188" s="267"/>
      <c r="T188" s="272">
        <f t="shared" si="185"/>
        <v>0</v>
      </c>
      <c r="U188" s="269" t="s">
        <v>101</v>
      </c>
      <c r="V188" s="270">
        <f t="shared" si="186"/>
        <v>0</v>
      </c>
      <c r="W188" s="271"/>
      <c r="X188" s="432">
        <f t="shared" si="187"/>
        <v>0</v>
      </c>
      <c r="Y188" s="205"/>
      <c r="Z188" s="273">
        <v>0</v>
      </c>
      <c r="AA188" s="268"/>
      <c r="AB188" s="271"/>
      <c r="AC188" s="274">
        <v>0</v>
      </c>
      <c r="AD188" s="275"/>
      <c r="AE188" s="273">
        <v>0</v>
      </c>
      <c r="AF188" s="268"/>
      <c r="AG188" s="271"/>
      <c r="AH188" s="274">
        <v>0</v>
      </c>
      <c r="AI188" s="276"/>
      <c r="AJ188" s="273">
        <v>0</v>
      </c>
      <c r="AK188" s="268"/>
      <c r="AL188" s="271"/>
      <c r="AM188" s="274">
        <v>0</v>
      </c>
      <c r="AN188" s="276"/>
      <c r="AO188" s="273">
        <v>0</v>
      </c>
      <c r="AP188" s="268"/>
      <c r="AQ188" s="271"/>
      <c r="AR188" s="274">
        <v>0</v>
      </c>
      <c r="AS188" s="275"/>
      <c r="AT188" s="464">
        <f t="shared" si="188"/>
        <v>0</v>
      </c>
      <c r="AU188" s="432">
        <f t="shared" si="189"/>
        <v>0</v>
      </c>
    </row>
    <row r="189" spans="1:47" ht="12" outlineLevel="2" x14ac:dyDescent="0.2">
      <c r="A189" s="264"/>
      <c r="B189" s="59" t="s">
        <v>105</v>
      </c>
      <c r="C189" s="265"/>
      <c r="D189" s="265"/>
      <c r="E189" s="267"/>
      <c r="F189" s="268">
        <v>0</v>
      </c>
      <c r="G189" s="269" t="s">
        <v>101</v>
      </c>
      <c r="H189" s="270">
        <v>0</v>
      </c>
      <c r="I189" s="271"/>
      <c r="J189" s="432">
        <f t="shared" si="181"/>
        <v>0</v>
      </c>
      <c r="K189" s="205"/>
      <c r="L189" s="267"/>
      <c r="M189" s="464">
        <f t="shared" si="182"/>
        <v>0</v>
      </c>
      <c r="N189" s="269" t="s">
        <v>101</v>
      </c>
      <c r="O189" s="270">
        <f t="shared" si="183"/>
        <v>0</v>
      </c>
      <c r="P189" s="271"/>
      <c r="Q189" s="432">
        <f t="shared" si="184"/>
        <v>0</v>
      </c>
      <c r="R189" s="207"/>
      <c r="S189" s="267"/>
      <c r="T189" s="272">
        <f t="shared" si="185"/>
        <v>0</v>
      </c>
      <c r="U189" s="269" t="s">
        <v>101</v>
      </c>
      <c r="V189" s="270">
        <f t="shared" si="186"/>
        <v>0</v>
      </c>
      <c r="W189" s="271"/>
      <c r="X189" s="432">
        <f t="shared" si="187"/>
        <v>0</v>
      </c>
      <c r="Y189" s="205"/>
      <c r="Z189" s="273">
        <v>0</v>
      </c>
      <c r="AA189" s="268"/>
      <c r="AB189" s="271"/>
      <c r="AC189" s="274">
        <v>0</v>
      </c>
      <c r="AD189" s="275"/>
      <c r="AE189" s="273">
        <v>0</v>
      </c>
      <c r="AF189" s="268"/>
      <c r="AG189" s="271"/>
      <c r="AH189" s="274">
        <v>0</v>
      </c>
      <c r="AI189" s="276"/>
      <c r="AJ189" s="273">
        <v>0</v>
      </c>
      <c r="AK189" s="268"/>
      <c r="AL189" s="271"/>
      <c r="AM189" s="274">
        <v>0</v>
      </c>
      <c r="AN189" s="276"/>
      <c r="AO189" s="273">
        <v>0</v>
      </c>
      <c r="AP189" s="268"/>
      <c r="AQ189" s="271"/>
      <c r="AR189" s="274">
        <v>0</v>
      </c>
      <c r="AS189" s="275"/>
      <c r="AT189" s="464">
        <f t="shared" si="188"/>
        <v>0</v>
      </c>
      <c r="AU189" s="432">
        <f t="shared" si="189"/>
        <v>0</v>
      </c>
    </row>
    <row r="190" spans="1:47" ht="15" customHeight="1" outlineLevel="2" x14ac:dyDescent="0.2">
      <c r="A190" s="264"/>
      <c r="B190" s="56"/>
      <c r="C190" s="265"/>
      <c r="D190" s="265"/>
      <c r="E190" s="267"/>
      <c r="F190" s="268">
        <v>0</v>
      </c>
      <c r="G190" s="269"/>
      <c r="H190" s="270">
        <v>0</v>
      </c>
      <c r="I190" s="271"/>
      <c r="J190" s="432">
        <f t="shared" si="181"/>
        <v>0</v>
      </c>
      <c r="K190" s="205"/>
      <c r="L190" s="267"/>
      <c r="M190" s="464">
        <f t="shared" si="182"/>
        <v>0</v>
      </c>
      <c r="N190" s="269"/>
      <c r="O190" s="270">
        <f t="shared" si="183"/>
        <v>0</v>
      </c>
      <c r="P190" s="271"/>
      <c r="Q190" s="432">
        <f t="shared" si="184"/>
        <v>0</v>
      </c>
      <c r="R190" s="207"/>
      <c r="S190" s="267"/>
      <c r="T190" s="272">
        <f t="shared" si="185"/>
        <v>0</v>
      </c>
      <c r="U190" s="269"/>
      <c r="V190" s="270">
        <f t="shared" si="186"/>
        <v>0</v>
      </c>
      <c r="W190" s="271"/>
      <c r="X190" s="432">
        <f t="shared" si="187"/>
        <v>0</v>
      </c>
      <c r="Y190" s="205"/>
      <c r="Z190" s="273">
        <v>0</v>
      </c>
      <c r="AA190" s="268">
        <v>0</v>
      </c>
      <c r="AB190" s="271"/>
      <c r="AC190" s="274">
        <v>0</v>
      </c>
      <c r="AD190" s="275"/>
      <c r="AE190" s="273">
        <v>0</v>
      </c>
      <c r="AF190" s="268">
        <v>0</v>
      </c>
      <c r="AG190" s="271"/>
      <c r="AH190" s="274">
        <v>0</v>
      </c>
      <c r="AI190" s="276"/>
      <c r="AJ190" s="273">
        <v>0</v>
      </c>
      <c r="AK190" s="268">
        <v>0</v>
      </c>
      <c r="AL190" s="271"/>
      <c r="AM190" s="274">
        <v>0</v>
      </c>
      <c r="AN190" s="276"/>
      <c r="AO190" s="273">
        <v>0</v>
      </c>
      <c r="AP190" s="268">
        <v>0</v>
      </c>
      <c r="AQ190" s="271"/>
      <c r="AR190" s="274">
        <v>0</v>
      </c>
      <c r="AS190" s="275"/>
      <c r="AT190" s="464">
        <f t="shared" si="188"/>
        <v>0</v>
      </c>
      <c r="AU190" s="432">
        <f t="shared" si="189"/>
        <v>0</v>
      </c>
    </row>
    <row r="191" spans="1:47" s="321" customFormat="1" ht="12" x14ac:dyDescent="0.2">
      <c r="A191" s="307">
        <v>43</v>
      </c>
      <c r="B191" s="61" t="s">
        <v>119</v>
      </c>
      <c r="C191" s="308"/>
      <c r="D191" s="309"/>
      <c r="E191" s="310"/>
      <c r="F191" s="311"/>
      <c r="G191" s="312"/>
      <c r="H191" s="313"/>
      <c r="I191" s="314"/>
      <c r="J191" s="434">
        <f>SUM(J192:J196)</f>
        <v>0</v>
      </c>
      <c r="K191" s="205"/>
      <c r="L191" s="310"/>
      <c r="M191" s="466"/>
      <c r="N191" s="312"/>
      <c r="O191" s="313"/>
      <c r="P191" s="314"/>
      <c r="Q191" s="434">
        <f>SUM(Q192:Q196)</f>
        <v>0</v>
      </c>
      <c r="R191" s="207"/>
      <c r="S191" s="310"/>
      <c r="T191" s="316"/>
      <c r="U191" s="312"/>
      <c r="V191" s="313"/>
      <c r="W191" s="314"/>
      <c r="X191" s="434">
        <f>SUM(X192:X196)</f>
        <v>0</v>
      </c>
      <c r="Y191" s="205"/>
      <c r="Z191" s="317"/>
      <c r="AA191" s="316"/>
      <c r="AB191" s="314"/>
      <c r="AC191" s="318">
        <v>0</v>
      </c>
      <c r="AD191" s="319"/>
      <c r="AE191" s="317"/>
      <c r="AF191" s="316"/>
      <c r="AG191" s="314"/>
      <c r="AH191" s="318">
        <v>0</v>
      </c>
      <c r="AI191" s="320"/>
      <c r="AJ191" s="317"/>
      <c r="AK191" s="316"/>
      <c r="AL191" s="314"/>
      <c r="AM191" s="318">
        <v>0</v>
      </c>
      <c r="AN191" s="320"/>
      <c r="AO191" s="317"/>
      <c r="AP191" s="316"/>
      <c r="AQ191" s="314"/>
      <c r="AR191" s="318">
        <v>0</v>
      </c>
      <c r="AS191" s="319"/>
      <c r="AT191" s="466"/>
      <c r="AU191" s="434">
        <f>SUM(AU192:AU196)</f>
        <v>0</v>
      </c>
    </row>
    <row r="192" spans="1:47" ht="21.75" customHeight="1" outlineLevel="2" x14ac:dyDescent="0.2">
      <c r="A192" s="264"/>
      <c r="B192" s="62" t="s">
        <v>324</v>
      </c>
      <c r="C192" s="265"/>
      <c r="D192" s="265"/>
      <c r="E192" s="267"/>
      <c r="F192" s="268">
        <v>0</v>
      </c>
      <c r="G192" s="269" t="s">
        <v>101</v>
      </c>
      <c r="H192" s="270">
        <v>0</v>
      </c>
      <c r="I192" s="271"/>
      <c r="J192" s="432">
        <f t="shared" ref="J192:J196" si="190">F192*H192</f>
        <v>0</v>
      </c>
      <c r="K192" s="205"/>
      <c r="L192" s="267"/>
      <c r="M192" s="464">
        <f t="shared" ref="M192:M196" si="191">$F192/$J$15*Q$15</f>
        <v>0</v>
      </c>
      <c r="N192" s="269" t="s">
        <v>101</v>
      </c>
      <c r="O192" s="270">
        <f t="shared" ref="O192:O196" si="192">H192</f>
        <v>0</v>
      </c>
      <c r="P192" s="271"/>
      <c r="Q192" s="432">
        <f t="shared" ref="Q192:Q196" si="193">M192*O192</f>
        <v>0</v>
      </c>
      <c r="R192" s="207"/>
      <c r="S192" s="267"/>
      <c r="T192" s="272">
        <f t="shared" ref="T192:T196" si="194">$F192/$J$15*X$15</f>
        <v>0</v>
      </c>
      <c r="U192" s="269" t="s">
        <v>101</v>
      </c>
      <c r="V192" s="270">
        <f t="shared" ref="V192:V196" si="195">H192</f>
        <v>0</v>
      </c>
      <c r="W192" s="271"/>
      <c r="X192" s="432">
        <f t="shared" ref="X192:X196" si="196">T192*V192</f>
        <v>0</v>
      </c>
      <c r="Y192" s="205"/>
      <c r="Z192" s="273">
        <v>0</v>
      </c>
      <c r="AA192" s="268">
        <v>0</v>
      </c>
      <c r="AB192" s="271"/>
      <c r="AC192" s="274">
        <v>0</v>
      </c>
      <c r="AD192" s="275"/>
      <c r="AE192" s="273">
        <v>0</v>
      </c>
      <c r="AF192" s="268">
        <v>0</v>
      </c>
      <c r="AG192" s="271"/>
      <c r="AH192" s="274">
        <v>0</v>
      </c>
      <c r="AI192" s="276"/>
      <c r="AJ192" s="273">
        <v>0</v>
      </c>
      <c r="AK192" s="268">
        <v>0</v>
      </c>
      <c r="AL192" s="271"/>
      <c r="AM192" s="274">
        <v>0</v>
      </c>
      <c r="AN192" s="276"/>
      <c r="AO192" s="273">
        <v>0</v>
      </c>
      <c r="AP192" s="268">
        <v>0</v>
      </c>
      <c r="AQ192" s="271"/>
      <c r="AR192" s="274">
        <v>0</v>
      </c>
      <c r="AS192" s="275"/>
      <c r="AT192" s="464">
        <f t="shared" ref="AT192:AT196" si="197">F192+M192+T192</f>
        <v>0</v>
      </c>
      <c r="AU192" s="432">
        <f t="shared" ref="AU192:AU196" si="198">J192+Q192+X192</f>
        <v>0</v>
      </c>
    </row>
    <row r="193" spans="1:47" ht="12" outlineLevel="2" x14ac:dyDescent="0.2">
      <c r="A193" s="264"/>
      <c r="B193" s="59" t="s">
        <v>105</v>
      </c>
      <c r="C193" s="265"/>
      <c r="D193" s="265"/>
      <c r="E193" s="267"/>
      <c r="F193" s="268">
        <v>0</v>
      </c>
      <c r="G193" s="269" t="s">
        <v>101</v>
      </c>
      <c r="H193" s="270">
        <v>0</v>
      </c>
      <c r="I193" s="271"/>
      <c r="J193" s="432">
        <f t="shared" si="190"/>
        <v>0</v>
      </c>
      <c r="K193" s="205"/>
      <c r="L193" s="267"/>
      <c r="M193" s="464">
        <f t="shared" si="191"/>
        <v>0</v>
      </c>
      <c r="N193" s="269" t="s">
        <v>101</v>
      </c>
      <c r="O193" s="270">
        <f t="shared" si="192"/>
        <v>0</v>
      </c>
      <c r="P193" s="271"/>
      <c r="Q193" s="432">
        <f t="shared" si="193"/>
        <v>0</v>
      </c>
      <c r="R193" s="207"/>
      <c r="S193" s="267"/>
      <c r="T193" s="272">
        <f t="shared" si="194"/>
        <v>0</v>
      </c>
      <c r="U193" s="269" t="s">
        <v>101</v>
      </c>
      <c r="V193" s="270">
        <f t="shared" si="195"/>
        <v>0</v>
      </c>
      <c r="W193" s="271"/>
      <c r="X193" s="432">
        <f t="shared" si="196"/>
        <v>0</v>
      </c>
      <c r="Y193" s="205"/>
      <c r="Z193" s="273">
        <v>0</v>
      </c>
      <c r="AA193" s="268"/>
      <c r="AB193" s="271"/>
      <c r="AC193" s="274">
        <v>0</v>
      </c>
      <c r="AD193" s="275"/>
      <c r="AE193" s="273">
        <v>0</v>
      </c>
      <c r="AF193" s="268"/>
      <c r="AG193" s="271"/>
      <c r="AH193" s="274">
        <v>0</v>
      </c>
      <c r="AI193" s="276"/>
      <c r="AJ193" s="273">
        <v>0</v>
      </c>
      <c r="AK193" s="268"/>
      <c r="AL193" s="271"/>
      <c r="AM193" s="274">
        <v>0</v>
      </c>
      <c r="AN193" s="276"/>
      <c r="AO193" s="273">
        <v>0</v>
      </c>
      <c r="AP193" s="268"/>
      <c r="AQ193" s="271"/>
      <c r="AR193" s="274">
        <v>0</v>
      </c>
      <c r="AS193" s="275"/>
      <c r="AT193" s="464">
        <f t="shared" si="197"/>
        <v>0</v>
      </c>
      <c r="AU193" s="432">
        <f t="shared" si="198"/>
        <v>0</v>
      </c>
    </row>
    <row r="194" spans="1:47" ht="12" outlineLevel="2" x14ac:dyDescent="0.2">
      <c r="A194" s="264"/>
      <c r="B194" s="59" t="s">
        <v>105</v>
      </c>
      <c r="C194" s="265"/>
      <c r="D194" s="265"/>
      <c r="E194" s="267"/>
      <c r="F194" s="268">
        <v>0</v>
      </c>
      <c r="G194" s="269" t="s">
        <v>101</v>
      </c>
      <c r="H194" s="270">
        <v>0</v>
      </c>
      <c r="I194" s="271"/>
      <c r="J194" s="432">
        <f t="shared" si="190"/>
        <v>0</v>
      </c>
      <c r="K194" s="205"/>
      <c r="L194" s="267"/>
      <c r="M194" s="464">
        <f t="shared" si="191"/>
        <v>0</v>
      </c>
      <c r="N194" s="269" t="s">
        <v>101</v>
      </c>
      <c r="O194" s="270">
        <f t="shared" si="192"/>
        <v>0</v>
      </c>
      <c r="P194" s="271"/>
      <c r="Q194" s="432">
        <f t="shared" si="193"/>
        <v>0</v>
      </c>
      <c r="R194" s="207"/>
      <c r="S194" s="267"/>
      <c r="T194" s="272">
        <f t="shared" si="194"/>
        <v>0</v>
      </c>
      <c r="U194" s="269" t="s">
        <v>101</v>
      </c>
      <c r="V194" s="270">
        <f t="shared" si="195"/>
        <v>0</v>
      </c>
      <c r="W194" s="271"/>
      <c r="X194" s="432">
        <f t="shared" si="196"/>
        <v>0</v>
      </c>
      <c r="Y194" s="205"/>
      <c r="Z194" s="273">
        <v>0</v>
      </c>
      <c r="AA194" s="268"/>
      <c r="AB194" s="271"/>
      <c r="AC194" s="274">
        <v>0</v>
      </c>
      <c r="AD194" s="275"/>
      <c r="AE194" s="273">
        <v>0</v>
      </c>
      <c r="AF194" s="268"/>
      <c r="AG194" s="271"/>
      <c r="AH194" s="274">
        <v>0</v>
      </c>
      <c r="AI194" s="276"/>
      <c r="AJ194" s="273">
        <v>0</v>
      </c>
      <c r="AK194" s="268"/>
      <c r="AL194" s="271"/>
      <c r="AM194" s="274">
        <v>0</v>
      </c>
      <c r="AN194" s="276"/>
      <c r="AO194" s="273">
        <v>0</v>
      </c>
      <c r="AP194" s="268"/>
      <c r="AQ194" s="271"/>
      <c r="AR194" s="274">
        <v>0</v>
      </c>
      <c r="AS194" s="275"/>
      <c r="AT194" s="464">
        <f t="shared" si="197"/>
        <v>0</v>
      </c>
      <c r="AU194" s="432">
        <f t="shared" si="198"/>
        <v>0</v>
      </c>
    </row>
    <row r="195" spans="1:47" ht="12" outlineLevel="2" x14ac:dyDescent="0.2">
      <c r="A195" s="264"/>
      <c r="B195" s="59" t="s">
        <v>105</v>
      </c>
      <c r="C195" s="265"/>
      <c r="D195" s="265"/>
      <c r="E195" s="267"/>
      <c r="F195" s="268">
        <v>0</v>
      </c>
      <c r="G195" s="269" t="s">
        <v>101</v>
      </c>
      <c r="H195" s="270">
        <v>0</v>
      </c>
      <c r="I195" s="271"/>
      <c r="J195" s="432">
        <f t="shared" si="190"/>
        <v>0</v>
      </c>
      <c r="K195" s="205"/>
      <c r="L195" s="267"/>
      <c r="M195" s="464">
        <f t="shared" si="191"/>
        <v>0</v>
      </c>
      <c r="N195" s="269" t="s">
        <v>101</v>
      </c>
      <c r="O195" s="270">
        <f t="shared" si="192"/>
        <v>0</v>
      </c>
      <c r="P195" s="271"/>
      <c r="Q195" s="432">
        <f t="shared" si="193"/>
        <v>0</v>
      </c>
      <c r="R195" s="207"/>
      <c r="S195" s="267"/>
      <c r="T195" s="272">
        <f t="shared" si="194"/>
        <v>0</v>
      </c>
      <c r="U195" s="269" t="s">
        <v>101</v>
      </c>
      <c r="V195" s="270">
        <f t="shared" si="195"/>
        <v>0</v>
      </c>
      <c r="W195" s="271"/>
      <c r="X195" s="432">
        <f t="shared" si="196"/>
        <v>0</v>
      </c>
      <c r="Y195" s="205"/>
      <c r="Z195" s="273">
        <v>0</v>
      </c>
      <c r="AA195" s="268"/>
      <c r="AB195" s="271"/>
      <c r="AC195" s="274">
        <v>0</v>
      </c>
      <c r="AD195" s="275"/>
      <c r="AE195" s="273">
        <v>0</v>
      </c>
      <c r="AF195" s="268"/>
      <c r="AG195" s="271"/>
      <c r="AH195" s="274">
        <v>0</v>
      </c>
      <c r="AI195" s="276"/>
      <c r="AJ195" s="273">
        <v>0</v>
      </c>
      <c r="AK195" s="268"/>
      <c r="AL195" s="271"/>
      <c r="AM195" s="274">
        <v>0</v>
      </c>
      <c r="AN195" s="276"/>
      <c r="AO195" s="273">
        <v>0</v>
      </c>
      <c r="AP195" s="268"/>
      <c r="AQ195" s="271"/>
      <c r="AR195" s="274">
        <v>0</v>
      </c>
      <c r="AS195" s="275"/>
      <c r="AT195" s="464">
        <f t="shared" si="197"/>
        <v>0</v>
      </c>
      <c r="AU195" s="432">
        <f t="shared" si="198"/>
        <v>0</v>
      </c>
    </row>
    <row r="196" spans="1:47" ht="12" outlineLevel="2" x14ac:dyDescent="0.2">
      <c r="A196" s="264"/>
      <c r="B196" s="62"/>
      <c r="C196" s="265"/>
      <c r="D196" s="265"/>
      <c r="E196" s="267"/>
      <c r="F196" s="268">
        <v>0</v>
      </c>
      <c r="G196" s="269" t="s">
        <v>101</v>
      </c>
      <c r="H196" s="270">
        <v>0</v>
      </c>
      <c r="I196" s="271"/>
      <c r="J196" s="432">
        <f t="shared" si="190"/>
        <v>0</v>
      </c>
      <c r="K196" s="205"/>
      <c r="L196" s="267"/>
      <c r="M196" s="464">
        <f t="shared" si="191"/>
        <v>0</v>
      </c>
      <c r="N196" s="269" t="s">
        <v>101</v>
      </c>
      <c r="O196" s="270">
        <f t="shared" si="192"/>
        <v>0</v>
      </c>
      <c r="P196" s="271"/>
      <c r="Q196" s="432">
        <f t="shared" si="193"/>
        <v>0</v>
      </c>
      <c r="R196" s="207"/>
      <c r="S196" s="267"/>
      <c r="T196" s="272">
        <f t="shared" si="194"/>
        <v>0</v>
      </c>
      <c r="U196" s="269" t="s">
        <v>101</v>
      </c>
      <c r="V196" s="270">
        <f t="shared" si="195"/>
        <v>0</v>
      </c>
      <c r="W196" s="271"/>
      <c r="X196" s="432">
        <f t="shared" si="196"/>
        <v>0</v>
      </c>
      <c r="Y196" s="205"/>
      <c r="Z196" s="273">
        <v>0</v>
      </c>
      <c r="AA196" s="268"/>
      <c r="AB196" s="271"/>
      <c r="AC196" s="274">
        <v>0</v>
      </c>
      <c r="AD196" s="275"/>
      <c r="AE196" s="273">
        <v>0</v>
      </c>
      <c r="AF196" s="268"/>
      <c r="AG196" s="271"/>
      <c r="AH196" s="274">
        <v>0</v>
      </c>
      <c r="AI196" s="276"/>
      <c r="AJ196" s="273">
        <v>0</v>
      </c>
      <c r="AK196" s="268"/>
      <c r="AL196" s="271"/>
      <c r="AM196" s="274">
        <v>0</v>
      </c>
      <c r="AN196" s="276"/>
      <c r="AO196" s="273">
        <v>0</v>
      </c>
      <c r="AP196" s="268"/>
      <c r="AQ196" s="271"/>
      <c r="AR196" s="274">
        <v>0</v>
      </c>
      <c r="AS196" s="275"/>
      <c r="AT196" s="464">
        <f t="shared" si="197"/>
        <v>0</v>
      </c>
      <c r="AU196" s="432">
        <f t="shared" si="198"/>
        <v>0</v>
      </c>
    </row>
    <row r="197" spans="1:47" s="321" customFormat="1" ht="12" x14ac:dyDescent="0.2">
      <c r="A197" s="307" t="s">
        <v>57</v>
      </c>
      <c r="B197" s="61" t="s">
        <v>58</v>
      </c>
      <c r="C197" s="308"/>
      <c r="D197" s="309"/>
      <c r="E197" s="310"/>
      <c r="F197" s="311"/>
      <c r="G197" s="312"/>
      <c r="H197" s="313"/>
      <c r="I197" s="314"/>
      <c r="J197" s="434">
        <f>SUM(J198:J202)</f>
        <v>0</v>
      </c>
      <c r="K197" s="205"/>
      <c r="L197" s="310"/>
      <c r="M197" s="466"/>
      <c r="N197" s="312"/>
      <c r="O197" s="313"/>
      <c r="P197" s="314"/>
      <c r="Q197" s="434">
        <f>SUM(Q198:Q202)</f>
        <v>0</v>
      </c>
      <c r="R197" s="207"/>
      <c r="S197" s="310"/>
      <c r="T197" s="316"/>
      <c r="U197" s="312"/>
      <c r="V197" s="313"/>
      <c r="W197" s="314"/>
      <c r="X197" s="434">
        <f>SUM(X198:X202)</f>
        <v>0</v>
      </c>
      <c r="Y197" s="205"/>
      <c r="Z197" s="317"/>
      <c r="AA197" s="316"/>
      <c r="AB197" s="314"/>
      <c r="AC197" s="318">
        <v>0</v>
      </c>
      <c r="AD197" s="319"/>
      <c r="AE197" s="317"/>
      <c r="AF197" s="316"/>
      <c r="AG197" s="314"/>
      <c r="AH197" s="318">
        <v>0</v>
      </c>
      <c r="AI197" s="320"/>
      <c r="AJ197" s="317"/>
      <c r="AK197" s="316"/>
      <c r="AL197" s="314"/>
      <c r="AM197" s="318">
        <v>0</v>
      </c>
      <c r="AN197" s="320"/>
      <c r="AO197" s="317"/>
      <c r="AP197" s="316"/>
      <c r="AQ197" s="314"/>
      <c r="AR197" s="318">
        <v>0</v>
      </c>
      <c r="AS197" s="319"/>
      <c r="AT197" s="466"/>
      <c r="AU197" s="434">
        <f>SUM(AU198:AU202)</f>
        <v>0</v>
      </c>
    </row>
    <row r="198" spans="1:47" ht="12" outlineLevel="2" x14ac:dyDescent="0.2">
      <c r="A198" s="264"/>
      <c r="B198" s="62" t="s">
        <v>324</v>
      </c>
      <c r="C198" s="265"/>
      <c r="D198" s="265"/>
      <c r="E198" s="267"/>
      <c r="F198" s="268">
        <v>0</v>
      </c>
      <c r="G198" s="269" t="s">
        <v>101</v>
      </c>
      <c r="H198" s="270">
        <v>0</v>
      </c>
      <c r="I198" s="271"/>
      <c r="J198" s="432">
        <f t="shared" ref="J198:J202" si="199">F198*H198</f>
        <v>0</v>
      </c>
      <c r="K198" s="205"/>
      <c r="L198" s="267"/>
      <c r="M198" s="464">
        <f t="shared" ref="M198:M202" si="200">$F198/$J$15*Q$15</f>
        <v>0</v>
      </c>
      <c r="N198" s="269" t="s">
        <v>101</v>
      </c>
      <c r="O198" s="270">
        <f t="shared" ref="O198:O202" si="201">H198</f>
        <v>0</v>
      </c>
      <c r="P198" s="271"/>
      <c r="Q198" s="432">
        <f t="shared" ref="Q198:Q202" si="202">M198*O198</f>
        <v>0</v>
      </c>
      <c r="R198" s="207"/>
      <c r="S198" s="267"/>
      <c r="T198" s="272">
        <f t="shared" ref="T198:T202" si="203">$F198/$J$15*X$15</f>
        <v>0</v>
      </c>
      <c r="U198" s="269" t="s">
        <v>101</v>
      </c>
      <c r="V198" s="270">
        <f t="shared" ref="V198:V202" si="204">H198</f>
        <v>0</v>
      </c>
      <c r="W198" s="271"/>
      <c r="X198" s="432">
        <f t="shared" ref="X198:X202" si="205">T198*V198</f>
        <v>0</v>
      </c>
      <c r="Y198" s="205"/>
      <c r="Z198" s="273">
        <v>0</v>
      </c>
      <c r="AA198" s="268">
        <v>0</v>
      </c>
      <c r="AB198" s="271"/>
      <c r="AC198" s="274">
        <v>0</v>
      </c>
      <c r="AD198" s="275"/>
      <c r="AE198" s="273">
        <v>0</v>
      </c>
      <c r="AF198" s="268"/>
      <c r="AG198" s="271"/>
      <c r="AH198" s="274">
        <v>0</v>
      </c>
      <c r="AI198" s="276"/>
      <c r="AJ198" s="273">
        <v>0</v>
      </c>
      <c r="AK198" s="268">
        <v>0</v>
      </c>
      <c r="AL198" s="271"/>
      <c r="AM198" s="274">
        <v>0</v>
      </c>
      <c r="AN198" s="276"/>
      <c r="AO198" s="273">
        <v>0</v>
      </c>
      <c r="AP198" s="268">
        <v>0</v>
      </c>
      <c r="AQ198" s="271"/>
      <c r="AR198" s="274">
        <v>0</v>
      </c>
      <c r="AS198" s="275"/>
      <c r="AT198" s="464">
        <f t="shared" ref="AT198:AT202" si="206">F198+M198+T198</f>
        <v>0</v>
      </c>
      <c r="AU198" s="432">
        <f t="shared" ref="AU198:AU202" si="207">J198+Q198+X198</f>
        <v>0</v>
      </c>
    </row>
    <row r="199" spans="1:47" ht="12" outlineLevel="2" x14ac:dyDescent="0.2">
      <c r="A199" s="264"/>
      <c r="B199" s="59" t="s">
        <v>105</v>
      </c>
      <c r="C199" s="265"/>
      <c r="D199" s="265"/>
      <c r="E199" s="267"/>
      <c r="F199" s="268">
        <v>0</v>
      </c>
      <c r="G199" s="269" t="s">
        <v>101</v>
      </c>
      <c r="H199" s="270">
        <v>0</v>
      </c>
      <c r="I199" s="271"/>
      <c r="J199" s="432">
        <f t="shared" si="199"/>
        <v>0</v>
      </c>
      <c r="K199" s="205"/>
      <c r="L199" s="267"/>
      <c r="M199" s="464">
        <f t="shared" si="200"/>
        <v>0</v>
      </c>
      <c r="N199" s="269" t="s">
        <v>101</v>
      </c>
      <c r="O199" s="270">
        <f t="shared" si="201"/>
        <v>0</v>
      </c>
      <c r="P199" s="271"/>
      <c r="Q199" s="432">
        <f t="shared" si="202"/>
        <v>0</v>
      </c>
      <c r="R199" s="207"/>
      <c r="S199" s="267"/>
      <c r="T199" s="272">
        <f t="shared" si="203"/>
        <v>0</v>
      </c>
      <c r="U199" s="269" t="s">
        <v>101</v>
      </c>
      <c r="V199" s="270">
        <f t="shared" si="204"/>
        <v>0</v>
      </c>
      <c r="W199" s="271"/>
      <c r="X199" s="432">
        <f t="shared" si="205"/>
        <v>0</v>
      </c>
      <c r="Y199" s="205"/>
      <c r="Z199" s="273">
        <v>0</v>
      </c>
      <c r="AA199" s="268"/>
      <c r="AB199" s="271"/>
      <c r="AC199" s="274">
        <v>0</v>
      </c>
      <c r="AD199" s="275"/>
      <c r="AE199" s="273">
        <v>0</v>
      </c>
      <c r="AF199" s="268"/>
      <c r="AG199" s="271"/>
      <c r="AH199" s="274">
        <v>0</v>
      </c>
      <c r="AI199" s="276"/>
      <c r="AJ199" s="273">
        <v>0</v>
      </c>
      <c r="AK199" s="268">
        <v>0</v>
      </c>
      <c r="AL199" s="271"/>
      <c r="AM199" s="274">
        <v>0</v>
      </c>
      <c r="AN199" s="276"/>
      <c r="AO199" s="273">
        <v>0</v>
      </c>
      <c r="AP199" s="268"/>
      <c r="AQ199" s="271"/>
      <c r="AR199" s="274">
        <v>0</v>
      </c>
      <c r="AS199" s="275"/>
      <c r="AT199" s="464">
        <f t="shared" si="206"/>
        <v>0</v>
      </c>
      <c r="AU199" s="432">
        <f t="shared" si="207"/>
        <v>0</v>
      </c>
    </row>
    <row r="200" spans="1:47" ht="12" outlineLevel="2" x14ac:dyDescent="0.2">
      <c r="A200" s="264"/>
      <c r="B200" s="59" t="s">
        <v>105</v>
      </c>
      <c r="C200" s="265"/>
      <c r="D200" s="265"/>
      <c r="E200" s="267"/>
      <c r="F200" s="268">
        <v>0</v>
      </c>
      <c r="G200" s="269" t="s">
        <v>101</v>
      </c>
      <c r="H200" s="270">
        <v>0</v>
      </c>
      <c r="I200" s="271"/>
      <c r="J200" s="432">
        <f t="shared" si="199"/>
        <v>0</v>
      </c>
      <c r="K200" s="205"/>
      <c r="L200" s="267"/>
      <c r="M200" s="464">
        <f t="shared" si="200"/>
        <v>0</v>
      </c>
      <c r="N200" s="269" t="s">
        <v>101</v>
      </c>
      <c r="O200" s="270">
        <f t="shared" si="201"/>
        <v>0</v>
      </c>
      <c r="P200" s="271"/>
      <c r="Q200" s="432">
        <f t="shared" si="202"/>
        <v>0</v>
      </c>
      <c r="R200" s="207"/>
      <c r="S200" s="267"/>
      <c r="T200" s="272">
        <f t="shared" si="203"/>
        <v>0</v>
      </c>
      <c r="U200" s="269" t="s">
        <v>101</v>
      </c>
      <c r="V200" s="270">
        <f t="shared" si="204"/>
        <v>0</v>
      </c>
      <c r="W200" s="271"/>
      <c r="X200" s="432">
        <f t="shared" si="205"/>
        <v>0</v>
      </c>
      <c r="Y200" s="205"/>
      <c r="Z200" s="273">
        <v>0</v>
      </c>
      <c r="AA200" s="268"/>
      <c r="AB200" s="271"/>
      <c r="AC200" s="274">
        <v>0</v>
      </c>
      <c r="AD200" s="275"/>
      <c r="AE200" s="273">
        <v>0</v>
      </c>
      <c r="AF200" s="268"/>
      <c r="AG200" s="271"/>
      <c r="AH200" s="274">
        <v>0</v>
      </c>
      <c r="AI200" s="276"/>
      <c r="AJ200" s="273">
        <v>0</v>
      </c>
      <c r="AK200" s="268">
        <v>0</v>
      </c>
      <c r="AL200" s="271"/>
      <c r="AM200" s="274">
        <v>0</v>
      </c>
      <c r="AN200" s="276"/>
      <c r="AO200" s="273">
        <v>0</v>
      </c>
      <c r="AP200" s="268"/>
      <c r="AQ200" s="271"/>
      <c r="AR200" s="274">
        <v>0</v>
      </c>
      <c r="AS200" s="275"/>
      <c r="AT200" s="464">
        <f t="shared" si="206"/>
        <v>0</v>
      </c>
      <c r="AU200" s="432">
        <f t="shared" si="207"/>
        <v>0</v>
      </c>
    </row>
    <row r="201" spans="1:47" ht="15" customHeight="1" outlineLevel="2" x14ac:dyDescent="0.2">
      <c r="A201" s="264"/>
      <c r="B201" s="59" t="s">
        <v>105</v>
      </c>
      <c r="C201" s="265"/>
      <c r="D201" s="265"/>
      <c r="E201" s="267"/>
      <c r="F201" s="268">
        <v>0</v>
      </c>
      <c r="G201" s="269" t="s">
        <v>101</v>
      </c>
      <c r="H201" s="270">
        <v>0</v>
      </c>
      <c r="I201" s="271"/>
      <c r="J201" s="432">
        <f t="shared" si="199"/>
        <v>0</v>
      </c>
      <c r="K201" s="205"/>
      <c r="L201" s="267"/>
      <c r="M201" s="464">
        <f t="shared" si="200"/>
        <v>0</v>
      </c>
      <c r="N201" s="269" t="s">
        <v>101</v>
      </c>
      <c r="O201" s="270">
        <f t="shared" si="201"/>
        <v>0</v>
      </c>
      <c r="P201" s="271"/>
      <c r="Q201" s="432">
        <f t="shared" si="202"/>
        <v>0</v>
      </c>
      <c r="R201" s="207"/>
      <c r="S201" s="267"/>
      <c r="T201" s="272">
        <f t="shared" si="203"/>
        <v>0</v>
      </c>
      <c r="U201" s="269" t="s">
        <v>101</v>
      </c>
      <c r="V201" s="270">
        <f t="shared" si="204"/>
        <v>0</v>
      </c>
      <c r="W201" s="271"/>
      <c r="X201" s="432">
        <f t="shared" si="205"/>
        <v>0</v>
      </c>
      <c r="Y201" s="205"/>
      <c r="Z201" s="273">
        <v>0</v>
      </c>
      <c r="AA201" s="268"/>
      <c r="AB201" s="271"/>
      <c r="AC201" s="274">
        <v>0</v>
      </c>
      <c r="AD201" s="275"/>
      <c r="AE201" s="273">
        <v>0</v>
      </c>
      <c r="AF201" s="268"/>
      <c r="AG201" s="271"/>
      <c r="AH201" s="274">
        <v>0</v>
      </c>
      <c r="AI201" s="276"/>
      <c r="AJ201" s="273">
        <v>0</v>
      </c>
      <c r="AK201" s="268">
        <v>0</v>
      </c>
      <c r="AL201" s="271"/>
      <c r="AM201" s="274">
        <v>0</v>
      </c>
      <c r="AN201" s="276"/>
      <c r="AO201" s="273">
        <v>0</v>
      </c>
      <c r="AP201" s="268"/>
      <c r="AQ201" s="271"/>
      <c r="AR201" s="274">
        <v>0</v>
      </c>
      <c r="AS201" s="275"/>
      <c r="AT201" s="464">
        <f t="shared" si="206"/>
        <v>0</v>
      </c>
      <c r="AU201" s="432">
        <f t="shared" si="207"/>
        <v>0</v>
      </c>
    </row>
    <row r="202" spans="1:47" ht="12" outlineLevel="2" x14ac:dyDescent="0.2">
      <c r="A202" s="264"/>
      <c r="B202" s="62"/>
      <c r="C202" s="265"/>
      <c r="D202" s="265"/>
      <c r="E202" s="267"/>
      <c r="F202" s="268">
        <v>0</v>
      </c>
      <c r="G202" s="269" t="s">
        <v>101</v>
      </c>
      <c r="H202" s="270">
        <v>0</v>
      </c>
      <c r="I202" s="271"/>
      <c r="J202" s="432">
        <f t="shared" si="199"/>
        <v>0</v>
      </c>
      <c r="K202" s="205"/>
      <c r="L202" s="267"/>
      <c r="M202" s="464">
        <f t="shared" si="200"/>
        <v>0</v>
      </c>
      <c r="N202" s="269" t="s">
        <v>101</v>
      </c>
      <c r="O202" s="270">
        <f t="shared" si="201"/>
        <v>0</v>
      </c>
      <c r="P202" s="271"/>
      <c r="Q202" s="432">
        <f t="shared" si="202"/>
        <v>0</v>
      </c>
      <c r="R202" s="207"/>
      <c r="S202" s="267"/>
      <c r="T202" s="272">
        <f t="shared" si="203"/>
        <v>0</v>
      </c>
      <c r="U202" s="269" t="s">
        <v>101</v>
      </c>
      <c r="V202" s="270">
        <f t="shared" si="204"/>
        <v>0</v>
      </c>
      <c r="W202" s="271"/>
      <c r="X202" s="432">
        <f t="shared" si="205"/>
        <v>0</v>
      </c>
      <c r="Y202" s="205"/>
      <c r="Z202" s="273">
        <v>0</v>
      </c>
      <c r="AA202" s="268"/>
      <c r="AB202" s="271"/>
      <c r="AC202" s="274">
        <v>0</v>
      </c>
      <c r="AD202" s="275"/>
      <c r="AE202" s="273">
        <v>0</v>
      </c>
      <c r="AF202" s="268"/>
      <c r="AG202" s="271"/>
      <c r="AH202" s="274">
        <v>0</v>
      </c>
      <c r="AI202" s="276"/>
      <c r="AJ202" s="273">
        <v>0</v>
      </c>
      <c r="AK202" s="268">
        <v>0</v>
      </c>
      <c r="AL202" s="271"/>
      <c r="AM202" s="274">
        <v>0</v>
      </c>
      <c r="AN202" s="276"/>
      <c r="AO202" s="273">
        <v>0</v>
      </c>
      <c r="AP202" s="268"/>
      <c r="AQ202" s="271"/>
      <c r="AR202" s="274">
        <v>0</v>
      </c>
      <c r="AS202" s="275"/>
      <c r="AT202" s="464">
        <f t="shared" si="206"/>
        <v>0</v>
      </c>
      <c r="AU202" s="432">
        <f t="shared" si="207"/>
        <v>0</v>
      </c>
    </row>
    <row r="203" spans="1:47" s="321" customFormat="1" ht="12" x14ac:dyDescent="0.2">
      <c r="A203" s="307">
        <v>48</v>
      </c>
      <c r="B203" s="61" t="s">
        <v>59</v>
      </c>
      <c r="C203" s="308"/>
      <c r="D203" s="309"/>
      <c r="E203" s="310"/>
      <c r="F203" s="311"/>
      <c r="G203" s="312"/>
      <c r="H203" s="313"/>
      <c r="I203" s="314"/>
      <c r="J203" s="434">
        <f>SUM(J204:J209)</f>
        <v>0</v>
      </c>
      <c r="K203" s="205"/>
      <c r="L203" s="310"/>
      <c r="M203" s="466"/>
      <c r="N203" s="312"/>
      <c r="O203" s="313"/>
      <c r="P203" s="314"/>
      <c r="Q203" s="434">
        <f>SUM(Q204:Q209)</f>
        <v>0</v>
      </c>
      <c r="R203" s="207"/>
      <c r="S203" s="310"/>
      <c r="T203" s="316"/>
      <c r="U203" s="312"/>
      <c r="V203" s="313"/>
      <c r="W203" s="314"/>
      <c r="X203" s="434">
        <f>SUM(X204:X209)</f>
        <v>0</v>
      </c>
      <c r="Y203" s="205"/>
      <c r="Z203" s="317"/>
      <c r="AA203" s="316"/>
      <c r="AB203" s="314"/>
      <c r="AC203" s="318">
        <v>0</v>
      </c>
      <c r="AD203" s="319"/>
      <c r="AE203" s="317"/>
      <c r="AF203" s="316"/>
      <c r="AG203" s="314"/>
      <c r="AH203" s="318">
        <v>0</v>
      </c>
      <c r="AI203" s="320"/>
      <c r="AJ203" s="317"/>
      <c r="AK203" s="316"/>
      <c r="AL203" s="314"/>
      <c r="AM203" s="318">
        <v>0</v>
      </c>
      <c r="AN203" s="320"/>
      <c r="AO203" s="317"/>
      <c r="AP203" s="316"/>
      <c r="AQ203" s="314"/>
      <c r="AR203" s="318">
        <v>0</v>
      </c>
      <c r="AS203" s="319"/>
      <c r="AT203" s="466"/>
      <c r="AU203" s="434">
        <f>SUM(AU204:AU209)</f>
        <v>0</v>
      </c>
    </row>
    <row r="204" spans="1:47" ht="12" outlineLevel="2" x14ac:dyDescent="0.2">
      <c r="A204" s="264"/>
      <c r="B204" s="62" t="s">
        <v>324</v>
      </c>
      <c r="C204" s="265"/>
      <c r="D204" s="265"/>
      <c r="E204" s="267"/>
      <c r="F204" s="268">
        <v>0</v>
      </c>
      <c r="G204" s="269" t="s">
        <v>101</v>
      </c>
      <c r="H204" s="270">
        <v>0</v>
      </c>
      <c r="I204" s="271"/>
      <c r="J204" s="432">
        <f t="shared" ref="J204:J209" si="208">F204*H204</f>
        <v>0</v>
      </c>
      <c r="K204" s="205"/>
      <c r="L204" s="267"/>
      <c r="M204" s="464">
        <f t="shared" ref="M204:M206" si="209">$F204/$J$15*Q$15</f>
        <v>0</v>
      </c>
      <c r="N204" s="269" t="s">
        <v>101</v>
      </c>
      <c r="O204" s="270">
        <f t="shared" ref="O204:O209" si="210">H204</f>
        <v>0</v>
      </c>
      <c r="P204" s="271"/>
      <c r="Q204" s="432">
        <f t="shared" ref="Q204:Q209" si="211">M204*O204</f>
        <v>0</v>
      </c>
      <c r="R204" s="207"/>
      <c r="S204" s="267"/>
      <c r="T204" s="272">
        <f t="shared" ref="T204:T206" si="212">$F204/$J$15*X$15</f>
        <v>0</v>
      </c>
      <c r="U204" s="269" t="s">
        <v>101</v>
      </c>
      <c r="V204" s="270">
        <f t="shared" ref="V204:V209" si="213">H204</f>
        <v>0</v>
      </c>
      <c r="W204" s="271"/>
      <c r="X204" s="432">
        <f t="shared" ref="X204:X209" si="214">T204*V204</f>
        <v>0</v>
      </c>
      <c r="Y204" s="205"/>
      <c r="Z204" s="273">
        <v>0</v>
      </c>
      <c r="AA204" s="268"/>
      <c r="AB204" s="271"/>
      <c r="AC204" s="274">
        <v>0</v>
      </c>
      <c r="AD204" s="275"/>
      <c r="AE204" s="273">
        <v>0</v>
      </c>
      <c r="AF204" s="268"/>
      <c r="AG204" s="271"/>
      <c r="AH204" s="274">
        <v>0</v>
      </c>
      <c r="AI204" s="276"/>
      <c r="AJ204" s="273">
        <v>0</v>
      </c>
      <c r="AK204" s="268"/>
      <c r="AL204" s="271"/>
      <c r="AM204" s="274">
        <v>0</v>
      </c>
      <c r="AN204" s="276"/>
      <c r="AO204" s="273">
        <v>0</v>
      </c>
      <c r="AP204" s="268"/>
      <c r="AQ204" s="271"/>
      <c r="AR204" s="274">
        <v>0</v>
      </c>
      <c r="AS204" s="275"/>
      <c r="AT204" s="464">
        <f t="shared" ref="AT204:AT209" si="215">F204+M204+T204</f>
        <v>0</v>
      </c>
      <c r="AU204" s="432">
        <f t="shared" ref="AU204:AU209" si="216">J204+Q204+X204</f>
        <v>0</v>
      </c>
    </row>
    <row r="205" spans="1:47" ht="12" outlineLevel="2" x14ac:dyDescent="0.2">
      <c r="A205" s="264"/>
      <c r="B205" s="59" t="s">
        <v>105</v>
      </c>
      <c r="C205" s="265"/>
      <c r="D205" s="265"/>
      <c r="E205" s="267"/>
      <c r="F205" s="268">
        <v>0</v>
      </c>
      <c r="G205" s="269" t="s">
        <v>101</v>
      </c>
      <c r="H205" s="270">
        <v>0</v>
      </c>
      <c r="I205" s="271"/>
      <c r="J205" s="432">
        <f t="shared" si="208"/>
        <v>0</v>
      </c>
      <c r="K205" s="205"/>
      <c r="L205" s="267"/>
      <c r="M205" s="464">
        <f t="shared" si="209"/>
        <v>0</v>
      </c>
      <c r="N205" s="269" t="s">
        <v>101</v>
      </c>
      <c r="O205" s="270">
        <f t="shared" si="210"/>
        <v>0</v>
      </c>
      <c r="P205" s="271"/>
      <c r="Q205" s="432">
        <f t="shared" si="211"/>
        <v>0</v>
      </c>
      <c r="R205" s="207"/>
      <c r="S205" s="267"/>
      <c r="T205" s="272">
        <f t="shared" si="212"/>
        <v>0</v>
      </c>
      <c r="U205" s="269" t="s">
        <v>101</v>
      </c>
      <c r="V205" s="270">
        <f t="shared" si="213"/>
        <v>0</v>
      </c>
      <c r="W205" s="271"/>
      <c r="X205" s="432">
        <f t="shared" si="214"/>
        <v>0</v>
      </c>
      <c r="Y205" s="205"/>
      <c r="Z205" s="273">
        <v>0</v>
      </c>
      <c r="AA205" s="268"/>
      <c r="AB205" s="271"/>
      <c r="AC205" s="274">
        <v>0</v>
      </c>
      <c r="AD205" s="275"/>
      <c r="AE205" s="273">
        <v>0</v>
      </c>
      <c r="AF205" s="268"/>
      <c r="AG205" s="271"/>
      <c r="AH205" s="274">
        <v>0</v>
      </c>
      <c r="AI205" s="276"/>
      <c r="AJ205" s="273">
        <v>0</v>
      </c>
      <c r="AK205" s="268">
        <v>0</v>
      </c>
      <c r="AL205" s="271"/>
      <c r="AM205" s="274">
        <v>0</v>
      </c>
      <c r="AN205" s="276"/>
      <c r="AO205" s="273">
        <v>0</v>
      </c>
      <c r="AP205" s="268"/>
      <c r="AQ205" s="271"/>
      <c r="AR205" s="274">
        <v>0</v>
      </c>
      <c r="AS205" s="275"/>
      <c r="AT205" s="464">
        <f t="shared" si="215"/>
        <v>0</v>
      </c>
      <c r="AU205" s="432">
        <f t="shared" si="216"/>
        <v>0</v>
      </c>
    </row>
    <row r="206" spans="1:47" ht="15" customHeight="1" outlineLevel="2" x14ac:dyDescent="0.2">
      <c r="A206" s="264"/>
      <c r="B206" s="59" t="s">
        <v>105</v>
      </c>
      <c r="C206" s="265"/>
      <c r="D206" s="265"/>
      <c r="E206" s="267"/>
      <c r="F206" s="268">
        <v>0</v>
      </c>
      <c r="G206" s="269" t="s">
        <v>101</v>
      </c>
      <c r="H206" s="270">
        <v>0</v>
      </c>
      <c r="I206" s="271"/>
      <c r="J206" s="432">
        <f t="shared" si="208"/>
        <v>0</v>
      </c>
      <c r="K206" s="205"/>
      <c r="L206" s="267"/>
      <c r="M206" s="464">
        <f t="shared" si="209"/>
        <v>0</v>
      </c>
      <c r="N206" s="269" t="s">
        <v>101</v>
      </c>
      <c r="O206" s="270">
        <f t="shared" si="210"/>
        <v>0</v>
      </c>
      <c r="P206" s="271"/>
      <c r="Q206" s="432">
        <f t="shared" si="211"/>
        <v>0</v>
      </c>
      <c r="R206" s="207"/>
      <c r="S206" s="267"/>
      <c r="T206" s="272">
        <f t="shared" si="212"/>
        <v>0</v>
      </c>
      <c r="U206" s="269" t="s">
        <v>101</v>
      </c>
      <c r="V206" s="270">
        <f t="shared" si="213"/>
        <v>0</v>
      </c>
      <c r="W206" s="271"/>
      <c r="X206" s="432">
        <f t="shared" si="214"/>
        <v>0</v>
      </c>
      <c r="Y206" s="205"/>
      <c r="Z206" s="273">
        <v>0</v>
      </c>
      <c r="AA206" s="268"/>
      <c r="AB206" s="271"/>
      <c r="AC206" s="274">
        <v>0</v>
      </c>
      <c r="AD206" s="275"/>
      <c r="AE206" s="273">
        <v>0</v>
      </c>
      <c r="AF206" s="268"/>
      <c r="AG206" s="271"/>
      <c r="AH206" s="274">
        <v>0</v>
      </c>
      <c r="AI206" s="276"/>
      <c r="AJ206" s="273">
        <v>0</v>
      </c>
      <c r="AK206" s="268">
        <v>0</v>
      </c>
      <c r="AL206" s="271"/>
      <c r="AM206" s="274">
        <v>0</v>
      </c>
      <c r="AN206" s="276"/>
      <c r="AO206" s="273">
        <v>0</v>
      </c>
      <c r="AP206" s="268"/>
      <c r="AQ206" s="271"/>
      <c r="AR206" s="274">
        <v>0</v>
      </c>
      <c r="AS206" s="275"/>
      <c r="AT206" s="464">
        <f t="shared" si="215"/>
        <v>0</v>
      </c>
      <c r="AU206" s="432">
        <f t="shared" si="216"/>
        <v>0</v>
      </c>
    </row>
    <row r="207" spans="1:47" ht="12" outlineLevel="2" x14ac:dyDescent="0.2">
      <c r="A207" s="264"/>
      <c r="B207" s="59" t="s">
        <v>358</v>
      </c>
      <c r="C207" s="265"/>
      <c r="D207" s="265"/>
      <c r="E207" s="267"/>
      <c r="F207" s="268">
        <v>0</v>
      </c>
      <c r="G207" s="269" t="s">
        <v>80</v>
      </c>
      <c r="H207" s="270">
        <v>0</v>
      </c>
      <c r="I207" s="271"/>
      <c r="J207" s="432">
        <f t="shared" si="208"/>
        <v>0</v>
      </c>
      <c r="K207" s="205"/>
      <c r="L207" s="267"/>
      <c r="M207" s="464">
        <v>15</v>
      </c>
      <c r="N207" s="269" t="s">
        <v>80</v>
      </c>
      <c r="O207" s="270">
        <f t="shared" si="210"/>
        <v>0</v>
      </c>
      <c r="P207" s="271"/>
      <c r="Q207" s="432">
        <f t="shared" si="211"/>
        <v>0</v>
      </c>
      <c r="R207" s="207"/>
      <c r="S207" s="267"/>
      <c r="T207" s="272">
        <v>10</v>
      </c>
      <c r="U207" s="269" t="s">
        <v>80</v>
      </c>
      <c r="V207" s="270">
        <f t="shared" si="213"/>
        <v>0</v>
      </c>
      <c r="W207" s="271"/>
      <c r="X207" s="432">
        <f t="shared" si="214"/>
        <v>0</v>
      </c>
      <c r="Y207" s="205"/>
      <c r="Z207" s="273">
        <v>0</v>
      </c>
      <c r="AA207" s="268"/>
      <c r="AB207" s="271"/>
      <c r="AC207" s="274">
        <v>0</v>
      </c>
      <c r="AD207" s="275"/>
      <c r="AE207" s="273">
        <v>0</v>
      </c>
      <c r="AF207" s="268"/>
      <c r="AG207" s="271"/>
      <c r="AH207" s="274">
        <v>0</v>
      </c>
      <c r="AI207" s="276"/>
      <c r="AJ207" s="273">
        <v>0</v>
      </c>
      <c r="AK207" s="268">
        <v>0</v>
      </c>
      <c r="AL207" s="271"/>
      <c r="AM207" s="274">
        <v>0</v>
      </c>
      <c r="AN207" s="276"/>
      <c r="AO207" s="273">
        <v>0</v>
      </c>
      <c r="AP207" s="268"/>
      <c r="AQ207" s="271"/>
      <c r="AR207" s="274">
        <v>0</v>
      </c>
      <c r="AS207" s="275"/>
      <c r="AT207" s="464">
        <f t="shared" si="215"/>
        <v>25</v>
      </c>
      <c r="AU207" s="432">
        <f t="shared" ref="AU207" si="217">J207+Q207+X207</f>
        <v>0</v>
      </c>
    </row>
    <row r="208" spans="1:47" ht="12" outlineLevel="2" x14ac:dyDescent="0.2">
      <c r="A208" s="264"/>
      <c r="B208" s="59" t="s">
        <v>359</v>
      </c>
      <c r="C208" s="265"/>
      <c r="D208" s="265"/>
      <c r="E208" s="267"/>
      <c r="F208" s="268">
        <v>0</v>
      </c>
      <c r="G208" s="269" t="s">
        <v>80</v>
      </c>
      <c r="H208" s="270">
        <v>0</v>
      </c>
      <c r="I208" s="271"/>
      <c r="J208" s="432">
        <f t="shared" si="208"/>
        <v>0</v>
      </c>
      <c r="K208" s="205"/>
      <c r="L208" s="267"/>
      <c r="M208" s="464">
        <v>15</v>
      </c>
      <c r="N208" s="269" t="s">
        <v>80</v>
      </c>
      <c r="O208" s="270">
        <f t="shared" si="210"/>
        <v>0</v>
      </c>
      <c r="P208" s="271"/>
      <c r="Q208" s="432">
        <f t="shared" si="211"/>
        <v>0</v>
      </c>
      <c r="R208" s="207"/>
      <c r="S208" s="267"/>
      <c r="T208" s="272">
        <v>10</v>
      </c>
      <c r="U208" s="269" t="s">
        <v>80</v>
      </c>
      <c r="V208" s="270">
        <f t="shared" si="213"/>
        <v>0</v>
      </c>
      <c r="W208" s="271"/>
      <c r="X208" s="432">
        <f t="shared" si="214"/>
        <v>0</v>
      </c>
      <c r="Y208" s="205"/>
      <c r="Z208" s="273">
        <v>0</v>
      </c>
      <c r="AA208" s="268"/>
      <c r="AB208" s="271"/>
      <c r="AC208" s="274">
        <v>0</v>
      </c>
      <c r="AD208" s="275"/>
      <c r="AE208" s="273">
        <v>0</v>
      </c>
      <c r="AF208" s="268"/>
      <c r="AG208" s="271"/>
      <c r="AH208" s="274">
        <v>0</v>
      </c>
      <c r="AI208" s="276"/>
      <c r="AJ208" s="273">
        <v>0</v>
      </c>
      <c r="AK208" s="268">
        <v>0</v>
      </c>
      <c r="AL208" s="271"/>
      <c r="AM208" s="274">
        <v>0</v>
      </c>
      <c r="AN208" s="276"/>
      <c r="AO208" s="273">
        <v>0</v>
      </c>
      <c r="AP208" s="268"/>
      <c r="AQ208" s="271"/>
      <c r="AR208" s="274">
        <v>0</v>
      </c>
      <c r="AS208" s="275"/>
      <c r="AT208" s="464">
        <f t="shared" si="215"/>
        <v>25</v>
      </c>
      <c r="AU208" s="432">
        <f t="shared" si="216"/>
        <v>0</v>
      </c>
    </row>
    <row r="209" spans="1:47" ht="12" outlineLevel="2" x14ac:dyDescent="0.2">
      <c r="A209" s="264"/>
      <c r="B209" s="62"/>
      <c r="C209" s="265"/>
      <c r="D209" s="265"/>
      <c r="E209" s="267"/>
      <c r="F209" s="268">
        <v>0</v>
      </c>
      <c r="G209" s="269" t="s">
        <v>101</v>
      </c>
      <c r="H209" s="270">
        <v>0</v>
      </c>
      <c r="I209" s="271"/>
      <c r="J209" s="432">
        <f t="shared" si="208"/>
        <v>0</v>
      </c>
      <c r="K209" s="205"/>
      <c r="L209" s="267"/>
      <c r="M209" s="464">
        <f t="shared" ref="M209" si="218">F$25/$J$15*Q$15</f>
        <v>0</v>
      </c>
      <c r="N209" s="269" t="s">
        <v>101</v>
      </c>
      <c r="O209" s="270">
        <f t="shared" si="210"/>
        <v>0</v>
      </c>
      <c r="P209" s="271"/>
      <c r="Q209" s="432">
        <f t="shared" si="211"/>
        <v>0</v>
      </c>
      <c r="R209" s="207"/>
      <c r="S209" s="267"/>
      <c r="T209" s="272">
        <f t="shared" ref="T209" si="219">M$25/$J$15*X$15</f>
        <v>0</v>
      </c>
      <c r="U209" s="269" t="s">
        <v>101</v>
      </c>
      <c r="V209" s="270">
        <f t="shared" si="213"/>
        <v>0</v>
      </c>
      <c r="W209" s="271"/>
      <c r="X209" s="432">
        <f t="shared" si="214"/>
        <v>0</v>
      </c>
      <c r="Y209" s="205"/>
      <c r="Z209" s="273">
        <v>0</v>
      </c>
      <c r="AA209" s="268"/>
      <c r="AB209" s="271"/>
      <c r="AC209" s="274">
        <v>0</v>
      </c>
      <c r="AD209" s="275"/>
      <c r="AE209" s="273">
        <v>0</v>
      </c>
      <c r="AF209" s="268"/>
      <c r="AG209" s="271"/>
      <c r="AH209" s="274">
        <v>0</v>
      </c>
      <c r="AI209" s="276"/>
      <c r="AJ209" s="273">
        <v>0</v>
      </c>
      <c r="AK209" s="268">
        <v>0</v>
      </c>
      <c r="AL209" s="271"/>
      <c r="AM209" s="274">
        <v>0</v>
      </c>
      <c r="AN209" s="276"/>
      <c r="AO209" s="273">
        <v>0</v>
      </c>
      <c r="AP209" s="268"/>
      <c r="AQ209" s="271"/>
      <c r="AR209" s="274">
        <v>0</v>
      </c>
      <c r="AS209" s="275"/>
      <c r="AT209" s="464">
        <f t="shared" si="215"/>
        <v>0</v>
      </c>
      <c r="AU209" s="432">
        <f t="shared" si="216"/>
        <v>0</v>
      </c>
    </row>
    <row r="210" spans="1:47" s="321" customFormat="1" ht="12" x14ac:dyDescent="0.2">
      <c r="A210" s="307" t="s">
        <v>65</v>
      </c>
      <c r="B210" s="61" t="s">
        <v>5388</v>
      </c>
      <c r="C210" s="308"/>
      <c r="D210" s="309"/>
      <c r="E210" s="310"/>
      <c r="F210" s="311"/>
      <c r="G210" s="312"/>
      <c r="H210" s="313"/>
      <c r="I210" s="314"/>
      <c r="J210" s="434">
        <f>SUM(J211:J231)</f>
        <v>0</v>
      </c>
      <c r="K210" s="205"/>
      <c r="L210" s="310"/>
      <c r="M210" s="466"/>
      <c r="N210" s="312"/>
      <c r="O210" s="313"/>
      <c r="P210" s="314"/>
      <c r="Q210" s="434">
        <f>SUM(Q211:Q231)</f>
        <v>0</v>
      </c>
      <c r="R210" s="207"/>
      <c r="S210" s="310"/>
      <c r="T210" s="316"/>
      <c r="U210" s="312"/>
      <c r="V210" s="313"/>
      <c r="W210" s="314"/>
      <c r="X210" s="434">
        <f>SUM(X211:X231)</f>
        <v>0</v>
      </c>
      <c r="Y210" s="205"/>
      <c r="Z210" s="317"/>
      <c r="AA210" s="316"/>
      <c r="AB210" s="314"/>
      <c r="AC210" s="318">
        <v>0</v>
      </c>
      <c r="AD210" s="319"/>
      <c r="AE210" s="317"/>
      <c r="AF210" s="316"/>
      <c r="AG210" s="314"/>
      <c r="AH210" s="318">
        <v>0</v>
      </c>
      <c r="AI210" s="320"/>
      <c r="AJ210" s="317"/>
      <c r="AK210" s="316"/>
      <c r="AL210" s="314"/>
      <c r="AM210" s="318">
        <v>0</v>
      </c>
      <c r="AN210" s="320"/>
      <c r="AO210" s="317"/>
      <c r="AP210" s="316"/>
      <c r="AQ210" s="314"/>
      <c r="AR210" s="318">
        <v>0</v>
      </c>
      <c r="AS210" s="319"/>
      <c r="AT210" s="466"/>
      <c r="AU210" s="434">
        <f>SUM(AU211:AU231)</f>
        <v>0</v>
      </c>
    </row>
    <row r="211" spans="1:47" ht="12" outlineLevel="2" x14ac:dyDescent="0.2">
      <c r="A211" s="264"/>
      <c r="B211" s="62" t="s">
        <v>324</v>
      </c>
      <c r="C211" s="265"/>
      <c r="D211" s="265"/>
      <c r="E211" s="267"/>
      <c r="F211" s="268">
        <v>0</v>
      </c>
      <c r="G211" s="269" t="s">
        <v>325</v>
      </c>
      <c r="H211" s="270">
        <v>0</v>
      </c>
      <c r="I211" s="271"/>
      <c r="J211" s="432">
        <f t="shared" ref="J211:J231" si="220">F211*H211</f>
        <v>0</v>
      </c>
      <c r="K211" s="205"/>
      <c r="L211" s="267"/>
      <c r="M211" s="464">
        <f t="shared" ref="M211:M231" si="221">$F211/$J$15*Q$15</f>
        <v>0</v>
      </c>
      <c r="N211" s="269" t="s">
        <v>325</v>
      </c>
      <c r="O211" s="270">
        <f t="shared" ref="O211:O231" si="222">H211</f>
        <v>0</v>
      </c>
      <c r="P211" s="271"/>
      <c r="Q211" s="432">
        <f t="shared" ref="Q211:Q231" si="223">M211*O211</f>
        <v>0</v>
      </c>
      <c r="R211" s="207"/>
      <c r="S211" s="267"/>
      <c r="T211" s="272">
        <f t="shared" ref="T211:T231" si="224">$F211/$J$15*X$15</f>
        <v>0</v>
      </c>
      <c r="U211" s="269" t="s">
        <v>325</v>
      </c>
      <c r="V211" s="270">
        <f t="shared" ref="V211:V231" si="225">H211</f>
        <v>0</v>
      </c>
      <c r="W211" s="271"/>
      <c r="X211" s="432">
        <f t="shared" ref="X211:X231" si="226">T211*V211</f>
        <v>0</v>
      </c>
      <c r="Y211" s="205"/>
      <c r="Z211" s="273">
        <v>0</v>
      </c>
      <c r="AA211" s="268"/>
      <c r="AB211" s="271"/>
      <c r="AC211" s="274">
        <v>0</v>
      </c>
      <c r="AD211" s="275"/>
      <c r="AE211" s="273">
        <v>0</v>
      </c>
      <c r="AF211" s="268"/>
      <c r="AG211" s="271"/>
      <c r="AH211" s="274">
        <v>0</v>
      </c>
      <c r="AI211" s="276"/>
      <c r="AJ211" s="273">
        <v>0</v>
      </c>
      <c r="AK211" s="268">
        <v>0</v>
      </c>
      <c r="AL211" s="271"/>
      <c r="AM211" s="274">
        <v>0</v>
      </c>
      <c r="AN211" s="276"/>
      <c r="AO211" s="273">
        <v>0</v>
      </c>
      <c r="AP211" s="268"/>
      <c r="AQ211" s="271"/>
      <c r="AR211" s="274">
        <v>0</v>
      </c>
      <c r="AS211" s="275"/>
      <c r="AT211" s="464">
        <f t="shared" ref="AT211:AT231" si="227">F211+M211+T211</f>
        <v>0</v>
      </c>
      <c r="AU211" s="432">
        <f t="shared" ref="AU211:AU231" si="228">J211+Q211+X211</f>
        <v>0</v>
      </c>
    </row>
    <row r="212" spans="1:47" ht="12" outlineLevel="2" x14ac:dyDescent="0.2">
      <c r="A212" s="264">
        <v>71</v>
      </c>
      <c r="B212" s="59" t="s">
        <v>4373</v>
      </c>
      <c r="C212" s="265"/>
      <c r="D212" s="265"/>
      <c r="E212" s="267"/>
      <c r="F212" s="268">
        <v>0</v>
      </c>
      <c r="G212" s="269" t="s">
        <v>325</v>
      </c>
      <c r="H212" s="270">
        <v>0</v>
      </c>
      <c r="I212" s="271"/>
      <c r="J212" s="432">
        <f t="shared" si="220"/>
        <v>0</v>
      </c>
      <c r="K212" s="205"/>
      <c r="L212" s="267"/>
      <c r="M212" s="464">
        <f t="shared" si="221"/>
        <v>0</v>
      </c>
      <c r="N212" s="269" t="s">
        <v>325</v>
      </c>
      <c r="O212" s="270">
        <f t="shared" si="222"/>
        <v>0</v>
      </c>
      <c r="P212" s="271"/>
      <c r="Q212" s="432">
        <f t="shared" si="223"/>
        <v>0</v>
      </c>
      <c r="R212" s="207"/>
      <c r="S212" s="267"/>
      <c r="T212" s="272">
        <f t="shared" si="224"/>
        <v>0</v>
      </c>
      <c r="U212" s="269" t="s">
        <v>325</v>
      </c>
      <c r="V212" s="270">
        <f t="shared" si="225"/>
        <v>0</v>
      </c>
      <c r="W212" s="271"/>
      <c r="X212" s="432">
        <f t="shared" si="226"/>
        <v>0</v>
      </c>
      <c r="Y212" s="205"/>
      <c r="Z212" s="273">
        <v>0</v>
      </c>
      <c r="AA212" s="268"/>
      <c r="AB212" s="271"/>
      <c r="AC212" s="274">
        <v>0</v>
      </c>
      <c r="AD212" s="275"/>
      <c r="AE212" s="273">
        <v>0</v>
      </c>
      <c r="AF212" s="268"/>
      <c r="AG212" s="271"/>
      <c r="AH212" s="274">
        <v>0</v>
      </c>
      <c r="AI212" s="276"/>
      <c r="AJ212" s="273">
        <v>0</v>
      </c>
      <c r="AK212" s="268">
        <v>0</v>
      </c>
      <c r="AL212" s="271"/>
      <c r="AM212" s="274">
        <v>0</v>
      </c>
      <c r="AN212" s="276"/>
      <c r="AO212" s="273">
        <v>0</v>
      </c>
      <c r="AP212" s="268"/>
      <c r="AQ212" s="271"/>
      <c r="AR212" s="274">
        <v>0</v>
      </c>
      <c r="AS212" s="275"/>
      <c r="AT212" s="464">
        <f t="shared" si="227"/>
        <v>0</v>
      </c>
      <c r="AU212" s="432">
        <f t="shared" si="228"/>
        <v>0</v>
      </c>
    </row>
    <row r="213" spans="1:47" ht="12" outlineLevel="2" x14ac:dyDescent="0.2">
      <c r="A213" s="264"/>
      <c r="B213" s="59" t="s">
        <v>105</v>
      </c>
      <c r="C213" s="265"/>
      <c r="D213" s="265"/>
      <c r="E213" s="267"/>
      <c r="F213" s="268">
        <v>0</v>
      </c>
      <c r="G213" s="269" t="s">
        <v>325</v>
      </c>
      <c r="H213" s="270">
        <v>0</v>
      </c>
      <c r="I213" s="271"/>
      <c r="J213" s="432">
        <f t="shared" si="220"/>
        <v>0</v>
      </c>
      <c r="K213" s="205"/>
      <c r="L213" s="267"/>
      <c r="M213" s="464">
        <f t="shared" si="221"/>
        <v>0</v>
      </c>
      <c r="N213" s="269" t="s">
        <v>325</v>
      </c>
      <c r="O213" s="270">
        <f t="shared" si="222"/>
        <v>0</v>
      </c>
      <c r="P213" s="271"/>
      <c r="Q213" s="432">
        <f t="shared" si="223"/>
        <v>0</v>
      </c>
      <c r="R213" s="207"/>
      <c r="S213" s="267"/>
      <c r="T213" s="272">
        <f t="shared" si="224"/>
        <v>0</v>
      </c>
      <c r="U213" s="269" t="s">
        <v>325</v>
      </c>
      <c r="V213" s="270">
        <f t="shared" si="225"/>
        <v>0</v>
      </c>
      <c r="W213" s="271"/>
      <c r="X213" s="432">
        <f t="shared" si="226"/>
        <v>0</v>
      </c>
      <c r="Y213" s="205"/>
      <c r="Z213" s="273">
        <v>0</v>
      </c>
      <c r="AA213" s="268"/>
      <c r="AB213" s="271"/>
      <c r="AC213" s="274">
        <v>0</v>
      </c>
      <c r="AD213" s="275"/>
      <c r="AE213" s="273">
        <v>0</v>
      </c>
      <c r="AF213" s="268"/>
      <c r="AG213" s="271"/>
      <c r="AH213" s="274">
        <v>0</v>
      </c>
      <c r="AI213" s="276"/>
      <c r="AJ213" s="273">
        <v>0</v>
      </c>
      <c r="AK213" s="268">
        <v>0</v>
      </c>
      <c r="AL213" s="271"/>
      <c r="AM213" s="274">
        <v>0</v>
      </c>
      <c r="AN213" s="276"/>
      <c r="AO213" s="273">
        <v>0</v>
      </c>
      <c r="AP213" s="268"/>
      <c r="AQ213" s="271"/>
      <c r="AR213" s="274">
        <v>0</v>
      </c>
      <c r="AS213" s="275"/>
      <c r="AT213" s="464">
        <f t="shared" si="227"/>
        <v>0</v>
      </c>
      <c r="AU213" s="432">
        <f t="shared" si="228"/>
        <v>0</v>
      </c>
    </row>
    <row r="214" spans="1:47" ht="12" outlineLevel="2" x14ac:dyDescent="0.2">
      <c r="A214" s="264"/>
      <c r="B214" s="59" t="s">
        <v>105</v>
      </c>
      <c r="C214" s="265"/>
      <c r="D214" s="265"/>
      <c r="E214" s="267"/>
      <c r="F214" s="268">
        <v>0</v>
      </c>
      <c r="G214" s="269" t="s">
        <v>325</v>
      </c>
      <c r="H214" s="270">
        <v>0</v>
      </c>
      <c r="I214" s="271"/>
      <c r="J214" s="432">
        <f t="shared" si="220"/>
        <v>0</v>
      </c>
      <c r="K214" s="205"/>
      <c r="L214" s="267"/>
      <c r="M214" s="464">
        <f t="shared" ref="M214" si="229">$F214/$J$15*Q$15</f>
        <v>0</v>
      </c>
      <c r="N214" s="269" t="s">
        <v>325</v>
      </c>
      <c r="O214" s="270">
        <f t="shared" si="222"/>
        <v>0</v>
      </c>
      <c r="P214" s="271"/>
      <c r="Q214" s="432">
        <f t="shared" si="223"/>
        <v>0</v>
      </c>
      <c r="R214" s="207"/>
      <c r="S214" s="267"/>
      <c r="T214" s="272">
        <f t="shared" ref="T214" si="230">$F214/$J$15*X$15</f>
        <v>0</v>
      </c>
      <c r="U214" s="269" t="s">
        <v>325</v>
      </c>
      <c r="V214" s="270">
        <f t="shared" si="225"/>
        <v>0</v>
      </c>
      <c r="W214" s="271"/>
      <c r="X214" s="432">
        <f t="shared" si="226"/>
        <v>0</v>
      </c>
      <c r="Y214" s="205"/>
      <c r="Z214" s="273">
        <v>0</v>
      </c>
      <c r="AA214" s="268"/>
      <c r="AB214" s="271"/>
      <c r="AC214" s="274">
        <v>0</v>
      </c>
      <c r="AD214" s="275"/>
      <c r="AE214" s="273">
        <v>0</v>
      </c>
      <c r="AF214" s="268"/>
      <c r="AG214" s="271"/>
      <c r="AH214" s="274">
        <v>0</v>
      </c>
      <c r="AI214" s="276"/>
      <c r="AJ214" s="273">
        <v>0</v>
      </c>
      <c r="AK214" s="268">
        <v>0</v>
      </c>
      <c r="AL214" s="271"/>
      <c r="AM214" s="274">
        <v>0</v>
      </c>
      <c r="AN214" s="276"/>
      <c r="AO214" s="273">
        <v>0</v>
      </c>
      <c r="AP214" s="268"/>
      <c r="AQ214" s="271"/>
      <c r="AR214" s="274">
        <v>0</v>
      </c>
      <c r="AS214" s="275"/>
      <c r="AT214" s="464">
        <f t="shared" si="227"/>
        <v>0</v>
      </c>
      <c r="AU214" s="432">
        <f t="shared" ref="AU214" si="231">J214+Q214+X214</f>
        <v>0</v>
      </c>
    </row>
    <row r="215" spans="1:47" ht="12" outlineLevel="2" x14ac:dyDescent="0.2">
      <c r="A215" s="264"/>
      <c r="B215" s="59" t="s">
        <v>105</v>
      </c>
      <c r="C215" s="265"/>
      <c r="D215" s="265"/>
      <c r="E215" s="267"/>
      <c r="F215" s="268">
        <v>0</v>
      </c>
      <c r="G215" s="269" t="s">
        <v>325</v>
      </c>
      <c r="H215" s="270">
        <v>0</v>
      </c>
      <c r="I215" s="271"/>
      <c r="J215" s="432">
        <f t="shared" si="220"/>
        <v>0</v>
      </c>
      <c r="K215" s="205"/>
      <c r="L215" s="267"/>
      <c r="M215" s="464">
        <f t="shared" si="221"/>
        <v>0</v>
      </c>
      <c r="N215" s="269" t="s">
        <v>325</v>
      </c>
      <c r="O215" s="270">
        <f t="shared" si="222"/>
        <v>0</v>
      </c>
      <c r="P215" s="271"/>
      <c r="Q215" s="432">
        <f t="shared" si="223"/>
        <v>0</v>
      </c>
      <c r="R215" s="207"/>
      <c r="S215" s="267"/>
      <c r="T215" s="272">
        <f t="shared" si="224"/>
        <v>0</v>
      </c>
      <c r="U215" s="269" t="s">
        <v>325</v>
      </c>
      <c r="V215" s="270">
        <f t="shared" si="225"/>
        <v>0</v>
      </c>
      <c r="W215" s="271"/>
      <c r="X215" s="432">
        <f t="shared" si="226"/>
        <v>0</v>
      </c>
      <c r="Y215" s="205"/>
      <c r="Z215" s="273">
        <v>0</v>
      </c>
      <c r="AA215" s="268"/>
      <c r="AB215" s="271"/>
      <c r="AC215" s="274">
        <v>0</v>
      </c>
      <c r="AD215" s="275"/>
      <c r="AE215" s="273">
        <v>0</v>
      </c>
      <c r="AF215" s="268"/>
      <c r="AG215" s="271"/>
      <c r="AH215" s="274">
        <v>0</v>
      </c>
      <c r="AI215" s="276"/>
      <c r="AJ215" s="273">
        <v>0</v>
      </c>
      <c r="AK215" s="268">
        <v>0</v>
      </c>
      <c r="AL215" s="271"/>
      <c r="AM215" s="274">
        <v>0</v>
      </c>
      <c r="AN215" s="276"/>
      <c r="AO215" s="273">
        <v>0</v>
      </c>
      <c r="AP215" s="268"/>
      <c r="AQ215" s="271"/>
      <c r="AR215" s="274">
        <v>0</v>
      </c>
      <c r="AS215" s="275"/>
      <c r="AT215" s="464">
        <f t="shared" si="227"/>
        <v>0</v>
      </c>
      <c r="AU215" s="432">
        <f t="shared" si="228"/>
        <v>0</v>
      </c>
    </row>
    <row r="216" spans="1:47" ht="15" customHeight="1" outlineLevel="2" x14ac:dyDescent="0.2">
      <c r="A216" s="264">
        <v>72</v>
      </c>
      <c r="B216" s="85" t="s">
        <v>5389</v>
      </c>
      <c r="C216" s="265"/>
      <c r="D216" s="265"/>
      <c r="E216" s="267"/>
      <c r="F216" s="268">
        <v>0</v>
      </c>
      <c r="G216" s="269" t="s">
        <v>325</v>
      </c>
      <c r="H216" s="270">
        <v>0</v>
      </c>
      <c r="I216" s="271"/>
      <c r="J216" s="432">
        <f t="shared" si="220"/>
        <v>0</v>
      </c>
      <c r="K216" s="205"/>
      <c r="L216" s="267"/>
      <c r="M216" s="464">
        <f t="shared" si="221"/>
        <v>0</v>
      </c>
      <c r="N216" s="269" t="s">
        <v>325</v>
      </c>
      <c r="O216" s="270">
        <f t="shared" si="222"/>
        <v>0</v>
      </c>
      <c r="P216" s="271"/>
      <c r="Q216" s="432">
        <f t="shared" si="223"/>
        <v>0</v>
      </c>
      <c r="R216" s="207"/>
      <c r="S216" s="267"/>
      <c r="T216" s="272">
        <f t="shared" si="224"/>
        <v>0</v>
      </c>
      <c r="U216" s="269" t="s">
        <v>325</v>
      </c>
      <c r="V216" s="270">
        <f t="shared" si="225"/>
        <v>0</v>
      </c>
      <c r="W216" s="271"/>
      <c r="X216" s="432">
        <f t="shared" si="226"/>
        <v>0</v>
      </c>
      <c r="Y216" s="205"/>
      <c r="Z216" s="273">
        <v>0</v>
      </c>
      <c r="AA216" s="268"/>
      <c r="AB216" s="271"/>
      <c r="AC216" s="274">
        <v>0</v>
      </c>
      <c r="AD216" s="275"/>
      <c r="AE216" s="273">
        <v>0</v>
      </c>
      <c r="AF216" s="268"/>
      <c r="AG216" s="271"/>
      <c r="AH216" s="274">
        <v>0</v>
      </c>
      <c r="AI216" s="276"/>
      <c r="AJ216" s="273">
        <v>0</v>
      </c>
      <c r="AK216" s="268">
        <v>0</v>
      </c>
      <c r="AL216" s="271"/>
      <c r="AM216" s="274">
        <v>0</v>
      </c>
      <c r="AN216" s="276"/>
      <c r="AO216" s="273">
        <v>0</v>
      </c>
      <c r="AP216" s="268"/>
      <c r="AQ216" s="271"/>
      <c r="AR216" s="274">
        <v>0</v>
      </c>
      <c r="AS216" s="275"/>
      <c r="AT216" s="464">
        <f t="shared" si="227"/>
        <v>0</v>
      </c>
      <c r="AU216" s="432">
        <f t="shared" si="228"/>
        <v>0</v>
      </c>
    </row>
    <row r="217" spans="1:47" ht="12" outlineLevel="2" x14ac:dyDescent="0.2">
      <c r="A217" s="264"/>
      <c r="B217" s="59" t="s">
        <v>105</v>
      </c>
      <c r="C217" s="265"/>
      <c r="D217" s="265"/>
      <c r="E217" s="267"/>
      <c r="F217" s="268">
        <v>0</v>
      </c>
      <c r="G217" s="269" t="s">
        <v>325</v>
      </c>
      <c r="H217" s="270">
        <v>0</v>
      </c>
      <c r="I217" s="271"/>
      <c r="J217" s="432">
        <f t="shared" si="220"/>
        <v>0</v>
      </c>
      <c r="K217" s="205"/>
      <c r="L217" s="267"/>
      <c r="M217" s="464">
        <f t="shared" si="221"/>
        <v>0</v>
      </c>
      <c r="N217" s="269" t="s">
        <v>325</v>
      </c>
      <c r="O217" s="270">
        <f t="shared" si="222"/>
        <v>0</v>
      </c>
      <c r="P217" s="271"/>
      <c r="Q217" s="432">
        <f t="shared" si="223"/>
        <v>0</v>
      </c>
      <c r="R217" s="207"/>
      <c r="S217" s="267"/>
      <c r="T217" s="272">
        <f t="shared" si="224"/>
        <v>0</v>
      </c>
      <c r="U217" s="269" t="s">
        <v>325</v>
      </c>
      <c r="V217" s="270">
        <f t="shared" si="225"/>
        <v>0</v>
      </c>
      <c r="W217" s="271"/>
      <c r="X217" s="432">
        <f t="shared" si="226"/>
        <v>0</v>
      </c>
      <c r="Y217" s="205"/>
      <c r="Z217" s="273">
        <v>0</v>
      </c>
      <c r="AA217" s="268"/>
      <c r="AB217" s="271"/>
      <c r="AC217" s="274">
        <v>0</v>
      </c>
      <c r="AD217" s="275"/>
      <c r="AE217" s="273">
        <v>0</v>
      </c>
      <c r="AF217" s="268"/>
      <c r="AG217" s="271"/>
      <c r="AH217" s="274">
        <v>0</v>
      </c>
      <c r="AI217" s="276"/>
      <c r="AJ217" s="273">
        <v>0</v>
      </c>
      <c r="AK217" s="268">
        <v>0</v>
      </c>
      <c r="AL217" s="271"/>
      <c r="AM217" s="274">
        <v>0</v>
      </c>
      <c r="AN217" s="276"/>
      <c r="AO217" s="273">
        <v>0</v>
      </c>
      <c r="AP217" s="268"/>
      <c r="AQ217" s="271"/>
      <c r="AR217" s="274">
        <v>0</v>
      </c>
      <c r="AS217" s="275"/>
      <c r="AT217" s="464">
        <f t="shared" si="227"/>
        <v>0</v>
      </c>
      <c r="AU217" s="432">
        <f t="shared" si="228"/>
        <v>0</v>
      </c>
    </row>
    <row r="218" spans="1:47" ht="12" outlineLevel="2" x14ac:dyDescent="0.2">
      <c r="A218" s="264"/>
      <c r="B218" s="59" t="s">
        <v>105</v>
      </c>
      <c r="C218" s="265"/>
      <c r="D218" s="265"/>
      <c r="E218" s="267"/>
      <c r="F218" s="268">
        <v>0</v>
      </c>
      <c r="G218" s="269" t="s">
        <v>325</v>
      </c>
      <c r="H218" s="270">
        <v>0</v>
      </c>
      <c r="I218" s="271"/>
      <c r="J218" s="432">
        <f t="shared" si="220"/>
        <v>0</v>
      </c>
      <c r="K218" s="205"/>
      <c r="L218" s="267"/>
      <c r="M218" s="464">
        <f t="shared" ref="M218" si="232">$F218/$J$15*Q$15</f>
        <v>0</v>
      </c>
      <c r="N218" s="269" t="s">
        <v>325</v>
      </c>
      <c r="O218" s="270">
        <f t="shared" si="222"/>
        <v>0</v>
      </c>
      <c r="P218" s="271"/>
      <c r="Q218" s="432">
        <f t="shared" si="223"/>
        <v>0</v>
      </c>
      <c r="R218" s="207"/>
      <c r="S218" s="267"/>
      <c r="T218" s="272">
        <f t="shared" ref="T218" si="233">$F218/$J$15*X$15</f>
        <v>0</v>
      </c>
      <c r="U218" s="269" t="s">
        <v>325</v>
      </c>
      <c r="V218" s="270">
        <f t="shared" si="225"/>
        <v>0</v>
      </c>
      <c r="W218" s="271"/>
      <c r="X218" s="432">
        <f t="shared" si="226"/>
        <v>0</v>
      </c>
      <c r="Y218" s="205"/>
      <c r="Z218" s="273">
        <v>0</v>
      </c>
      <c r="AA218" s="268"/>
      <c r="AB218" s="271"/>
      <c r="AC218" s="274">
        <v>0</v>
      </c>
      <c r="AD218" s="275"/>
      <c r="AE218" s="273">
        <v>0</v>
      </c>
      <c r="AF218" s="268"/>
      <c r="AG218" s="271"/>
      <c r="AH218" s="274">
        <v>0</v>
      </c>
      <c r="AI218" s="276"/>
      <c r="AJ218" s="273">
        <v>0</v>
      </c>
      <c r="AK218" s="268">
        <v>0</v>
      </c>
      <c r="AL218" s="271"/>
      <c r="AM218" s="274">
        <v>0</v>
      </c>
      <c r="AN218" s="276"/>
      <c r="AO218" s="273">
        <v>0</v>
      </c>
      <c r="AP218" s="268"/>
      <c r="AQ218" s="271"/>
      <c r="AR218" s="274">
        <v>0</v>
      </c>
      <c r="AS218" s="275"/>
      <c r="AT218" s="464">
        <f t="shared" si="227"/>
        <v>0</v>
      </c>
      <c r="AU218" s="432">
        <f t="shared" ref="AU218" si="234">J218+Q218+X218</f>
        <v>0</v>
      </c>
    </row>
    <row r="219" spans="1:47" ht="12" outlineLevel="2" x14ac:dyDescent="0.2">
      <c r="A219" s="264"/>
      <c r="B219" s="59" t="s">
        <v>105</v>
      </c>
      <c r="C219" s="265"/>
      <c r="D219" s="265"/>
      <c r="E219" s="267"/>
      <c r="F219" s="268">
        <v>0</v>
      </c>
      <c r="G219" s="269" t="s">
        <v>325</v>
      </c>
      <c r="H219" s="270">
        <v>0</v>
      </c>
      <c r="I219" s="271"/>
      <c r="J219" s="432">
        <f t="shared" si="220"/>
        <v>0</v>
      </c>
      <c r="K219" s="205"/>
      <c r="L219" s="267"/>
      <c r="M219" s="464">
        <f t="shared" si="221"/>
        <v>0</v>
      </c>
      <c r="N219" s="269" t="s">
        <v>325</v>
      </c>
      <c r="O219" s="270">
        <f t="shared" si="222"/>
        <v>0</v>
      </c>
      <c r="P219" s="271"/>
      <c r="Q219" s="432">
        <f t="shared" si="223"/>
        <v>0</v>
      </c>
      <c r="R219" s="207"/>
      <c r="S219" s="267"/>
      <c r="T219" s="272">
        <f t="shared" si="224"/>
        <v>0</v>
      </c>
      <c r="U219" s="269" t="s">
        <v>325</v>
      </c>
      <c r="V219" s="270">
        <f t="shared" si="225"/>
        <v>0</v>
      </c>
      <c r="W219" s="271"/>
      <c r="X219" s="432">
        <f t="shared" si="226"/>
        <v>0</v>
      </c>
      <c r="Y219" s="205"/>
      <c r="Z219" s="273">
        <v>0</v>
      </c>
      <c r="AA219" s="268"/>
      <c r="AB219" s="271"/>
      <c r="AC219" s="274">
        <v>0</v>
      </c>
      <c r="AD219" s="275"/>
      <c r="AE219" s="273">
        <v>0</v>
      </c>
      <c r="AF219" s="268"/>
      <c r="AG219" s="271"/>
      <c r="AH219" s="274">
        <v>0</v>
      </c>
      <c r="AI219" s="276"/>
      <c r="AJ219" s="273">
        <v>0</v>
      </c>
      <c r="AK219" s="268">
        <v>0</v>
      </c>
      <c r="AL219" s="271"/>
      <c r="AM219" s="274">
        <v>0</v>
      </c>
      <c r="AN219" s="276"/>
      <c r="AO219" s="273">
        <v>0</v>
      </c>
      <c r="AP219" s="268"/>
      <c r="AQ219" s="271"/>
      <c r="AR219" s="274">
        <v>0</v>
      </c>
      <c r="AS219" s="275"/>
      <c r="AT219" s="464">
        <f t="shared" si="227"/>
        <v>0</v>
      </c>
      <c r="AU219" s="432">
        <f t="shared" si="228"/>
        <v>0</v>
      </c>
    </row>
    <row r="220" spans="1:47" ht="15" customHeight="1" outlineLevel="2" x14ac:dyDescent="0.2">
      <c r="A220" s="264">
        <v>73</v>
      </c>
      <c r="B220" s="59" t="s">
        <v>4498</v>
      </c>
      <c r="C220" s="265"/>
      <c r="D220" s="265"/>
      <c r="E220" s="267"/>
      <c r="F220" s="268">
        <v>0</v>
      </c>
      <c r="G220" s="269" t="s">
        <v>325</v>
      </c>
      <c r="H220" s="270">
        <v>0</v>
      </c>
      <c r="I220" s="271"/>
      <c r="J220" s="432">
        <f t="shared" si="220"/>
        <v>0</v>
      </c>
      <c r="K220" s="205"/>
      <c r="L220" s="267"/>
      <c r="M220" s="464">
        <f t="shared" si="221"/>
        <v>0</v>
      </c>
      <c r="N220" s="269" t="s">
        <v>325</v>
      </c>
      <c r="O220" s="270">
        <f t="shared" si="222"/>
        <v>0</v>
      </c>
      <c r="P220" s="271"/>
      <c r="Q220" s="432">
        <f t="shared" si="223"/>
        <v>0</v>
      </c>
      <c r="R220" s="207"/>
      <c r="S220" s="267"/>
      <c r="T220" s="272">
        <f t="shared" si="224"/>
        <v>0</v>
      </c>
      <c r="U220" s="269" t="s">
        <v>325</v>
      </c>
      <c r="V220" s="270">
        <f t="shared" si="225"/>
        <v>0</v>
      </c>
      <c r="W220" s="271"/>
      <c r="X220" s="432">
        <f t="shared" si="226"/>
        <v>0</v>
      </c>
      <c r="Y220" s="205"/>
      <c r="Z220" s="273">
        <v>0</v>
      </c>
      <c r="AA220" s="268"/>
      <c r="AB220" s="271"/>
      <c r="AC220" s="274">
        <v>0</v>
      </c>
      <c r="AD220" s="275"/>
      <c r="AE220" s="273">
        <v>0</v>
      </c>
      <c r="AF220" s="268"/>
      <c r="AG220" s="271"/>
      <c r="AH220" s="274">
        <v>0</v>
      </c>
      <c r="AI220" s="276"/>
      <c r="AJ220" s="273">
        <v>0</v>
      </c>
      <c r="AK220" s="268">
        <v>0</v>
      </c>
      <c r="AL220" s="271"/>
      <c r="AM220" s="274">
        <v>0</v>
      </c>
      <c r="AN220" s="276"/>
      <c r="AO220" s="273">
        <v>0</v>
      </c>
      <c r="AP220" s="268"/>
      <c r="AQ220" s="271"/>
      <c r="AR220" s="274">
        <v>0</v>
      </c>
      <c r="AS220" s="275"/>
      <c r="AT220" s="464">
        <f t="shared" si="227"/>
        <v>0</v>
      </c>
      <c r="AU220" s="432">
        <f t="shared" si="228"/>
        <v>0</v>
      </c>
    </row>
    <row r="221" spans="1:47" ht="12" outlineLevel="2" x14ac:dyDescent="0.2">
      <c r="A221" s="264"/>
      <c r="B221" s="59" t="s">
        <v>105</v>
      </c>
      <c r="C221" s="265"/>
      <c r="D221" s="265"/>
      <c r="E221" s="267"/>
      <c r="F221" s="268">
        <v>0</v>
      </c>
      <c r="G221" s="269" t="s">
        <v>325</v>
      </c>
      <c r="H221" s="270">
        <v>0</v>
      </c>
      <c r="I221" s="271"/>
      <c r="J221" s="432">
        <f t="shared" si="220"/>
        <v>0</v>
      </c>
      <c r="K221" s="205"/>
      <c r="L221" s="267"/>
      <c r="M221" s="464">
        <f t="shared" si="221"/>
        <v>0</v>
      </c>
      <c r="N221" s="269" t="s">
        <v>325</v>
      </c>
      <c r="O221" s="270">
        <f t="shared" si="222"/>
        <v>0</v>
      </c>
      <c r="P221" s="271"/>
      <c r="Q221" s="432">
        <f t="shared" si="223"/>
        <v>0</v>
      </c>
      <c r="R221" s="207"/>
      <c r="S221" s="267"/>
      <c r="T221" s="272">
        <f t="shared" si="224"/>
        <v>0</v>
      </c>
      <c r="U221" s="269" t="s">
        <v>325</v>
      </c>
      <c r="V221" s="270">
        <f t="shared" si="225"/>
        <v>0</v>
      </c>
      <c r="W221" s="271"/>
      <c r="X221" s="432">
        <f t="shared" si="226"/>
        <v>0</v>
      </c>
      <c r="Y221" s="205"/>
      <c r="Z221" s="273">
        <v>0</v>
      </c>
      <c r="AA221" s="268"/>
      <c r="AB221" s="271"/>
      <c r="AC221" s="274">
        <v>0</v>
      </c>
      <c r="AD221" s="275"/>
      <c r="AE221" s="273">
        <v>0</v>
      </c>
      <c r="AF221" s="268"/>
      <c r="AG221" s="271"/>
      <c r="AH221" s="274">
        <v>0</v>
      </c>
      <c r="AI221" s="276"/>
      <c r="AJ221" s="273">
        <v>0</v>
      </c>
      <c r="AK221" s="268">
        <v>0</v>
      </c>
      <c r="AL221" s="271"/>
      <c r="AM221" s="274">
        <v>0</v>
      </c>
      <c r="AN221" s="276"/>
      <c r="AO221" s="273">
        <v>0</v>
      </c>
      <c r="AP221" s="268"/>
      <c r="AQ221" s="271"/>
      <c r="AR221" s="274">
        <v>0</v>
      </c>
      <c r="AS221" s="275"/>
      <c r="AT221" s="464">
        <f t="shared" si="227"/>
        <v>0</v>
      </c>
      <c r="AU221" s="432">
        <f t="shared" si="228"/>
        <v>0</v>
      </c>
    </row>
    <row r="222" spans="1:47" ht="12" outlineLevel="2" x14ac:dyDescent="0.2">
      <c r="A222" s="264"/>
      <c r="B222" s="59" t="s">
        <v>105</v>
      </c>
      <c r="C222" s="265"/>
      <c r="D222" s="265"/>
      <c r="E222" s="267"/>
      <c r="F222" s="268">
        <v>0</v>
      </c>
      <c r="G222" s="269" t="s">
        <v>325</v>
      </c>
      <c r="H222" s="270">
        <v>0</v>
      </c>
      <c r="I222" s="271"/>
      <c r="J222" s="432">
        <f t="shared" si="220"/>
        <v>0</v>
      </c>
      <c r="K222" s="205"/>
      <c r="L222" s="267"/>
      <c r="M222" s="464">
        <f t="shared" si="221"/>
        <v>0</v>
      </c>
      <c r="N222" s="269" t="s">
        <v>325</v>
      </c>
      <c r="O222" s="270">
        <f t="shared" si="222"/>
        <v>0</v>
      </c>
      <c r="P222" s="271"/>
      <c r="Q222" s="432">
        <f t="shared" si="223"/>
        <v>0</v>
      </c>
      <c r="R222" s="207"/>
      <c r="S222" s="267"/>
      <c r="T222" s="272">
        <f t="shared" si="224"/>
        <v>0</v>
      </c>
      <c r="U222" s="269" t="s">
        <v>325</v>
      </c>
      <c r="V222" s="270">
        <f t="shared" si="225"/>
        <v>0</v>
      </c>
      <c r="W222" s="271"/>
      <c r="X222" s="432">
        <f t="shared" si="226"/>
        <v>0</v>
      </c>
      <c r="Y222" s="205"/>
      <c r="Z222" s="273">
        <v>0</v>
      </c>
      <c r="AA222" s="268"/>
      <c r="AB222" s="271"/>
      <c r="AC222" s="274">
        <v>0</v>
      </c>
      <c r="AD222" s="275"/>
      <c r="AE222" s="273">
        <v>0</v>
      </c>
      <c r="AF222" s="268"/>
      <c r="AG222" s="271"/>
      <c r="AH222" s="274">
        <v>0</v>
      </c>
      <c r="AI222" s="276"/>
      <c r="AJ222" s="273">
        <v>0</v>
      </c>
      <c r="AK222" s="268">
        <v>0</v>
      </c>
      <c r="AL222" s="271"/>
      <c r="AM222" s="274">
        <v>0</v>
      </c>
      <c r="AN222" s="276"/>
      <c r="AO222" s="273">
        <v>0</v>
      </c>
      <c r="AP222" s="268"/>
      <c r="AQ222" s="271"/>
      <c r="AR222" s="274">
        <v>0</v>
      </c>
      <c r="AS222" s="275"/>
      <c r="AT222" s="464">
        <f t="shared" si="227"/>
        <v>0</v>
      </c>
      <c r="AU222" s="432">
        <f t="shared" si="228"/>
        <v>0</v>
      </c>
    </row>
    <row r="223" spans="1:47" ht="12" outlineLevel="2" x14ac:dyDescent="0.2">
      <c r="A223" s="264"/>
      <c r="B223" s="59" t="s">
        <v>105</v>
      </c>
      <c r="C223" s="265"/>
      <c r="D223" s="265"/>
      <c r="E223" s="267"/>
      <c r="F223" s="268">
        <v>0</v>
      </c>
      <c r="G223" s="269" t="s">
        <v>325</v>
      </c>
      <c r="H223" s="270">
        <v>0</v>
      </c>
      <c r="I223" s="271"/>
      <c r="J223" s="432">
        <f t="shared" si="220"/>
        <v>0</v>
      </c>
      <c r="K223" s="205"/>
      <c r="L223" s="267"/>
      <c r="M223" s="464">
        <f t="shared" si="221"/>
        <v>0</v>
      </c>
      <c r="N223" s="269" t="s">
        <v>325</v>
      </c>
      <c r="O223" s="270">
        <f t="shared" si="222"/>
        <v>0</v>
      </c>
      <c r="P223" s="271"/>
      <c r="Q223" s="432">
        <f t="shared" si="223"/>
        <v>0</v>
      </c>
      <c r="R223" s="207"/>
      <c r="S223" s="267"/>
      <c r="T223" s="272">
        <f t="shared" si="224"/>
        <v>0</v>
      </c>
      <c r="U223" s="269" t="s">
        <v>325</v>
      </c>
      <c r="V223" s="270">
        <f t="shared" si="225"/>
        <v>0</v>
      </c>
      <c r="W223" s="271"/>
      <c r="X223" s="432">
        <f t="shared" si="226"/>
        <v>0</v>
      </c>
      <c r="Y223" s="205"/>
      <c r="Z223" s="273">
        <v>0</v>
      </c>
      <c r="AA223" s="268"/>
      <c r="AB223" s="271"/>
      <c r="AC223" s="274">
        <v>0</v>
      </c>
      <c r="AD223" s="275"/>
      <c r="AE223" s="273">
        <v>0</v>
      </c>
      <c r="AF223" s="268"/>
      <c r="AG223" s="271"/>
      <c r="AH223" s="274">
        <v>0</v>
      </c>
      <c r="AI223" s="276"/>
      <c r="AJ223" s="273">
        <v>0</v>
      </c>
      <c r="AK223" s="268">
        <v>0</v>
      </c>
      <c r="AL223" s="271"/>
      <c r="AM223" s="274">
        <v>0</v>
      </c>
      <c r="AN223" s="276"/>
      <c r="AO223" s="273">
        <v>0</v>
      </c>
      <c r="AP223" s="268"/>
      <c r="AQ223" s="271"/>
      <c r="AR223" s="274">
        <v>0</v>
      </c>
      <c r="AS223" s="275"/>
      <c r="AT223" s="464">
        <f t="shared" si="227"/>
        <v>0</v>
      </c>
      <c r="AU223" s="432">
        <f t="shared" si="228"/>
        <v>0</v>
      </c>
    </row>
    <row r="224" spans="1:47" ht="12" outlineLevel="2" x14ac:dyDescent="0.2">
      <c r="A224" s="264">
        <v>75</v>
      </c>
      <c r="B224" s="85" t="s">
        <v>4603</v>
      </c>
      <c r="C224" s="265"/>
      <c r="D224" s="265"/>
      <c r="E224" s="267"/>
      <c r="F224" s="268">
        <v>0</v>
      </c>
      <c r="G224" s="269" t="s">
        <v>325</v>
      </c>
      <c r="H224" s="270">
        <v>0</v>
      </c>
      <c r="I224" s="271"/>
      <c r="J224" s="432">
        <f t="shared" si="220"/>
        <v>0</v>
      </c>
      <c r="K224" s="205"/>
      <c r="L224" s="267"/>
      <c r="M224" s="464">
        <f t="shared" ref="M224:M227" si="235">$F224/$J$15*Q$15</f>
        <v>0</v>
      </c>
      <c r="N224" s="269" t="s">
        <v>325</v>
      </c>
      <c r="O224" s="270">
        <f t="shared" si="222"/>
        <v>0</v>
      </c>
      <c r="P224" s="271"/>
      <c r="Q224" s="432">
        <f t="shared" si="223"/>
        <v>0</v>
      </c>
      <c r="R224" s="207"/>
      <c r="S224" s="267"/>
      <c r="T224" s="272">
        <f t="shared" ref="T224:T227" si="236">$F224/$J$15*X$15</f>
        <v>0</v>
      </c>
      <c r="U224" s="269" t="s">
        <v>325</v>
      </c>
      <c r="V224" s="270">
        <f t="shared" si="225"/>
        <v>0</v>
      </c>
      <c r="W224" s="271"/>
      <c r="X224" s="432">
        <f t="shared" si="226"/>
        <v>0</v>
      </c>
      <c r="Y224" s="205"/>
      <c r="Z224" s="273">
        <v>0</v>
      </c>
      <c r="AA224" s="268"/>
      <c r="AB224" s="271"/>
      <c r="AC224" s="274">
        <v>0</v>
      </c>
      <c r="AD224" s="275"/>
      <c r="AE224" s="273">
        <v>0</v>
      </c>
      <c r="AF224" s="268"/>
      <c r="AG224" s="271"/>
      <c r="AH224" s="274">
        <v>0</v>
      </c>
      <c r="AI224" s="276"/>
      <c r="AJ224" s="273">
        <v>0</v>
      </c>
      <c r="AK224" s="268">
        <v>0</v>
      </c>
      <c r="AL224" s="271"/>
      <c r="AM224" s="274">
        <v>0</v>
      </c>
      <c r="AN224" s="276"/>
      <c r="AO224" s="273">
        <v>0</v>
      </c>
      <c r="AP224" s="268"/>
      <c r="AQ224" s="271"/>
      <c r="AR224" s="274">
        <v>0</v>
      </c>
      <c r="AS224" s="275"/>
      <c r="AT224" s="464">
        <f t="shared" si="227"/>
        <v>0</v>
      </c>
      <c r="AU224" s="432">
        <f t="shared" ref="AU224:AU227" si="237">J224+Q224+X224</f>
        <v>0</v>
      </c>
    </row>
    <row r="225" spans="1:47" ht="12" outlineLevel="2" x14ac:dyDescent="0.2">
      <c r="A225" s="264"/>
      <c r="B225" s="85" t="s">
        <v>105</v>
      </c>
      <c r="C225" s="265"/>
      <c r="D225" s="265"/>
      <c r="E225" s="267"/>
      <c r="F225" s="268">
        <v>0</v>
      </c>
      <c r="G225" s="269" t="s">
        <v>325</v>
      </c>
      <c r="H225" s="270">
        <v>0</v>
      </c>
      <c r="I225" s="271"/>
      <c r="J225" s="432">
        <f t="shared" si="220"/>
        <v>0</v>
      </c>
      <c r="K225" s="205"/>
      <c r="L225" s="267"/>
      <c r="M225" s="464">
        <f t="shared" si="235"/>
        <v>0</v>
      </c>
      <c r="N225" s="269" t="s">
        <v>325</v>
      </c>
      <c r="O225" s="270">
        <f t="shared" si="222"/>
        <v>0</v>
      </c>
      <c r="P225" s="271"/>
      <c r="Q225" s="432">
        <f t="shared" si="223"/>
        <v>0</v>
      </c>
      <c r="R225" s="207"/>
      <c r="S225" s="267"/>
      <c r="T225" s="272">
        <f t="shared" si="236"/>
        <v>0</v>
      </c>
      <c r="U225" s="269" t="s">
        <v>325</v>
      </c>
      <c r="V225" s="270">
        <f t="shared" si="225"/>
        <v>0</v>
      </c>
      <c r="W225" s="271"/>
      <c r="X225" s="432">
        <f t="shared" si="226"/>
        <v>0</v>
      </c>
      <c r="Y225" s="205"/>
      <c r="Z225" s="273">
        <v>0</v>
      </c>
      <c r="AA225" s="268"/>
      <c r="AB225" s="271"/>
      <c r="AC225" s="274">
        <v>0</v>
      </c>
      <c r="AD225" s="275"/>
      <c r="AE225" s="273">
        <v>0</v>
      </c>
      <c r="AF225" s="268"/>
      <c r="AG225" s="271"/>
      <c r="AH225" s="274">
        <v>0</v>
      </c>
      <c r="AI225" s="276"/>
      <c r="AJ225" s="273">
        <v>0</v>
      </c>
      <c r="AK225" s="268">
        <v>0</v>
      </c>
      <c r="AL225" s="271"/>
      <c r="AM225" s="274">
        <v>0</v>
      </c>
      <c r="AN225" s="276"/>
      <c r="AO225" s="273">
        <v>0</v>
      </c>
      <c r="AP225" s="268"/>
      <c r="AQ225" s="271"/>
      <c r="AR225" s="274">
        <v>0</v>
      </c>
      <c r="AS225" s="275"/>
      <c r="AT225" s="464">
        <f t="shared" si="227"/>
        <v>0</v>
      </c>
      <c r="AU225" s="432">
        <f t="shared" si="237"/>
        <v>0</v>
      </c>
    </row>
    <row r="226" spans="1:47" ht="12" outlineLevel="2" x14ac:dyDescent="0.2">
      <c r="A226" s="264"/>
      <c r="B226" s="85" t="s">
        <v>105</v>
      </c>
      <c r="C226" s="265"/>
      <c r="D226" s="265"/>
      <c r="E226" s="267"/>
      <c r="F226" s="268">
        <v>0</v>
      </c>
      <c r="G226" s="269" t="s">
        <v>325</v>
      </c>
      <c r="H226" s="270">
        <v>0</v>
      </c>
      <c r="I226" s="271"/>
      <c r="J226" s="432">
        <f t="shared" si="220"/>
        <v>0</v>
      </c>
      <c r="K226" s="205"/>
      <c r="L226" s="267"/>
      <c r="M226" s="464">
        <f t="shared" si="235"/>
        <v>0</v>
      </c>
      <c r="N226" s="269" t="s">
        <v>325</v>
      </c>
      <c r="O226" s="270">
        <f t="shared" si="222"/>
        <v>0</v>
      </c>
      <c r="P226" s="271"/>
      <c r="Q226" s="432">
        <f t="shared" si="223"/>
        <v>0</v>
      </c>
      <c r="R226" s="207"/>
      <c r="S226" s="267"/>
      <c r="T226" s="272">
        <f t="shared" si="236"/>
        <v>0</v>
      </c>
      <c r="U226" s="269" t="s">
        <v>325</v>
      </c>
      <c r="V226" s="270">
        <f t="shared" si="225"/>
        <v>0</v>
      </c>
      <c r="W226" s="271"/>
      <c r="X226" s="432">
        <f t="shared" si="226"/>
        <v>0</v>
      </c>
      <c r="Y226" s="205"/>
      <c r="Z226" s="273">
        <v>0</v>
      </c>
      <c r="AA226" s="268"/>
      <c r="AB226" s="271"/>
      <c r="AC226" s="274">
        <v>0</v>
      </c>
      <c r="AD226" s="275"/>
      <c r="AE226" s="273">
        <v>0</v>
      </c>
      <c r="AF226" s="268"/>
      <c r="AG226" s="271"/>
      <c r="AH226" s="274">
        <v>0</v>
      </c>
      <c r="AI226" s="276"/>
      <c r="AJ226" s="273">
        <v>0</v>
      </c>
      <c r="AK226" s="268">
        <v>0</v>
      </c>
      <c r="AL226" s="271"/>
      <c r="AM226" s="274">
        <v>0</v>
      </c>
      <c r="AN226" s="276"/>
      <c r="AO226" s="273">
        <v>0</v>
      </c>
      <c r="AP226" s="268"/>
      <c r="AQ226" s="271"/>
      <c r="AR226" s="274">
        <v>0</v>
      </c>
      <c r="AS226" s="275"/>
      <c r="AT226" s="464">
        <f t="shared" si="227"/>
        <v>0</v>
      </c>
      <c r="AU226" s="432">
        <f t="shared" si="237"/>
        <v>0</v>
      </c>
    </row>
    <row r="227" spans="1:47" ht="12" outlineLevel="2" x14ac:dyDescent="0.2">
      <c r="A227" s="264"/>
      <c r="B227" s="85" t="s">
        <v>105</v>
      </c>
      <c r="C227" s="265"/>
      <c r="D227" s="265"/>
      <c r="E227" s="267"/>
      <c r="F227" s="268">
        <v>0</v>
      </c>
      <c r="G227" s="269" t="s">
        <v>325</v>
      </c>
      <c r="H227" s="270">
        <v>0</v>
      </c>
      <c r="I227" s="271"/>
      <c r="J227" s="432">
        <f t="shared" si="220"/>
        <v>0</v>
      </c>
      <c r="K227" s="205"/>
      <c r="L227" s="267"/>
      <c r="M227" s="464">
        <f t="shared" si="235"/>
        <v>0</v>
      </c>
      <c r="N227" s="269" t="s">
        <v>325</v>
      </c>
      <c r="O227" s="270">
        <f t="shared" si="222"/>
        <v>0</v>
      </c>
      <c r="P227" s="271"/>
      <c r="Q227" s="432">
        <f t="shared" si="223"/>
        <v>0</v>
      </c>
      <c r="R227" s="207"/>
      <c r="S227" s="267"/>
      <c r="T227" s="272">
        <f t="shared" si="236"/>
        <v>0</v>
      </c>
      <c r="U227" s="269" t="s">
        <v>325</v>
      </c>
      <c r="V227" s="270">
        <f t="shared" si="225"/>
        <v>0</v>
      </c>
      <c r="W227" s="271"/>
      <c r="X227" s="432">
        <f t="shared" si="226"/>
        <v>0</v>
      </c>
      <c r="Y227" s="205"/>
      <c r="Z227" s="273">
        <v>0</v>
      </c>
      <c r="AA227" s="268"/>
      <c r="AB227" s="271"/>
      <c r="AC227" s="274">
        <v>0</v>
      </c>
      <c r="AD227" s="275"/>
      <c r="AE227" s="273">
        <v>0</v>
      </c>
      <c r="AF227" s="268"/>
      <c r="AG227" s="271"/>
      <c r="AH227" s="274">
        <v>0</v>
      </c>
      <c r="AI227" s="276"/>
      <c r="AJ227" s="273">
        <v>0</v>
      </c>
      <c r="AK227" s="268">
        <v>0</v>
      </c>
      <c r="AL227" s="271"/>
      <c r="AM227" s="274">
        <v>0</v>
      </c>
      <c r="AN227" s="276"/>
      <c r="AO227" s="273">
        <v>0</v>
      </c>
      <c r="AP227" s="268"/>
      <c r="AQ227" s="271"/>
      <c r="AR227" s="274">
        <v>0</v>
      </c>
      <c r="AS227" s="275"/>
      <c r="AT227" s="464">
        <f t="shared" si="227"/>
        <v>0</v>
      </c>
      <c r="AU227" s="432">
        <f t="shared" si="237"/>
        <v>0</v>
      </c>
    </row>
    <row r="228" spans="1:47" ht="12" outlineLevel="2" x14ac:dyDescent="0.2">
      <c r="A228" s="264">
        <v>76</v>
      </c>
      <c r="B228" s="85" t="s">
        <v>4663</v>
      </c>
      <c r="C228" s="265"/>
      <c r="D228" s="265"/>
      <c r="E228" s="267"/>
      <c r="F228" s="268">
        <v>0</v>
      </c>
      <c r="G228" s="269" t="s">
        <v>325</v>
      </c>
      <c r="H228" s="270">
        <v>0</v>
      </c>
      <c r="I228" s="271"/>
      <c r="J228" s="432">
        <f t="shared" si="220"/>
        <v>0</v>
      </c>
      <c r="K228" s="205"/>
      <c r="L228" s="267"/>
      <c r="M228" s="464">
        <f t="shared" si="221"/>
        <v>0</v>
      </c>
      <c r="N228" s="269" t="s">
        <v>325</v>
      </c>
      <c r="O228" s="270">
        <f t="shared" si="222"/>
        <v>0</v>
      </c>
      <c r="P228" s="271"/>
      <c r="Q228" s="432">
        <f t="shared" si="223"/>
        <v>0</v>
      </c>
      <c r="R228" s="207"/>
      <c r="S228" s="267"/>
      <c r="T228" s="272">
        <f t="shared" si="224"/>
        <v>0</v>
      </c>
      <c r="U228" s="269" t="s">
        <v>325</v>
      </c>
      <c r="V228" s="270">
        <f t="shared" si="225"/>
        <v>0</v>
      </c>
      <c r="W228" s="271"/>
      <c r="X228" s="432">
        <f t="shared" si="226"/>
        <v>0</v>
      </c>
      <c r="Y228" s="205"/>
      <c r="Z228" s="273">
        <v>0</v>
      </c>
      <c r="AA228" s="268"/>
      <c r="AB228" s="271"/>
      <c r="AC228" s="274">
        <v>0</v>
      </c>
      <c r="AD228" s="275"/>
      <c r="AE228" s="273">
        <v>0</v>
      </c>
      <c r="AF228" s="268"/>
      <c r="AG228" s="271"/>
      <c r="AH228" s="274">
        <v>0</v>
      </c>
      <c r="AI228" s="276"/>
      <c r="AJ228" s="273">
        <v>0</v>
      </c>
      <c r="AK228" s="268">
        <v>0</v>
      </c>
      <c r="AL228" s="271"/>
      <c r="AM228" s="274">
        <v>0</v>
      </c>
      <c r="AN228" s="276"/>
      <c r="AO228" s="273">
        <v>0</v>
      </c>
      <c r="AP228" s="268"/>
      <c r="AQ228" s="271"/>
      <c r="AR228" s="274">
        <v>0</v>
      </c>
      <c r="AS228" s="275"/>
      <c r="AT228" s="464">
        <f t="shared" si="227"/>
        <v>0</v>
      </c>
      <c r="AU228" s="432">
        <f t="shared" si="228"/>
        <v>0</v>
      </c>
    </row>
    <row r="229" spans="1:47" ht="12" outlineLevel="2" x14ac:dyDescent="0.2">
      <c r="A229" s="264"/>
      <c r="B229" s="85" t="s">
        <v>105</v>
      </c>
      <c r="C229" s="265"/>
      <c r="D229" s="265"/>
      <c r="E229" s="267"/>
      <c r="F229" s="268">
        <v>0</v>
      </c>
      <c r="G229" s="269" t="s">
        <v>325</v>
      </c>
      <c r="H229" s="270">
        <v>0</v>
      </c>
      <c r="I229" s="271"/>
      <c r="J229" s="432">
        <f t="shared" si="220"/>
        <v>0</v>
      </c>
      <c r="K229" s="205"/>
      <c r="L229" s="267"/>
      <c r="M229" s="464">
        <f t="shared" si="221"/>
        <v>0</v>
      </c>
      <c r="N229" s="269" t="s">
        <v>325</v>
      </c>
      <c r="O229" s="270">
        <f t="shared" si="222"/>
        <v>0</v>
      </c>
      <c r="P229" s="271"/>
      <c r="Q229" s="432">
        <f t="shared" si="223"/>
        <v>0</v>
      </c>
      <c r="R229" s="207"/>
      <c r="S229" s="267"/>
      <c r="T229" s="272">
        <f t="shared" si="224"/>
        <v>0</v>
      </c>
      <c r="U229" s="269" t="s">
        <v>325</v>
      </c>
      <c r="V229" s="270">
        <f t="shared" si="225"/>
        <v>0</v>
      </c>
      <c r="W229" s="271"/>
      <c r="X229" s="432">
        <f t="shared" si="226"/>
        <v>0</v>
      </c>
      <c r="Y229" s="205"/>
      <c r="Z229" s="273">
        <v>0</v>
      </c>
      <c r="AA229" s="268"/>
      <c r="AB229" s="271"/>
      <c r="AC229" s="274">
        <v>0</v>
      </c>
      <c r="AD229" s="275"/>
      <c r="AE229" s="273">
        <v>0</v>
      </c>
      <c r="AF229" s="268"/>
      <c r="AG229" s="271"/>
      <c r="AH229" s="274">
        <v>0</v>
      </c>
      <c r="AI229" s="276"/>
      <c r="AJ229" s="273">
        <v>0</v>
      </c>
      <c r="AK229" s="268">
        <v>0</v>
      </c>
      <c r="AL229" s="271"/>
      <c r="AM229" s="274">
        <v>0</v>
      </c>
      <c r="AN229" s="276"/>
      <c r="AO229" s="273">
        <v>0</v>
      </c>
      <c r="AP229" s="268"/>
      <c r="AQ229" s="271"/>
      <c r="AR229" s="274">
        <v>0</v>
      </c>
      <c r="AS229" s="275"/>
      <c r="AT229" s="464">
        <f t="shared" si="227"/>
        <v>0</v>
      </c>
      <c r="AU229" s="432">
        <f t="shared" si="228"/>
        <v>0</v>
      </c>
    </row>
    <row r="230" spans="1:47" ht="12" outlineLevel="2" x14ac:dyDescent="0.2">
      <c r="A230" s="264"/>
      <c r="B230" s="85" t="s">
        <v>105</v>
      </c>
      <c r="C230" s="265"/>
      <c r="D230" s="265"/>
      <c r="E230" s="267"/>
      <c r="F230" s="268">
        <v>0</v>
      </c>
      <c r="G230" s="269" t="s">
        <v>325</v>
      </c>
      <c r="H230" s="270">
        <v>0</v>
      </c>
      <c r="I230" s="271"/>
      <c r="J230" s="432">
        <f t="shared" si="220"/>
        <v>0</v>
      </c>
      <c r="K230" s="205"/>
      <c r="L230" s="267"/>
      <c r="M230" s="464">
        <f t="shared" si="221"/>
        <v>0</v>
      </c>
      <c r="N230" s="269" t="s">
        <v>325</v>
      </c>
      <c r="O230" s="270">
        <f t="shared" si="222"/>
        <v>0</v>
      </c>
      <c r="P230" s="271"/>
      <c r="Q230" s="432">
        <f t="shared" si="223"/>
        <v>0</v>
      </c>
      <c r="R230" s="207"/>
      <c r="S230" s="267"/>
      <c r="T230" s="272">
        <f t="shared" si="224"/>
        <v>0</v>
      </c>
      <c r="U230" s="269" t="s">
        <v>325</v>
      </c>
      <c r="V230" s="270">
        <f t="shared" si="225"/>
        <v>0</v>
      </c>
      <c r="W230" s="271"/>
      <c r="X230" s="432">
        <f t="shared" si="226"/>
        <v>0</v>
      </c>
      <c r="Y230" s="205"/>
      <c r="Z230" s="273">
        <v>0</v>
      </c>
      <c r="AA230" s="268"/>
      <c r="AB230" s="271"/>
      <c r="AC230" s="274">
        <v>0</v>
      </c>
      <c r="AD230" s="275"/>
      <c r="AE230" s="273">
        <v>0</v>
      </c>
      <c r="AF230" s="268"/>
      <c r="AG230" s="271"/>
      <c r="AH230" s="274">
        <v>0</v>
      </c>
      <c r="AI230" s="276"/>
      <c r="AJ230" s="273">
        <v>0</v>
      </c>
      <c r="AK230" s="268">
        <v>0</v>
      </c>
      <c r="AL230" s="271"/>
      <c r="AM230" s="274">
        <v>0</v>
      </c>
      <c r="AN230" s="276"/>
      <c r="AO230" s="273">
        <v>0</v>
      </c>
      <c r="AP230" s="268"/>
      <c r="AQ230" s="271"/>
      <c r="AR230" s="274">
        <v>0</v>
      </c>
      <c r="AS230" s="275"/>
      <c r="AT230" s="464">
        <f t="shared" si="227"/>
        <v>0</v>
      </c>
      <c r="AU230" s="432">
        <f t="shared" si="228"/>
        <v>0</v>
      </c>
    </row>
    <row r="231" spans="1:47" ht="12" outlineLevel="2" x14ac:dyDescent="0.2">
      <c r="A231" s="264"/>
      <c r="B231" s="86"/>
      <c r="C231" s="265"/>
      <c r="D231" s="265"/>
      <c r="E231" s="267"/>
      <c r="F231" s="268">
        <v>0</v>
      </c>
      <c r="G231" s="269" t="s">
        <v>325</v>
      </c>
      <c r="H231" s="270">
        <v>0</v>
      </c>
      <c r="I231" s="271"/>
      <c r="J231" s="432">
        <f t="shared" si="220"/>
        <v>0</v>
      </c>
      <c r="K231" s="205"/>
      <c r="L231" s="267"/>
      <c r="M231" s="464">
        <f t="shared" si="221"/>
        <v>0</v>
      </c>
      <c r="N231" s="269" t="s">
        <v>325</v>
      </c>
      <c r="O231" s="270">
        <f t="shared" si="222"/>
        <v>0</v>
      </c>
      <c r="P231" s="271"/>
      <c r="Q231" s="432">
        <f t="shared" si="223"/>
        <v>0</v>
      </c>
      <c r="R231" s="207"/>
      <c r="S231" s="267"/>
      <c r="T231" s="272">
        <f t="shared" si="224"/>
        <v>0</v>
      </c>
      <c r="U231" s="269" t="s">
        <v>325</v>
      </c>
      <c r="V231" s="270">
        <f t="shared" si="225"/>
        <v>0</v>
      </c>
      <c r="W231" s="271"/>
      <c r="X231" s="432">
        <f t="shared" si="226"/>
        <v>0</v>
      </c>
      <c r="Y231" s="205"/>
      <c r="Z231" s="273">
        <v>0</v>
      </c>
      <c r="AA231" s="268"/>
      <c r="AB231" s="271"/>
      <c r="AC231" s="274">
        <v>0</v>
      </c>
      <c r="AD231" s="275"/>
      <c r="AE231" s="273">
        <v>0</v>
      </c>
      <c r="AF231" s="268"/>
      <c r="AG231" s="271"/>
      <c r="AH231" s="274">
        <v>0</v>
      </c>
      <c r="AI231" s="276"/>
      <c r="AJ231" s="273">
        <v>0</v>
      </c>
      <c r="AK231" s="268">
        <v>0</v>
      </c>
      <c r="AL231" s="271"/>
      <c r="AM231" s="274">
        <v>0</v>
      </c>
      <c r="AN231" s="276"/>
      <c r="AO231" s="273">
        <v>0</v>
      </c>
      <c r="AP231" s="268"/>
      <c r="AQ231" s="271"/>
      <c r="AR231" s="274">
        <v>0</v>
      </c>
      <c r="AS231" s="275"/>
      <c r="AT231" s="464">
        <f t="shared" si="227"/>
        <v>0</v>
      </c>
      <c r="AU231" s="432">
        <f t="shared" si="228"/>
        <v>0</v>
      </c>
    </row>
    <row r="232" spans="1:47" s="263" customFormat="1" ht="12" x14ac:dyDescent="0.2">
      <c r="A232" s="250"/>
      <c r="B232" s="55" t="s">
        <v>347</v>
      </c>
      <c r="C232" s="251"/>
      <c r="D232" s="252"/>
      <c r="E232" s="253"/>
      <c r="F232" s="254"/>
      <c r="G232" s="255"/>
      <c r="H232" s="256">
        <f>J232/$J$15</f>
        <v>0</v>
      </c>
      <c r="I232" s="257"/>
      <c r="J232" s="431">
        <f>SUM(J233:J315)/2</f>
        <v>0</v>
      </c>
      <c r="K232" s="258"/>
      <c r="L232" s="253"/>
      <c r="M232" s="463"/>
      <c r="N232" s="255"/>
      <c r="O232" s="256">
        <f>Q232/$Q$15</f>
        <v>0</v>
      </c>
      <c r="P232" s="257"/>
      <c r="Q232" s="431">
        <f>SUM(Q233:Q315)/2</f>
        <v>0</v>
      </c>
      <c r="R232" s="259"/>
      <c r="S232" s="253"/>
      <c r="T232" s="256"/>
      <c r="U232" s="255"/>
      <c r="V232" s="256">
        <f>X232/$X$15</f>
        <v>0</v>
      </c>
      <c r="W232" s="257"/>
      <c r="X232" s="431">
        <f>SUM(X233:X315)/2</f>
        <v>0</v>
      </c>
      <c r="Y232" s="258"/>
      <c r="Z232" s="260"/>
      <c r="AA232" s="261"/>
      <c r="AB232" s="257"/>
      <c r="AC232" s="262">
        <v>0</v>
      </c>
      <c r="AD232" s="258"/>
      <c r="AE232" s="260"/>
      <c r="AF232" s="261"/>
      <c r="AG232" s="257"/>
      <c r="AH232" s="262">
        <v>0</v>
      </c>
      <c r="AI232" s="259"/>
      <c r="AJ232" s="260"/>
      <c r="AK232" s="261"/>
      <c r="AL232" s="257"/>
      <c r="AM232" s="262">
        <v>0</v>
      </c>
      <c r="AN232" s="259"/>
      <c r="AO232" s="260"/>
      <c r="AP232" s="261"/>
      <c r="AQ232" s="257"/>
      <c r="AR232" s="262">
        <v>0</v>
      </c>
      <c r="AS232" s="258"/>
      <c r="AT232" s="463">
        <f>AU232/$AU$15</f>
        <v>0</v>
      </c>
      <c r="AU232" s="431">
        <f>SUM(AU233:AU315)/2</f>
        <v>0</v>
      </c>
    </row>
    <row r="233" spans="1:47" s="321" customFormat="1" ht="12" x14ac:dyDescent="0.2">
      <c r="A233" s="307">
        <v>51</v>
      </c>
      <c r="B233" s="61" t="s">
        <v>61</v>
      </c>
      <c r="C233" s="308"/>
      <c r="D233" s="309"/>
      <c r="E233" s="310"/>
      <c r="F233" s="311"/>
      <c r="G233" s="312"/>
      <c r="H233" s="313"/>
      <c r="I233" s="314"/>
      <c r="J233" s="434">
        <f>SUM(J234:J238)/2</f>
        <v>0</v>
      </c>
      <c r="K233" s="205"/>
      <c r="L233" s="310"/>
      <c r="M233" s="466"/>
      <c r="N233" s="312"/>
      <c r="O233" s="313"/>
      <c r="P233" s="314"/>
      <c r="Q233" s="434">
        <f>SUM(Q234:Q238)</f>
        <v>0</v>
      </c>
      <c r="R233" s="207"/>
      <c r="S233" s="310"/>
      <c r="T233" s="316"/>
      <c r="U233" s="312"/>
      <c r="V233" s="313"/>
      <c r="W233" s="314"/>
      <c r="X233" s="434">
        <f>SUM(X234:X238)</f>
        <v>0</v>
      </c>
      <c r="Y233" s="205"/>
      <c r="Z233" s="317"/>
      <c r="AA233" s="316"/>
      <c r="AB233" s="314"/>
      <c r="AC233" s="318">
        <v>0</v>
      </c>
      <c r="AD233" s="319"/>
      <c r="AE233" s="317"/>
      <c r="AF233" s="316"/>
      <c r="AG233" s="314"/>
      <c r="AH233" s="318">
        <v>0</v>
      </c>
      <c r="AI233" s="320"/>
      <c r="AJ233" s="317"/>
      <c r="AK233" s="316"/>
      <c r="AL233" s="314"/>
      <c r="AM233" s="318">
        <v>0</v>
      </c>
      <c r="AN233" s="320"/>
      <c r="AO233" s="317"/>
      <c r="AP233" s="316"/>
      <c r="AQ233" s="314"/>
      <c r="AR233" s="318">
        <v>0</v>
      </c>
      <c r="AS233" s="319"/>
      <c r="AT233" s="466"/>
      <c r="AU233" s="434">
        <f>SUM(AU234:AU238)</f>
        <v>0</v>
      </c>
    </row>
    <row r="234" spans="1:47" ht="12" outlineLevel="2" x14ac:dyDescent="0.2">
      <c r="A234" s="264"/>
      <c r="B234" s="62" t="s">
        <v>324</v>
      </c>
      <c r="C234" s="265"/>
      <c r="D234" s="265"/>
      <c r="E234" s="267"/>
      <c r="F234" s="268">
        <v>0</v>
      </c>
      <c r="G234" s="269" t="s">
        <v>325</v>
      </c>
      <c r="H234" s="270">
        <v>0</v>
      </c>
      <c r="I234" s="271"/>
      <c r="J234" s="432">
        <f t="shared" ref="J234:J238" si="238">F234*H234</f>
        <v>0</v>
      </c>
      <c r="K234" s="205"/>
      <c r="L234" s="267"/>
      <c r="M234" s="464">
        <f t="shared" ref="M234:M238" si="239">$F234/$J$15*Q$15</f>
        <v>0</v>
      </c>
      <c r="N234" s="269" t="s">
        <v>325</v>
      </c>
      <c r="O234" s="270">
        <f t="shared" ref="O234:O238" si="240">H234</f>
        <v>0</v>
      </c>
      <c r="P234" s="271"/>
      <c r="Q234" s="432">
        <f t="shared" ref="Q234:Q238" si="241">M234*O234</f>
        <v>0</v>
      </c>
      <c r="R234" s="207"/>
      <c r="S234" s="267"/>
      <c r="T234" s="272">
        <f t="shared" ref="T234:T238" si="242">$F234/$J$15*X$15</f>
        <v>0</v>
      </c>
      <c r="U234" s="269" t="s">
        <v>325</v>
      </c>
      <c r="V234" s="270">
        <f t="shared" ref="V234:V238" si="243">H234</f>
        <v>0</v>
      </c>
      <c r="W234" s="271"/>
      <c r="X234" s="432">
        <f t="shared" ref="X234:X238" si="244">T234*V234</f>
        <v>0</v>
      </c>
      <c r="Y234" s="205"/>
      <c r="Z234" s="273">
        <v>0</v>
      </c>
      <c r="AA234" s="268"/>
      <c r="AB234" s="271"/>
      <c r="AC234" s="274">
        <v>0</v>
      </c>
      <c r="AD234" s="275"/>
      <c r="AE234" s="273">
        <v>0</v>
      </c>
      <c r="AF234" s="268"/>
      <c r="AG234" s="271"/>
      <c r="AH234" s="274">
        <v>0</v>
      </c>
      <c r="AI234" s="276"/>
      <c r="AJ234" s="273">
        <v>0</v>
      </c>
      <c r="AK234" s="268">
        <v>0</v>
      </c>
      <c r="AL234" s="271"/>
      <c r="AM234" s="274">
        <v>0</v>
      </c>
      <c r="AN234" s="276"/>
      <c r="AO234" s="273">
        <v>0</v>
      </c>
      <c r="AP234" s="268"/>
      <c r="AQ234" s="271"/>
      <c r="AR234" s="274">
        <v>0</v>
      </c>
      <c r="AS234" s="275"/>
      <c r="AT234" s="464">
        <f t="shared" ref="AT234:AT238" si="245">F234+M234+T234</f>
        <v>0</v>
      </c>
      <c r="AU234" s="432">
        <f t="shared" ref="AU234:AU238" si="246">J234+Q234+X234</f>
        <v>0</v>
      </c>
    </row>
    <row r="235" spans="1:47" ht="12" outlineLevel="2" x14ac:dyDescent="0.2">
      <c r="A235" s="264"/>
      <c r="B235" s="59" t="s">
        <v>105</v>
      </c>
      <c r="C235" s="265"/>
      <c r="D235" s="265"/>
      <c r="E235" s="267"/>
      <c r="F235" s="268">
        <v>0</v>
      </c>
      <c r="G235" s="269" t="s">
        <v>325</v>
      </c>
      <c r="H235" s="270">
        <v>0</v>
      </c>
      <c r="I235" s="271"/>
      <c r="J235" s="432">
        <f t="shared" si="238"/>
        <v>0</v>
      </c>
      <c r="K235" s="205"/>
      <c r="L235" s="267"/>
      <c r="M235" s="464">
        <f t="shared" si="239"/>
        <v>0</v>
      </c>
      <c r="N235" s="269" t="s">
        <v>325</v>
      </c>
      <c r="O235" s="270">
        <f t="shared" si="240"/>
        <v>0</v>
      </c>
      <c r="P235" s="271"/>
      <c r="Q235" s="432">
        <f t="shared" si="241"/>
        <v>0</v>
      </c>
      <c r="R235" s="207"/>
      <c r="S235" s="267"/>
      <c r="T235" s="272">
        <f t="shared" si="242"/>
        <v>0</v>
      </c>
      <c r="U235" s="269" t="s">
        <v>325</v>
      </c>
      <c r="V235" s="270">
        <f t="shared" si="243"/>
        <v>0</v>
      </c>
      <c r="W235" s="271"/>
      <c r="X235" s="432">
        <f t="shared" si="244"/>
        <v>0</v>
      </c>
      <c r="Y235" s="205"/>
      <c r="Z235" s="273">
        <v>0</v>
      </c>
      <c r="AA235" s="268"/>
      <c r="AB235" s="271"/>
      <c r="AC235" s="274">
        <v>0</v>
      </c>
      <c r="AD235" s="275"/>
      <c r="AE235" s="273">
        <v>0</v>
      </c>
      <c r="AF235" s="268"/>
      <c r="AG235" s="271"/>
      <c r="AH235" s="274">
        <v>0</v>
      </c>
      <c r="AI235" s="276"/>
      <c r="AJ235" s="273">
        <v>0</v>
      </c>
      <c r="AK235" s="268">
        <v>0</v>
      </c>
      <c r="AL235" s="271"/>
      <c r="AM235" s="274">
        <v>0</v>
      </c>
      <c r="AN235" s="276"/>
      <c r="AO235" s="273">
        <v>0</v>
      </c>
      <c r="AP235" s="268"/>
      <c r="AQ235" s="271"/>
      <c r="AR235" s="274">
        <v>0</v>
      </c>
      <c r="AS235" s="275"/>
      <c r="AT235" s="464">
        <f t="shared" si="245"/>
        <v>0</v>
      </c>
      <c r="AU235" s="432">
        <f t="shared" si="246"/>
        <v>0</v>
      </c>
    </row>
    <row r="236" spans="1:47" ht="12" outlineLevel="2" x14ac:dyDescent="0.2">
      <c r="A236" s="264"/>
      <c r="B236" s="59" t="s">
        <v>105</v>
      </c>
      <c r="C236" s="265"/>
      <c r="D236" s="265"/>
      <c r="E236" s="267"/>
      <c r="F236" s="268">
        <v>0</v>
      </c>
      <c r="G236" s="269" t="s">
        <v>325</v>
      </c>
      <c r="H236" s="270">
        <v>0</v>
      </c>
      <c r="I236" s="271"/>
      <c r="J236" s="432">
        <f t="shared" si="238"/>
        <v>0</v>
      </c>
      <c r="K236" s="205"/>
      <c r="L236" s="267"/>
      <c r="M236" s="464">
        <f t="shared" si="239"/>
        <v>0</v>
      </c>
      <c r="N236" s="269" t="s">
        <v>325</v>
      </c>
      <c r="O236" s="270">
        <f t="shared" si="240"/>
        <v>0</v>
      </c>
      <c r="P236" s="271"/>
      <c r="Q236" s="432">
        <f t="shared" si="241"/>
        <v>0</v>
      </c>
      <c r="R236" s="207"/>
      <c r="S236" s="267"/>
      <c r="T236" s="272">
        <f t="shared" si="242"/>
        <v>0</v>
      </c>
      <c r="U236" s="269" t="s">
        <v>325</v>
      </c>
      <c r="V236" s="270">
        <f t="shared" si="243"/>
        <v>0</v>
      </c>
      <c r="W236" s="271"/>
      <c r="X236" s="432">
        <f t="shared" si="244"/>
        <v>0</v>
      </c>
      <c r="Y236" s="205"/>
      <c r="Z236" s="273">
        <v>0</v>
      </c>
      <c r="AA236" s="268"/>
      <c r="AB236" s="271"/>
      <c r="AC236" s="274">
        <v>0</v>
      </c>
      <c r="AD236" s="275"/>
      <c r="AE236" s="273">
        <v>0</v>
      </c>
      <c r="AF236" s="268"/>
      <c r="AG236" s="271"/>
      <c r="AH236" s="274">
        <v>0</v>
      </c>
      <c r="AI236" s="276"/>
      <c r="AJ236" s="273">
        <v>0</v>
      </c>
      <c r="AK236" s="268">
        <v>0</v>
      </c>
      <c r="AL236" s="271"/>
      <c r="AM236" s="274">
        <v>0</v>
      </c>
      <c r="AN236" s="276"/>
      <c r="AO236" s="273">
        <v>0</v>
      </c>
      <c r="AP236" s="268"/>
      <c r="AQ236" s="271"/>
      <c r="AR236" s="274">
        <v>0</v>
      </c>
      <c r="AS236" s="275"/>
      <c r="AT236" s="464">
        <f t="shared" si="245"/>
        <v>0</v>
      </c>
      <c r="AU236" s="432">
        <f t="shared" si="246"/>
        <v>0</v>
      </c>
    </row>
    <row r="237" spans="1:47" ht="12" outlineLevel="2" x14ac:dyDescent="0.2">
      <c r="A237" s="264"/>
      <c r="B237" s="59" t="s">
        <v>105</v>
      </c>
      <c r="C237" s="265"/>
      <c r="D237" s="265"/>
      <c r="E237" s="267"/>
      <c r="F237" s="268">
        <v>0</v>
      </c>
      <c r="G237" s="269" t="s">
        <v>325</v>
      </c>
      <c r="H237" s="270">
        <v>0</v>
      </c>
      <c r="I237" s="271"/>
      <c r="J237" s="432">
        <f t="shared" si="238"/>
        <v>0</v>
      </c>
      <c r="K237" s="205"/>
      <c r="L237" s="267"/>
      <c r="M237" s="464">
        <f t="shared" si="239"/>
        <v>0</v>
      </c>
      <c r="N237" s="269" t="s">
        <v>325</v>
      </c>
      <c r="O237" s="270">
        <f t="shared" si="240"/>
        <v>0</v>
      </c>
      <c r="P237" s="271"/>
      <c r="Q237" s="432">
        <f t="shared" si="241"/>
        <v>0</v>
      </c>
      <c r="R237" s="207"/>
      <c r="S237" s="267"/>
      <c r="T237" s="272">
        <f t="shared" si="242"/>
        <v>0</v>
      </c>
      <c r="U237" s="269" t="s">
        <v>325</v>
      </c>
      <c r="V237" s="270">
        <f t="shared" si="243"/>
        <v>0</v>
      </c>
      <c r="W237" s="271"/>
      <c r="X237" s="432">
        <f t="shared" si="244"/>
        <v>0</v>
      </c>
      <c r="Y237" s="205"/>
      <c r="Z237" s="273">
        <v>0</v>
      </c>
      <c r="AA237" s="268"/>
      <c r="AB237" s="271"/>
      <c r="AC237" s="274">
        <v>0</v>
      </c>
      <c r="AD237" s="275"/>
      <c r="AE237" s="273">
        <v>0</v>
      </c>
      <c r="AF237" s="268"/>
      <c r="AG237" s="271"/>
      <c r="AH237" s="274">
        <v>0</v>
      </c>
      <c r="AI237" s="276"/>
      <c r="AJ237" s="273">
        <v>0</v>
      </c>
      <c r="AK237" s="268">
        <v>0</v>
      </c>
      <c r="AL237" s="271"/>
      <c r="AM237" s="274">
        <v>0</v>
      </c>
      <c r="AN237" s="276"/>
      <c r="AO237" s="273">
        <v>0</v>
      </c>
      <c r="AP237" s="268"/>
      <c r="AQ237" s="271"/>
      <c r="AR237" s="274">
        <v>0</v>
      </c>
      <c r="AS237" s="275"/>
      <c r="AT237" s="464">
        <f t="shared" si="245"/>
        <v>0</v>
      </c>
      <c r="AU237" s="432">
        <f t="shared" si="246"/>
        <v>0</v>
      </c>
    </row>
    <row r="238" spans="1:47" ht="12" outlineLevel="2" x14ac:dyDescent="0.2">
      <c r="A238" s="264"/>
      <c r="B238" s="56"/>
      <c r="C238" s="265"/>
      <c r="D238" s="265"/>
      <c r="E238" s="267"/>
      <c r="F238" s="268">
        <v>0</v>
      </c>
      <c r="G238" s="269" t="s">
        <v>325</v>
      </c>
      <c r="H238" s="270">
        <v>0</v>
      </c>
      <c r="I238" s="271"/>
      <c r="J238" s="432">
        <f t="shared" si="238"/>
        <v>0</v>
      </c>
      <c r="K238" s="205"/>
      <c r="L238" s="267"/>
      <c r="M238" s="464">
        <f t="shared" si="239"/>
        <v>0</v>
      </c>
      <c r="N238" s="269" t="s">
        <v>325</v>
      </c>
      <c r="O238" s="270">
        <f t="shared" si="240"/>
        <v>0</v>
      </c>
      <c r="P238" s="271"/>
      <c r="Q238" s="432">
        <f t="shared" si="241"/>
        <v>0</v>
      </c>
      <c r="R238" s="207"/>
      <c r="S238" s="267"/>
      <c r="T238" s="272">
        <f t="shared" si="242"/>
        <v>0</v>
      </c>
      <c r="U238" s="269" t="s">
        <v>325</v>
      </c>
      <c r="V238" s="270">
        <f t="shared" si="243"/>
        <v>0</v>
      </c>
      <c r="W238" s="271"/>
      <c r="X238" s="432">
        <f t="shared" si="244"/>
        <v>0</v>
      </c>
      <c r="Y238" s="205"/>
      <c r="Z238" s="273">
        <v>0</v>
      </c>
      <c r="AA238" s="268"/>
      <c r="AB238" s="271"/>
      <c r="AC238" s="274">
        <v>0</v>
      </c>
      <c r="AD238" s="275"/>
      <c r="AE238" s="273">
        <v>0</v>
      </c>
      <c r="AF238" s="268"/>
      <c r="AG238" s="271"/>
      <c r="AH238" s="274">
        <v>0</v>
      </c>
      <c r="AI238" s="276"/>
      <c r="AJ238" s="273">
        <v>0</v>
      </c>
      <c r="AK238" s="268">
        <v>0</v>
      </c>
      <c r="AL238" s="271"/>
      <c r="AM238" s="274">
        <v>0</v>
      </c>
      <c r="AN238" s="276"/>
      <c r="AO238" s="273">
        <v>0</v>
      </c>
      <c r="AP238" s="268"/>
      <c r="AQ238" s="271"/>
      <c r="AR238" s="274">
        <v>0</v>
      </c>
      <c r="AS238" s="275"/>
      <c r="AT238" s="464">
        <f t="shared" si="245"/>
        <v>0</v>
      </c>
      <c r="AU238" s="432">
        <f t="shared" si="246"/>
        <v>0</v>
      </c>
    </row>
    <row r="239" spans="1:47" s="321" customFormat="1" ht="12" x14ac:dyDescent="0.2">
      <c r="A239" s="307">
        <v>55</v>
      </c>
      <c r="B239" s="61" t="s">
        <v>2730</v>
      </c>
      <c r="C239" s="308"/>
      <c r="D239" s="309"/>
      <c r="E239" s="310"/>
      <c r="F239" s="311"/>
      <c r="G239" s="312"/>
      <c r="H239" s="313"/>
      <c r="I239" s="314"/>
      <c r="J239" s="434">
        <f>SUM(J240:J250)</f>
        <v>0</v>
      </c>
      <c r="K239" s="205"/>
      <c r="L239" s="310"/>
      <c r="M239" s="466"/>
      <c r="N239" s="312"/>
      <c r="O239" s="313"/>
      <c r="P239" s="314"/>
      <c r="Q239" s="434">
        <f>SUM(Q240:Q250)</f>
        <v>0</v>
      </c>
      <c r="R239" s="207"/>
      <c r="S239" s="310"/>
      <c r="T239" s="316"/>
      <c r="U239" s="312"/>
      <c r="V239" s="313"/>
      <c r="W239" s="314"/>
      <c r="X239" s="434">
        <f>SUM(X240:X250)</f>
        <v>0</v>
      </c>
      <c r="Y239" s="205"/>
      <c r="Z239" s="317"/>
      <c r="AA239" s="316"/>
      <c r="AB239" s="314"/>
      <c r="AC239" s="318">
        <v>0</v>
      </c>
      <c r="AD239" s="319"/>
      <c r="AE239" s="317"/>
      <c r="AF239" s="316"/>
      <c r="AG239" s="314"/>
      <c r="AH239" s="318">
        <v>0</v>
      </c>
      <c r="AI239" s="320"/>
      <c r="AJ239" s="317"/>
      <c r="AK239" s="316"/>
      <c r="AL239" s="314"/>
      <c r="AM239" s="318">
        <v>0</v>
      </c>
      <c r="AN239" s="320"/>
      <c r="AO239" s="317"/>
      <c r="AP239" s="316"/>
      <c r="AQ239" s="314"/>
      <c r="AR239" s="318">
        <v>0</v>
      </c>
      <c r="AS239" s="319"/>
      <c r="AT239" s="466"/>
      <c r="AU239" s="434">
        <f>SUM(AU240:AU250)</f>
        <v>0</v>
      </c>
    </row>
    <row r="240" spans="1:47" ht="12" outlineLevel="2" x14ac:dyDescent="0.2">
      <c r="A240" s="264"/>
      <c r="B240" s="62" t="s">
        <v>324</v>
      </c>
      <c r="C240" s="265"/>
      <c r="D240" s="265"/>
      <c r="E240" s="267"/>
      <c r="F240" s="268">
        <v>0</v>
      </c>
      <c r="G240" s="269" t="s">
        <v>325</v>
      </c>
      <c r="H240" s="270">
        <v>0</v>
      </c>
      <c r="I240" s="271"/>
      <c r="J240" s="432">
        <f t="shared" ref="J240:J250" si="247">F240*H240</f>
        <v>0</v>
      </c>
      <c r="K240" s="205"/>
      <c r="L240" s="267"/>
      <c r="M240" s="464">
        <f t="shared" ref="M240:M250" si="248">$F240/$J$15*Q$15</f>
        <v>0</v>
      </c>
      <c r="N240" s="269" t="s">
        <v>325</v>
      </c>
      <c r="O240" s="270">
        <f t="shared" ref="O240:O250" si="249">H240</f>
        <v>0</v>
      </c>
      <c r="P240" s="271"/>
      <c r="Q240" s="432">
        <f t="shared" ref="Q240:Q250" si="250">M240*O240</f>
        <v>0</v>
      </c>
      <c r="R240" s="207"/>
      <c r="S240" s="267"/>
      <c r="T240" s="272">
        <f t="shared" ref="T240:T250" si="251">$F240/$J$15*X$15</f>
        <v>0</v>
      </c>
      <c r="U240" s="269" t="s">
        <v>325</v>
      </c>
      <c r="V240" s="270">
        <f t="shared" ref="V240:V250" si="252">H240</f>
        <v>0</v>
      </c>
      <c r="W240" s="271"/>
      <c r="X240" s="432">
        <f t="shared" ref="X240:X250" si="253">T240*V240</f>
        <v>0</v>
      </c>
      <c r="Y240" s="205"/>
      <c r="Z240" s="273">
        <v>0</v>
      </c>
      <c r="AA240" s="268"/>
      <c r="AB240" s="271"/>
      <c r="AC240" s="274">
        <v>0</v>
      </c>
      <c r="AD240" s="275"/>
      <c r="AE240" s="273">
        <v>0</v>
      </c>
      <c r="AF240" s="268"/>
      <c r="AG240" s="271"/>
      <c r="AH240" s="274">
        <v>0</v>
      </c>
      <c r="AI240" s="276"/>
      <c r="AJ240" s="273">
        <v>0</v>
      </c>
      <c r="AK240" s="268">
        <v>0</v>
      </c>
      <c r="AL240" s="271"/>
      <c r="AM240" s="274">
        <v>0</v>
      </c>
      <c r="AN240" s="276"/>
      <c r="AO240" s="273">
        <v>0</v>
      </c>
      <c r="AP240" s="268"/>
      <c r="AQ240" s="271"/>
      <c r="AR240" s="274">
        <v>0</v>
      </c>
      <c r="AS240" s="275"/>
      <c r="AT240" s="464">
        <f t="shared" ref="AT240:AT250" si="254">F240+M240+T240</f>
        <v>0</v>
      </c>
      <c r="AU240" s="432">
        <f t="shared" ref="AU240:AU250" si="255">J240+Q240+X240</f>
        <v>0</v>
      </c>
    </row>
    <row r="241" spans="1:47" ht="12" outlineLevel="2" x14ac:dyDescent="0.2">
      <c r="A241" s="264"/>
      <c r="B241" s="59" t="s">
        <v>5384</v>
      </c>
      <c r="C241" s="265"/>
      <c r="D241" s="265"/>
      <c r="E241" s="267"/>
      <c r="F241" s="268">
        <v>0</v>
      </c>
      <c r="G241" s="269" t="s">
        <v>325</v>
      </c>
      <c r="H241" s="270">
        <v>0</v>
      </c>
      <c r="I241" s="271"/>
      <c r="J241" s="432">
        <f t="shared" si="247"/>
        <v>0</v>
      </c>
      <c r="K241" s="205"/>
      <c r="L241" s="267"/>
      <c r="M241" s="464">
        <f t="shared" si="248"/>
        <v>0</v>
      </c>
      <c r="N241" s="269" t="s">
        <v>325</v>
      </c>
      <c r="O241" s="270">
        <f t="shared" si="249"/>
        <v>0</v>
      </c>
      <c r="P241" s="271"/>
      <c r="Q241" s="432">
        <f t="shared" si="250"/>
        <v>0</v>
      </c>
      <c r="R241" s="207"/>
      <c r="S241" s="267"/>
      <c r="T241" s="272">
        <f t="shared" si="251"/>
        <v>0</v>
      </c>
      <c r="U241" s="269" t="s">
        <v>325</v>
      </c>
      <c r="V241" s="270">
        <f t="shared" si="252"/>
        <v>0</v>
      </c>
      <c r="W241" s="271"/>
      <c r="X241" s="432">
        <f t="shared" si="253"/>
        <v>0</v>
      </c>
      <c r="Y241" s="205"/>
      <c r="Z241" s="273">
        <v>0</v>
      </c>
      <c r="AA241" s="268"/>
      <c r="AB241" s="271"/>
      <c r="AC241" s="274">
        <v>0</v>
      </c>
      <c r="AD241" s="275"/>
      <c r="AE241" s="273">
        <v>0</v>
      </c>
      <c r="AF241" s="268"/>
      <c r="AG241" s="271"/>
      <c r="AH241" s="274">
        <v>0</v>
      </c>
      <c r="AI241" s="276"/>
      <c r="AJ241" s="273">
        <v>0</v>
      </c>
      <c r="AK241" s="268">
        <v>0</v>
      </c>
      <c r="AL241" s="271"/>
      <c r="AM241" s="274">
        <v>0</v>
      </c>
      <c r="AN241" s="276"/>
      <c r="AO241" s="273">
        <v>0</v>
      </c>
      <c r="AP241" s="268"/>
      <c r="AQ241" s="271"/>
      <c r="AR241" s="274">
        <v>0</v>
      </c>
      <c r="AS241" s="275"/>
      <c r="AT241" s="464">
        <f t="shared" si="254"/>
        <v>0</v>
      </c>
      <c r="AU241" s="432">
        <f t="shared" si="255"/>
        <v>0</v>
      </c>
    </row>
    <row r="242" spans="1:47" ht="12" outlineLevel="2" x14ac:dyDescent="0.2">
      <c r="A242" s="264"/>
      <c r="B242" s="59" t="s">
        <v>105</v>
      </c>
      <c r="C242" s="265"/>
      <c r="D242" s="265"/>
      <c r="E242" s="267"/>
      <c r="F242" s="268">
        <v>0</v>
      </c>
      <c r="G242" s="269" t="s">
        <v>325</v>
      </c>
      <c r="H242" s="270">
        <v>0</v>
      </c>
      <c r="I242" s="271"/>
      <c r="J242" s="432">
        <f t="shared" si="247"/>
        <v>0</v>
      </c>
      <c r="K242" s="205"/>
      <c r="L242" s="267"/>
      <c r="M242" s="464">
        <f t="shared" si="248"/>
        <v>0</v>
      </c>
      <c r="N242" s="269" t="s">
        <v>325</v>
      </c>
      <c r="O242" s="270">
        <f t="shared" si="249"/>
        <v>0</v>
      </c>
      <c r="P242" s="271"/>
      <c r="Q242" s="432">
        <f t="shared" si="250"/>
        <v>0</v>
      </c>
      <c r="R242" s="207"/>
      <c r="S242" s="267"/>
      <c r="T242" s="272">
        <f t="shared" si="251"/>
        <v>0</v>
      </c>
      <c r="U242" s="269" t="s">
        <v>325</v>
      </c>
      <c r="V242" s="270">
        <f t="shared" si="252"/>
        <v>0</v>
      </c>
      <c r="W242" s="271"/>
      <c r="X242" s="432">
        <f t="shared" si="253"/>
        <v>0</v>
      </c>
      <c r="Y242" s="205"/>
      <c r="Z242" s="273">
        <v>0</v>
      </c>
      <c r="AA242" s="268"/>
      <c r="AB242" s="271"/>
      <c r="AC242" s="274">
        <v>0</v>
      </c>
      <c r="AD242" s="275"/>
      <c r="AE242" s="273">
        <v>0</v>
      </c>
      <c r="AF242" s="268"/>
      <c r="AG242" s="271"/>
      <c r="AH242" s="274">
        <v>0</v>
      </c>
      <c r="AI242" s="276"/>
      <c r="AJ242" s="273">
        <v>0</v>
      </c>
      <c r="AK242" s="268">
        <v>0</v>
      </c>
      <c r="AL242" s="271"/>
      <c r="AM242" s="274">
        <v>0</v>
      </c>
      <c r="AN242" s="276"/>
      <c r="AO242" s="273">
        <v>0</v>
      </c>
      <c r="AP242" s="268"/>
      <c r="AQ242" s="271"/>
      <c r="AR242" s="274">
        <v>0</v>
      </c>
      <c r="AS242" s="275"/>
      <c r="AT242" s="464">
        <f t="shared" si="254"/>
        <v>0</v>
      </c>
      <c r="AU242" s="432">
        <f t="shared" si="255"/>
        <v>0</v>
      </c>
    </row>
    <row r="243" spans="1:47" ht="12" outlineLevel="2" x14ac:dyDescent="0.2">
      <c r="A243" s="264"/>
      <c r="B243" s="59" t="s">
        <v>105</v>
      </c>
      <c r="C243" s="265"/>
      <c r="D243" s="265"/>
      <c r="E243" s="267"/>
      <c r="F243" s="268">
        <v>0</v>
      </c>
      <c r="G243" s="269" t="s">
        <v>325</v>
      </c>
      <c r="H243" s="270">
        <v>0</v>
      </c>
      <c r="I243" s="271"/>
      <c r="J243" s="432">
        <f t="shared" si="247"/>
        <v>0</v>
      </c>
      <c r="K243" s="205"/>
      <c r="L243" s="267"/>
      <c r="M243" s="464">
        <f t="shared" ref="M243" si="256">$F243/$J$15*Q$15</f>
        <v>0</v>
      </c>
      <c r="N243" s="269" t="s">
        <v>325</v>
      </c>
      <c r="O243" s="270">
        <f t="shared" si="249"/>
        <v>0</v>
      </c>
      <c r="P243" s="271"/>
      <c r="Q243" s="432">
        <f t="shared" si="250"/>
        <v>0</v>
      </c>
      <c r="R243" s="207"/>
      <c r="S243" s="267"/>
      <c r="T243" s="272">
        <f t="shared" ref="T243" si="257">$F243/$J$15*X$15</f>
        <v>0</v>
      </c>
      <c r="U243" s="269" t="s">
        <v>325</v>
      </c>
      <c r="V243" s="270">
        <f t="shared" si="252"/>
        <v>0</v>
      </c>
      <c r="W243" s="271"/>
      <c r="X243" s="432">
        <f t="shared" si="253"/>
        <v>0</v>
      </c>
      <c r="Y243" s="205"/>
      <c r="Z243" s="273">
        <v>0</v>
      </c>
      <c r="AA243" s="268"/>
      <c r="AB243" s="271"/>
      <c r="AC243" s="274">
        <v>0</v>
      </c>
      <c r="AD243" s="275"/>
      <c r="AE243" s="273">
        <v>0</v>
      </c>
      <c r="AF243" s="268"/>
      <c r="AG243" s="271"/>
      <c r="AH243" s="274">
        <v>0</v>
      </c>
      <c r="AI243" s="276"/>
      <c r="AJ243" s="273">
        <v>0</v>
      </c>
      <c r="AK243" s="268">
        <v>0</v>
      </c>
      <c r="AL243" s="271"/>
      <c r="AM243" s="274">
        <v>0</v>
      </c>
      <c r="AN243" s="276"/>
      <c r="AO243" s="273">
        <v>0</v>
      </c>
      <c r="AP243" s="268"/>
      <c r="AQ243" s="271"/>
      <c r="AR243" s="274">
        <v>0</v>
      </c>
      <c r="AS243" s="275"/>
      <c r="AT243" s="464">
        <f t="shared" si="254"/>
        <v>0</v>
      </c>
      <c r="AU243" s="432">
        <f t="shared" ref="AU243" si="258">J243+Q243+X243</f>
        <v>0</v>
      </c>
    </row>
    <row r="244" spans="1:47" ht="15" customHeight="1" outlineLevel="2" x14ac:dyDescent="0.2">
      <c r="A244" s="264"/>
      <c r="B244" s="85" t="s">
        <v>5385</v>
      </c>
      <c r="C244" s="265"/>
      <c r="D244" s="265"/>
      <c r="E244" s="267"/>
      <c r="F244" s="268">
        <v>0</v>
      </c>
      <c r="G244" s="269" t="s">
        <v>325</v>
      </c>
      <c r="H244" s="270">
        <v>0</v>
      </c>
      <c r="I244" s="271"/>
      <c r="J244" s="432">
        <f t="shared" si="247"/>
        <v>0</v>
      </c>
      <c r="K244" s="205"/>
      <c r="L244" s="267"/>
      <c r="M244" s="464">
        <f t="shared" si="248"/>
        <v>0</v>
      </c>
      <c r="N244" s="269" t="s">
        <v>325</v>
      </c>
      <c r="O244" s="270">
        <f t="shared" si="249"/>
        <v>0</v>
      </c>
      <c r="P244" s="271"/>
      <c r="Q244" s="432">
        <f t="shared" si="250"/>
        <v>0</v>
      </c>
      <c r="R244" s="207"/>
      <c r="S244" s="267"/>
      <c r="T244" s="272">
        <f t="shared" si="251"/>
        <v>0</v>
      </c>
      <c r="U244" s="269" t="s">
        <v>325</v>
      </c>
      <c r="V244" s="270">
        <f t="shared" si="252"/>
        <v>0</v>
      </c>
      <c r="W244" s="271"/>
      <c r="X244" s="432">
        <f t="shared" si="253"/>
        <v>0</v>
      </c>
      <c r="Y244" s="205"/>
      <c r="Z244" s="273">
        <v>0</v>
      </c>
      <c r="AA244" s="268"/>
      <c r="AB244" s="271"/>
      <c r="AC244" s="274">
        <v>0</v>
      </c>
      <c r="AD244" s="275"/>
      <c r="AE244" s="273">
        <v>0</v>
      </c>
      <c r="AF244" s="268"/>
      <c r="AG244" s="271"/>
      <c r="AH244" s="274">
        <v>0</v>
      </c>
      <c r="AI244" s="276"/>
      <c r="AJ244" s="273">
        <v>0</v>
      </c>
      <c r="AK244" s="268">
        <v>0</v>
      </c>
      <c r="AL244" s="271"/>
      <c r="AM244" s="274">
        <v>0</v>
      </c>
      <c r="AN244" s="276"/>
      <c r="AO244" s="273">
        <v>0</v>
      </c>
      <c r="AP244" s="268"/>
      <c r="AQ244" s="271"/>
      <c r="AR244" s="274">
        <v>0</v>
      </c>
      <c r="AS244" s="275"/>
      <c r="AT244" s="464">
        <f t="shared" si="254"/>
        <v>0</v>
      </c>
      <c r="AU244" s="432">
        <f t="shared" si="255"/>
        <v>0</v>
      </c>
    </row>
    <row r="245" spans="1:47" ht="12" outlineLevel="2" x14ac:dyDescent="0.2">
      <c r="A245" s="264"/>
      <c r="B245" s="59" t="s">
        <v>105</v>
      </c>
      <c r="C245" s="265"/>
      <c r="D245" s="265"/>
      <c r="E245" s="267"/>
      <c r="F245" s="268">
        <v>0</v>
      </c>
      <c r="G245" s="269" t="s">
        <v>325</v>
      </c>
      <c r="H245" s="270">
        <v>0</v>
      </c>
      <c r="I245" s="271"/>
      <c r="J245" s="432">
        <f t="shared" si="247"/>
        <v>0</v>
      </c>
      <c r="K245" s="205"/>
      <c r="L245" s="267"/>
      <c r="M245" s="464">
        <f t="shared" si="248"/>
        <v>0</v>
      </c>
      <c r="N245" s="269" t="s">
        <v>325</v>
      </c>
      <c r="O245" s="270">
        <f t="shared" si="249"/>
        <v>0</v>
      </c>
      <c r="P245" s="271"/>
      <c r="Q245" s="432">
        <f t="shared" si="250"/>
        <v>0</v>
      </c>
      <c r="R245" s="207"/>
      <c r="S245" s="267"/>
      <c r="T245" s="272">
        <f t="shared" si="251"/>
        <v>0</v>
      </c>
      <c r="U245" s="269" t="s">
        <v>325</v>
      </c>
      <c r="V245" s="270">
        <f t="shared" si="252"/>
        <v>0</v>
      </c>
      <c r="W245" s="271"/>
      <c r="X245" s="432">
        <f t="shared" si="253"/>
        <v>0</v>
      </c>
      <c r="Y245" s="205"/>
      <c r="Z245" s="273">
        <v>0</v>
      </c>
      <c r="AA245" s="268"/>
      <c r="AB245" s="271"/>
      <c r="AC245" s="274">
        <v>0</v>
      </c>
      <c r="AD245" s="275"/>
      <c r="AE245" s="273">
        <v>0</v>
      </c>
      <c r="AF245" s="268"/>
      <c r="AG245" s="271"/>
      <c r="AH245" s="274">
        <v>0</v>
      </c>
      <c r="AI245" s="276"/>
      <c r="AJ245" s="273">
        <v>0</v>
      </c>
      <c r="AK245" s="268">
        <v>0</v>
      </c>
      <c r="AL245" s="271"/>
      <c r="AM245" s="274">
        <v>0</v>
      </c>
      <c r="AN245" s="276"/>
      <c r="AO245" s="273">
        <v>0</v>
      </c>
      <c r="AP245" s="268"/>
      <c r="AQ245" s="271"/>
      <c r="AR245" s="274">
        <v>0</v>
      </c>
      <c r="AS245" s="275"/>
      <c r="AT245" s="464">
        <f t="shared" si="254"/>
        <v>0</v>
      </c>
      <c r="AU245" s="432">
        <f t="shared" si="255"/>
        <v>0</v>
      </c>
    </row>
    <row r="246" spans="1:47" ht="12" outlineLevel="2" x14ac:dyDescent="0.2">
      <c r="A246" s="264"/>
      <c r="B246" s="59" t="s">
        <v>105</v>
      </c>
      <c r="C246" s="265"/>
      <c r="D246" s="265"/>
      <c r="E246" s="267"/>
      <c r="F246" s="268">
        <v>0</v>
      </c>
      <c r="G246" s="269" t="s">
        <v>325</v>
      </c>
      <c r="H246" s="270">
        <v>0</v>
      </c>
      <c r="I246" s="271"/>
      <c r="J246" s="432">
        <f t="shared" si="247"/>
        <v>0</v>
      </c>
      <c r="K246" s="205"/>
      <c r="L246" s="267"/>
      <c r="M246" s="464">
        <f t="shared" ref="M246" si="259">$F246/$J$15*Q$15</f>
        <v>0</v>
      </c>
      <c r="N246" s="269" t="s">
        <v>325</v>
      </c>
      <c r="O246" s="270">
        <f t="shared" si="249"/>
        <v>0</v>
      </c>
      <c r="P246" s="271"/>
      <c r="Q246" s="432">
        <f t="shared" si="250"/>
        <v>0</v>
      </c>
      <c r="R246" s="207"/>
      <c r="S246" s="267"/>
      <c r="T246" s="272">
        <f t="shared" ref="T246" si="260">$F246/$J$15*X$15</f>
        <v>0</v>
      </c>
      <c r="U246" s="269" t="s">
        <v>325</v>
      </c>
      <c r="V246" s="270">
        <f t="shared" si="252"/>
        <v>0</v>
      </c>
      <c r="W246" s="271"/>
      <c r="X246" s="432">
        <f t="shared" si="253"/>
        <v>0</v>
      </c>
      <c r="Y246" s="205"/>
      <c r="Z246" s="273">
        <v>0</v>
      </c>
      <c r="AA246" s="268"/>
      <c r="AB246" s="271"/>
      <c r="AC246" s="274">
        <v>0</v>
      </c>
      <c r="AD246" s="275"/>
      <c r="AE246" s="273">
        <v>0</v>
      </c>
      <c r="AF246" s="268"/>
      <c r="AG246" s="271"/>
      <c r="AH246" s="274">
        <v>0</v>
      </c>
      <c r="AI246" s="276"/>
      <c r="AJ246" s="273">
        <v>0</v>
      </c>
      <c r="AK246" s="268">
        <v>0</v>
      </c>
      <c r="AL246" s="271"/>
      <c r="AM246" s="274">
        <v>0</v>
      </c>
      <c r="AN246" s="276"/>
      <c r="AO246" s="273">
        <v>0</v>
      </c>
      <c r="AP246" s="268"/>
      <c r="AQ246" s="271"/>
      <c r="AR246" s="274">
        <v>0</v>
      </c>
      <c r="AS246" s="275"/>
      <c r="AT246" s="464">
        <f t="shared" si="254"/>
        <v>0</v>
      </c>
      <c r="AU246" s="432">
        <f t="shared" ref="AU246" si="261">J246+Q246+X246</f>
        <v>0</v>
      </c>
    </row>
    <row r="247" spans="1:47" ht="12" outlineLevel="2" x14ac:dyDescent="0.2">
      <c r="A247" s="264"/>
      <c r="B247" s="59" t="s">
        <v>374</v>
      </c>
      <c r="C247" s="265"/>
      <c r="D247" s="265"/>
      <c r="E247" s="267"/>
      <c r="F247" s="268">
        <v>0</v>
      </c>
      <c r="G247" s="269" t="s">
        <v>325</v>
      </c>
      <c r="H247" s="270">
        <v>0</v>
      </c>
      <c r="I247" s="271"/>
      <c r="J247" s="432">
        <f t="shared" si="247"/>
        <v>0</v>
      </c>
      <c r="K247" s="205"/>
      <c r="L247" s="267"/>
      <c r="M247" s="464">
        <f t="shared" si="248"/>
        <v>0</v>
      </c>
      <c r="N247" s="269" t="s">
        <v>325</v>
      </c>
      <c r="O247" s="270">
        <f t="shared" si="249"/>
        <v>0</v>
      </c>
      <c r="P247" s="271"/>
      <c r="Q247" s="432">
        <f t="shared" si="250"/>
        <v>0</v>
      </c>
      <c r="R247" s="207"/>
      <c r="S247" s="267"/>
      <c r="T247" s="272">
        <f t="shared" si="251"/>
        <v>0</v>
      </c>
      <c r="U247" s="269" t="s">
        <v>325</v>
      </c>
      <c r="V247" s="270">
        <f t="shared" si="252"/>
        <v>0</v>
      </c>
      <c r="W247" s="271"/>
      <c r="X247" s="432">
        <f t="shared" si="253"/>
        <v>0</v>
      </c>
      <c r="Y247" s="205"/>
      <c r="Z247" s="273">
        <v>0</v>
      </c>
      <c r="AA247" s="268"/>
      <c r="AB247" s="271"/>
      <c r="AC247" s="274">
        <v>0</v>
      </c>
      <c r="AD247" s="275"/>
      <c r="AE247" s="273">
        <v>0</v>
      </c>
      <c r="AF247" s="268"/>
      <c r="AG247" s="271"/>
      <c r="AH247" s="274">
        <v>0</v>
      </c>
      <c r="AI247" s="276"/>
      <c r="AJ247" s="273">
        <v>0</v>
      </c>
      <c r="AK247" s="268">
        <v>0</v>
      </c>
      <c r="AL247" s="271"/>
      <c r="AM247" s="274">
        <v>0</v>
      </c>
      <c r="AN247" s="276"/>
      <c r="AO247" s="273">
        <v>0</v>
      </c>
      <c r="AP247" s="268"/>
      <c r="AQ247" s="271"/>
      <c r="AR247" s="274">
        <v>0</v>
      </c>
      <c r="AS247" s="275"/>
      <c r="AT247" s="464">
        <f t="shared" si="254"/>
        <v>0</v>
      </c>
      <c r="AU247" s="432">
        <f t="shared" si="255"/>
        <v>0</v>
      </c>
    </row>
    <row r="248" spans="1:47" ht="12" outlineLevel="2" x14ac:dyDescent="0.2">
      <c r="A248" s="264"/>
      <c r="B248" s="59" t="s">
        <v>105</v>
      </c>
      <c r="C248" s="265"/>
      <c r="D248" s="265"/>
      <c r="E248" s="267"/>
      <c r="F248" s="268">
        <v>0</v>
      </c>
      <c r="G248" s="269" t="s">
        <v>325</v>
      </c>
      <c r="H248" s="270">
        <v>0</v>
      </c>
      <c r="I248" s="271"/>
      <c r="J248" s="432">
        <f t="shared" si="247"/>
        <v>0</v>
      </c>
      <c r="K248" s="205"/>
      <c r="L248" s="267"/>
      <c r="M248" s="464">
        <f t="shared" si="248"/>
        <v>0</v>
      </c>
      <c r="N248" s="269" t="s">
        <v>325</v>
      </c>
      <c r="O248" s="270">
        <f t="shared" si="249"/>
        <v>0</v>
      </c>
      <c r="P248" s="271"/>
      <c r="Q248" s="432">
        <f t="shared" si="250"/>
        <v>0</v>
      </c>
      <c r="R248" s="207"/>
      <c r="S248" s="267"/>
      <c r="T248" s="272">
        <f t="shared" si="251"/>
        <v>0</v>
      </c>
      <c r="U248" s="269" t="s">
        <v>325</v>
      </c>
      <c r="V248" s="270">
        <f t="shared" si="252"/>
        <v>0</v>
      </c>
      <c r="W248" s="271"/>
      <c r="X248" s="432">
        <f t="shared" si="253"/>
        <v>0</v>
      </c>
      <c r="Y248" s="205"/>
      <c r="Z248" s="273">
        <v>0</v>
      </c>
      <c r="AA248" s="268"/>
      <c r="AB248" s="271"/>
      <c r="AC248" s="274">
        <v>0</v>
      </c>
      <c r="AD248" s="275"/>
      <c r="AE248" s="273">
        <v>0</v>
      </c>
      <c r="AF248" s="268"/>
      <c r="AG248" s="271"/>
      <c r="AH248" s="274">
        <v>0</v>
      </c>
      <c r="AI248" s="276"/>
      <c r="AJ248" s="273">
        <v>0</v>
      </c>
      <c r="AK248" s="268">
        <v>0</v>
      </c>
      <c r="AL248" s="271"/>
      <c r="AM248" s="274">
        <v>0</v>
      </c>
      <c r="AN248" s="276"/>
      <c r="AO248" s="273">
        <v>0</v>
      </c>
      <c r="AP248" s="268"/>
      <c r="AQ248" s="271"/>
      <c r="AR248" s="274">
        <v>0</v>
      </c>
      <c r="AS248" s="275"/>
      <c r="AT248" s="464">
        <f t="shared" si="254"/>
        <v>0</v>
      </c>
      <c r="AU248" s="432">
        <f t="shared" si="255"/>
        <v>0</v>
      </c>
    </row>
    <row r="249" spans="1:47" ht="12" outlineLevel="2" x14ac:dyDescent="0.2">
      <c r="A249" s="264"/>
      <c r="B249" s="59" t="s">
        <v>105</v>
      </c>
      <c r="C249" s="265"/>
      <c r="D249" s="265"/>
      <c r="E249" s="267"/>
      <c r="F249" s="268">
        <v>0</v>
      </c>
      <c r="G249" s="269" t="s">
        <v>325</v>
      </c>
      <c r="H249" s="270">
        <v>0</v>
      </c>
      <c r="I249" s="271"/>
      <c r="J249" s="432">
        <f t="shared" si="247"/>
        <v>0</v>
      </c>
      <c r="K249" s="205"/>
      <c r="L249" s="267"/>
      <c r="M249" s="464">
        <f t="shared" ref="M249" si="262">$F249/$J$15*Q$15</f>
        <v>0</v>
      </c>
      <c r="N249" s="269" t="s">
        <v>325</v>
      </c>
      <c r="O249" s="270">
        <f t="shared" si="249"/>
        <v>0</v>
      </c>
      <c r="P249" s="271"/>
      <c r="Q249" s="432">
        <f t="shared" si="250"/>
        <v>0</v>
      </c>
      <c r="R249" s="207"/>
      <c r="S249" s="267"/>
      <c r="T249" s="272">
        <f t="shared" ref="T249" si="263">$F249/$J$15*X$15</f>
        <v>0</v>
      </c>
      <c r="U249" s="269" t="s">
        <v>325</v>
      </c>
      <c r="V249" s="270">
        <f t="shared" si="252"/>
        <v>0</v>
      </c>
      <c r="W249" s="271"/>
      <c r="X249" s="432">
        <f t="shared" si="253"/>
        <v>0</v>
      </c>
      <c r="Y249" s="205"/>
      <c r="Z249" s="273">
        <v>0</v>
      </c>
      <c r="AA249" s="268"/>
      <c r="AB249" s="271"/>
      <c r="AC249" s="274">
        <v>0</v>
      </c>
      <c r="AD249" s="275"/>
      <c r="AE249" s="273">
        <v>0</v>
      </c>
      <c r="AF249" s="268"/>
      <c r="AG249" s="271"/>
      <c r="AH249" s="274">
        <v>0</v>
      </c>
      <c r="AI249" s="276"/>
      <c r="AJ249" s="273">
        <v>0</v>
      </c>
      <c r="AK249" s="268">
        <v>0</v>
      </c>
      <c r="AL249" s="271"/>
      <c r="AM249" s="274">
        <v>0</v>
      </c>
      <c r="AN249" s="276"/>
      <c r="AO249" s="273">
        <v>0</v>
      </c>
      <c r="AP249" s="268"/>
      <c r="AQ249" s="271"/>
      <c r="AR249" s="274">
        <v>0</v>
      </c>
      <c r="AS249" s="275"/>
      <c r="AT249" s="464">
        <f t="shared" si="254"/>
        <v>0</v>
      </c>
      <c r="AU249" s="432">
        <f t="shared" ref="AU249" si="264">J249+Q249+X249</f>
        <v>0</v>
      </c>
    </row>
    <row r="250" spans="1:47" ht="12" outlineLevel="2" x14ac:dyDescent="0.2">
      <c r="A250" s="264"/>
      <c r="B250" s="59" t="s">
        <v>105</v>
      </c>
      <c r="C250" s="265"/>
      <c r="D250" s="265"/>
      <c r="E250" s="267"/>
      <c r="F250" s="268">
        <v>0</v>
      </c>
      <c r="G250" s="269" t="s">
        <v>325</v>
      </c>
      <c r="H250" s="270">
        <v>0</v>
      </c>
      <c r="I250" s="271"/>
      <c r="J250" s="432">
        <f t="shared" si="247"/>
        <v>0</v>
      </c>
      <c r="K250" s="205"/>
      <c r="L250" s="267"/>
      <c r="M250" s="464">
        <f t="shared" si="248"/>
        <v>0</v>
      </c>
      <c r="N250" s="269" t="s">
        <v>325</v>
      </c>
      <c r="O250" s="270">
        <f t="shared" si="249"/>
        <v>0</v>
      </c>
      <c r="P250" s="271"/>
      <c r="Q250" s="432">
        <f t="shared" si="250"/>
        <v>0</v>
      </c>
      <c r="R250" s="207"/>
      <c r="S250" s="267"/>
      <c r="T250" s="272">
        <f t="shared" si="251"/>
        <v>0</v>
      </c>
      <c r="U250" s="269" t="s">
        <v>325</v>
      </c>
      <c r="V250" s="270">
        <f t="shared" si="252"/>
        <v>0</v>
      </c>
      <c r="W250" s="271"/>
      <c r="X250" s="432">
        <f t="shared" si="253"/>
        <v>0</v>
      </c>
      <c r="Y250" s="205"/>
      <c r="Z250" s="273">
        <v>0</v>
      </c>
      <c r="AA250" s="268"/>
      <c r="AB250" s="271"/>
      <c r="AC250" s="274">
        <v>0</v>
      </c>
      <c r="AD250" s="275"/>
      <c r="AE250" s="273">
        <v>0</v>
      </c>
      <c r="AF250" s="268"/>
      <c r="AG250" s="271"/>
      <c r="AH250" s="274">
        <v>0</v>
      </c>
      <c r="AI250" s="276"/>
      <c r="AJ250" s="273">
        <v>0</v>
      </c>
      <c r="AK250" s="268">
        <v>0</v>
      </c>
      <c r="AL250" s="271"/>
      <c r="AM250" s="274">
        <v>0</v>
      </c>
      <c r="AN250" s="276"/>
      <c r="AO250" s="273">
        <v>0</v>
      </c>
      <c r="AP250" s="268"/>
      <c r="AQ250" s="271"/>
      <c r="AR250" s="274">
        <v>0</v>
      </c>
      <c r="AS250" s="275"/>
      <c r="AT250" s="464">
        <f t="shared" si="254"/>
        <v>0</v>
      </c>
      <c r="AU250" s="432">
        <f t="shared" si="255"/>
        <v>0</v>
      </c>
    </row>
    <row r="251" spans="1:47" s="321" customFormat="1" ht="12" x14ac:dyDescent="0.2">
      <c r="A251" s="307">
        <v>56</v>
      </c>
      <c r="B251" s="61" t="s">
        <v>2879</v>
      </c>
      <c r="C251" s="308"/>
      <c r="D251" s="309"/>
      <c r="E251" s="310"/>
      <c r="F251" s="311"/>
      <c r="G251" s="312"/>
      <c r="H251" s="313"/>
      <c r="I251" s="314"/>
      <c r="J251" s="434">
        <f>SUM(J252:J262)</f>
        <v>0</v>
      </c>
      <c r="K251" s="205"/>
      <c r="L251" s="310"/>
      <c r="M251" s="466"/>
      <c r="N251" s="312"/>
      <c r="O251" s="313"/>
      <c r="P251" s="314"/>
      <c r="Q251" s="434">
        <f>SUM(Q252:Q262)</f>
        <v>0</v>
      </c>
      <c r="R251" s="207"/>
      <c r="S251" s="310"/>
      <c r="T251" s="316"/>
      <c r="U251" s="312"/>
      <c r="V251" s="313"/>
      <c r="W251" s="314"/>
      <c r="X251" s="434">
        <f>SUM(X252:X262)</f>
        <v>0</v>
      </c>
      <c r="Y251" s="205"/>
      <c r="Z251" s="317"/>
      <c r="AA251" s="316"/>
      <c r="AB251" s="314"/>
      <c r="AC251" s="318">
        <v>0</v>
      </c>
      <c r="AD251" s="319"/>
      <c r="AE251" s="317"/>
      <c r="AF251" s="316"/>
      <c r="AG251" s="314"/>
      <c r="AH251" s="318">
        <v>0</v>
      </c>
      <c r="AI251" s="320"/>
      <c r="AJ251" s="317"/>
      <c r="AK251" s="316"/>
      <c r="AL251" s="314"/>
      <c r="AM251" s="318">
        <v>0</v>
      </c>
      <c r="AN251" s="320"/>
      <c r="AO251" s="317"/>
      <c r="AP251" s="316"/>
      <c r="AQ251" s="314"/>
      <c r="AR251" s="318">
        <v>0</v>
      </c>
      <c r="AS251" s="319"/>
      <c r="AT251" s="466"/>
      <c r="AU251" s="434">
        <f>SUM(AU252:AU262)</f>
        <v>0</v>
      </c>
    </row>
    <row r="252" spans="1:47" ht="12" outlineLevel="2" x14ac:dyDescent="0.2">
      <c r="A252" s="264"/>
      <c r="B252" s="62" t="s">
        <v>324</v>
      </c>
      <c r="C252" s="265"/>
      <c r="D252" s="265"/>
      <c r="E252" s="267"/>
      <c r="F252" s="268">
        <v>0</v>
      </c>
      <c r="G252" s="269" t="s">
        <v>325</v>
      </c>
      <c r="H252" s="270">
        <v>0</v>
      </c>
      <c r="I252" s="271"/>
      <c r="J252" s="432">
        <f t="shared" ref="J252:J262" si="265">F252*H252</f>
        <v>0</v>
      </c>
      <c r="K252" s="205"/>
      <c r="L252" s="267"/>
      <c r="M252" s="464">
        <f t="shared" ref="M252:M262" si="266">$F252/$J$15*Q$15</f>
        <v>0</v>
      </c>
      <c r="N252" s="269" t="s">
        <v>325</v>
      </c>
      <c r="O252" s="270">
        <f t="shared" ref="O252:O286" si="267">H252</f>
        <v>0</v>
      </c>
      <c r="P252" s="271"/>
      <c r="Q252" s="432">
        <f t="shared" ref="Q252:Q262" si="268">M252*O252</f>
        <v>0</v>
      </c>
      <c r="R252" s="207"/>
      <c r="S252" s="267"/>
      <c r="T252" s="272">
        <f t="shared" ref="T252:T262" si="269">$F252/$J$15*X$15</f>
        <v>0</v>
      </c>
      <c r="U252" s="269" t="s">
        <v>325</v>
      </c>
      <c r="V252" s="270">
        <f t="shared" ref="V252:V262" si="270">H252</f>
        <v>0</v>
      </c>
      <c r="W252" s="271"/>
      <c r="X252" s="432">
        <f t="shared" ref="X252:X262" si="271">T252*V252</f>
        <v>0</v>
      </c>
      <c r="Y252" s="205"/>
      <c r="Z252" s="273">
        <v>0</v>
      </c>
      <c r="AA252" s="268"/>
      <c r="AB252" s="271"/>
      <c r="AC252" s="274">
        <v>0</v>
      </c>
      <c r="AD252" s="275"/>
      <c r="AE252" s="273">
        <v>0</v>
      </c>
      <c r="AF252" s="268"/>
      <c r="AG252" s="271"/>
      <c r="AH252" s="274">
        <v>0</v>
      </c>
      <c r="AI252" s="276"/>
      <c r="AJ252" s="273">
        <v>0</v>
      </c>
      <c r="AK252" s="268">
        <v>0</v>
      </c>
      <c r="AL252" s="271"/>
      <c r="AM252" s="274">
        <v>0</v>
      </c>
      <c r="AN252" s="276"/>
      <c r="AO252" s="273">
        <v>0</v>
      </c>
      <c r="AP252" s="268"/>
      <c r="AQ252" s="271"/>
      <c r="AR252" s="274">
        <v>0</v>
      </c>
      <c r="AS252" s="275"/>
      <c r="AT252" s="464">
        <f t="shared" ref="AT252:AT262" si="272">F252+M252+T252</f>
        <v>0</v>
      </c>
      <c r="AU252" s="432">
        <f t="shared" ref="AU252:AU262" si="273">J252+Q252+X252</f>
        <v>0</v>
      </c>
    </row>
    <row r="253" spans="1:47" ht="12" outlineLevel="2" x14ac:dyDescent="0.2">
      <c r="A253" s="264"/>
      <c r="B253" s="59" t="s">
        <v>5384</v>
      </c>
      <c r="C253" s="265"/>
      <c r="D253" s="265"/>
      <c r="E253" s="267"/>
      <c r="F253" s="268">
        <v>0</v>
      </c>
      <c r="G253" s="269" t="s">
        <v>325</v>
      </c>
      <c r="H253" s="270">
        <v>0</v>
      </c>
      <c r="I253" s="271"/>
      <c r="J253" s="432">
        <f t="shared" si="265"/>
        <v>0</v>
      </c>
      <c r="K253" s="205"/>
      <c r="L253" s="267"/>
      <c r="M253" s="464">
        <f t="shared" si="266"/>
        <v>0</v>
      </c>
      <c r="N253" s="269" t="s">
        <v>325</v>
      </c>
      <c r="O253" s="270">
        <f t="shared" si="267"/>
        <v>0</v>
      </c>
      <c r="P253" s="271"/>
      <c r="Q253" s="432">
        <f t="shared" si="268"/>
        <v>0</v>
      </c>
      <c r="R253" s="207"/>
      <c r="S253" s="267"/>
      <c r="T253" s="272">
        <f t="shared" si="269"/>
        <v>0</v>
      </c>
      <c r="U253" s="269" t="s">
        <v>325</v>
      </c>
      <c r="V253" s="270">
        <f t="shared" si="270"/>
        <v>0</v>
      </c>
      <c r="W253" s="271"/>
      <c r="X253" s="432">
        <f t="shared" si="271"/>
        <v>0</v>
      </c>
      <c r="Y253" s="205"/>
      <c r="Z253" s="273">
        <v>0</v>
      </c>
      <c r="AA253" s="268"/>
      <c r="AB253" s="271"/>
      <c r="AC253" s="274">
        <v>0</v>
      </c>
      <c r="AD253" s="275"/>
      <c r="AE253" s="273">
        <v>0</v>
      </c>
      <c r="AF253" s="268"/>
      <c r="AG253" s="271"/>
      <c r="AH253" s="274">
        <v>0</v>
      </c>
      <c r="AI253" s="276"/>
      <c r="AJ253" s="273">
        <v>0</v>
      </c>
      <c r="AK253" s="268">
        <v>0</v>
      </c>
      <c r="AL253" s="271"/>
      <c r="AM253" s="274">
        <v>0</v>
      </c>
      <c r="AN253" s="276"/>
      <c r="AO253" s="273">
        <v>0</v>
      </c>
      <c r="AP253" s="268"/>
      <c r="AQ253" s="271"/>
      <c r="AR253" s="274">
        <v>0</v>
      </c>
      <c r="AS253" s="275"/>
      <c r="AT253" s="464">
        <f t="shared" si="272"/>
        <v>0</v>
      </c>
      <c r="AU253" s="432">
        <f t="shared" si="273"/>
        <v>0</v>
      </c>
    </row>
    <row r="254" spans="1:47" ht="15" customHeight="1" outlineLevel="2" x14ac:dyDescent="0.2">
      <c r="A254" s="264"/>
      <c r="B254" s="59" t="s">
        <v>105</v>
      </c>
      <c r="C254" s="265"/>
      <c r="D254" s="265"/>
      <c r="E254" s="267"/>
      <c r="F254" s="268">
        <v>0</v>
      </c>
      <c r="G254" s="269" t="s">
        <v>325</v>
      </c>
      <c r="H254" s="270">
        <v>0</v>
      </c>
      <c r="I254" s="271"/>
      <c r="J254" s="432">
        <f t="shared" si="265"/>
        <v>0</v>
      </c>
      <c r="K254" s="205"/>
      <c r="L254" s="267"/>
      <c r="M254" s="464">
        <f t="shared" si="266"/>
        <v>0</v>
      </c>
      <c r="N254" s="269" t="s">
        <v>325</v>
      </c>
      <c r="O254" s="270">
        <f t="shared" si="267"/>
        <v>0</v>
      </c>
      <c r="P254" s="271"/>
      <c r="Q254" s="432">
        <f t="shared" si="268"/>
        <v>0</v>
      </c>
      <c r="R254" s="207"/>
      <c r="S254" s="267"/>
      <c r="T254" s="272">
        <f t="shared" si="269"/>
        <v>0</v>
      </c>
      <c r="U254" s="269" t="s">
        <v>325</v>
      </c>
      <c r="V254" s="270">
        <f t="shared" si="270"/>
        <v>0</v>
      </c>
      <c r="W254" s="271"/>
      <c r="X254" s="432">
        <f t="shared" si="271"/>
        <v>0</v>
      </c>
      <c r="Y254" s="205"/>
      <c r="Z254" s="273">
        <v>0</v>
      </c>
      <c r="AA254" s="268"/>
      <c r="AB254" s="271"/>
      <c r="AC254" s="274">
        <v>0</v>
      </c>
      <c r="AD254" s="275"/>
      <c r="AE254" s="273">
        <v>0</v>
      </c>
      <c r="AF254" s="268"/>
      <c r="AG254" s="271"/>
      <c r="AH254" s="274">
        <v>0</v>
      </c>
      <c r="AI254" s="276"/>
      <c r="AJ254" s="273">
        <v>0</v>
      </c>
      <c r="AK254" s="268">
        <v>0</v>
      </c>
      <c r="AL254" s="271"/>
      <c r="AM254" s="274">
        <v>0</v>
      </c>
      <c r="AN254" s="276"/>
      <c r="AO254" s="273">
        <v>0</v>
      </c>
      <c r="AP254" s="268"/>
      <c r="AQ254" s="271"/>
      <c r="AR254" s="274">
        <v>0</v>
      </c>
      <c r="AS254" s="275"/>
      <c r="AT254" s="464">
        <f t="shared" si="272"/>
        <v>0</v>
      </c>
      <c r="AU254" s="432">
        <f t="shared" si="273"/>
        <v>0</v>
      </c>
    </row>
    <row r="255" spans="1:47" ht="12" outlineLevel="2" x14ac:dyDescent="0.2">
      <c r="A255" s="264"/>
      <c r="B255" s="59" t="s">
        <v>105</v>
      </c>
      <c r="C255" s="265"/>
      <c r="D255" s="265"/>
      <c r="E255" s="267"/>
      <c r="F255" s="268">
        <v>0</v>
      </c>
      <c r="G255" s="269" t="s">
        <v>325</v>
      </c>
      <c r="H255" s="270">
        <v>0</v>
      </c>
      <c r="I255" s="271"/>
      <c r="J255" s="432">
        <f t="shared" si="265"/>
        <v>0</v>
      </c>
      <c r="K255" s="205"/>
      <c r="L255" s="267"/>
      <c r="M255" s="464">
        <f t="shared" si="266"/>
        <v>0</v>
      </c>
      <c r="N255" s="269" t="s">
        <v>325</v>
      </c>
      <c r="O255" s="270">
        <f t="shared" si="267"/>
        <v>0</v>
      </c>
      <c r="P255" s="271"/>
      <c r="Q255" s="432">
        <f t="shared" si="268"/>
        <v>0</v>
      </c>
      <c r="R255" s="207"/>
      <c r="S255" s="267"/>
      <c r="T255" s="272">
        <f t="shared" si="269"/>
        <v>0</v>
      </c>
      <c r="U255" s="269" t="s">
        <v>325</v>
      </c>
      <c r="V255" s="270">
        <f t="shared" si="270"/>
        <v>0</v>
      </c>
      <c r="W255" s="271"/>
      <c r="X255" s="432">
        <f t="shared" si="271"/>
        <v>0</v>
      </c>
      <c r="Y255" s="205"/>
      <c r="Z255" s="273">
        <v>0</v>
      </c>
      <c r="AA255" s="268"/>
      <c r="AB255" s="271"/>
      <c r="AC255" s="274">
        <v>0</v>
      </c>
      <c r="AD255" s="275"/>
      <c r="AE255" s="273">
        <v>0</v>
      </c>
      <c r="AF255" s="268"/>
      <c r="AG255" s="271"/>
      <c r="AH255" s="274">
        <v>0</v>
      </c>
      <c r="AI255" s="276"/>
      <c r="AJ255" s="273">
        <v>0</v>
      </c>
      <c r="AK255" s="268">
        <v>0</v>
      </c>
      <c r="AL255" s="271"/>
      <c r="AM255" s="274">
        <v>0</v>
      </c>
      <c r="AN255" s="276"/>
      <c r="AO255" s="273">
        <v>0</v>
      </c>
      <c r="AP255" s="268"/>
      <c r="AQ255" s="271"/>
      <c r="AR255" s="274">
        <v>0</v>
      </c>
      <c r="AS255" s="275"/>
      <c r="AT255" s="464">
        <f t="shared" si="272"/>
        <v>0</v>
      </c>
      <c r="AU255" s="432">
        <f t="shared" si="273"/>
        <v>0</v>
      </c>
    </row>
    <row r="256" spans="1:47" ht="12" outlineLevel="2" x14ac:dyDescent="0.2">
      <c r="A256" s="264"/>
      <c r="B256" s="85" t="s">
        <v>5385</v>
      </c>
      <c r="C256" s="265"/>
      <c r="D256" s="265"/>
      <c r="E256" s="267"/>
      <c r="F256" s="268">
        <v>0</v>
      </c>
      <c r="G256" s="269" t="s">
        <v>325</v>
      </c>
      <c r="H256" s="270">
        <v>0</v>
      </c>
      <c r="I256" s="271"/>
      <c r="J256" s="432">
        <f t="shared" si="265"/>
        <v>0</v>
      </c>
      <c r="K256" s="205"/>
      <c r="L256" s="267"/>
      <c r="M256" s="464">
        <f t="shared" si="266"/>
        <v>0</v>
      </c>
      <c r="N256" s="269" t="s">
        <v>325</v>
      </c>
      <c r="O256" s="270">
        <f t="shared" si="267"/>
        <v>0</v>
      </c>
      <c r="P256" s="271"/>
      <c r="Q256" s="432">
        <f t="shared" si="268"/>
        <v>0</v>
      </c>
      <c r="R256" s="207"/>
      <c r="S256" s="267"/>
      <c r="T256" s="272">
        <f t="shared" si="269"/>
        <v>0</v>
      </c>
      <c r="U256" s="269" t="s">
        <v>325</v>
      </c>
      <c r="V256" s="270">
        <f t="shared" si="270"/>
        <v>0</v>
      </c>
      <c r="W256" s="271"/>
      <c r="X256" s="432">
        <f t="shared" si="271"/>
        <v>0</v>
      </c>
      <c r="Y256" s="205"/>
      <c r="Z256" s="273">
        <v>0</v>
      </c>
      <c r="AA256" s="268"/>
      <c r="AB256" s="271"/>
      <c r="AC256" s="274">
        <v>0</v>
      </c>
      <c r="AD256" s="275"/>
      <c r="AE256" s="273">
        <v>0</v>
      </c>
      <c r="AF256" s="268"/>
      <c r="AG256" s="271"/>
      <c r="AH256" s="274">
        <v>0</v>
      </c>
      <c r="AI256" s="276"/>
      <c r="AJ256" s="273">
        <v>0</v>
      </c>
      <c r="AK256" s="268">
        <v>0</v>
      </c>
      <c r="AL256" s="271"/>
      <c r="AM256" s="274">
        <v>0</v>
      </c>
      <c r="AN256" s="276"/>
      <c r="AO256" s="273">
        <v>0</v>
      </c>
      <c r="AP256" s="268"/>
      <c r="AQ256" s="271"/>
      <c r="AR256" s="274">
        <v>0</v>
      </c>
      <c r="AS256" s="275"/>
      <c r="AT256" s="464">
        <f t="shared" si="272"/>
        <v>0</v>
      </c>
      <c r="AU256" s="432">
        <f t="shared" si="273"/>
        <v>0</v>
      </c>
    </row>
    <row r="257" spans="1:47" ht="12" outlineLevel="2" x14ac:dyDescent="0.2">
      <c r="A257" s="264"/>
      <c r="B257" s="59" t="s">
        <v>105</v>
      </c>
      <c r="C257" s="265"/>
      <c r="D257" s="265"/>
      <c r="E257" s="267"/>
      <c r="F257" s="268">
        <v>0</v>
      </c>
      <c r="G257" s="269" t="s">
        <v>325</v>
      </c>
      <c r="H257" s="270">
        <v>0</v>
      </c>
      <c r="I257" s="271"/>
      <c r="J257" s="432">
        <f t="shared" si="265"/>
        <v>0</v>
      </c>
      <c r="K257" s="205"/>
      <c r="L257" s="267"/>
      <c r="M257" s="464">
        <f t="shared" si="266"/>
        <v>0</v>
      </c>
      <c r="N257" s="269" t="s">
        <v>325</v>
      </c>
      <c r="O257" s="270">
        <f t="shared" si="267"/>
        <v>0</v>
      </c>
      <c r="P257" s="271"/>
      <c r="Q257" s="432">
        <f t="shared" si="268"/>
        <v>0</v>
      </c>
      <c r="R257" s="207"/>
      <c r="S257" s="267"/>
      <c r="T257" s="272">
        <f t="shared" si="269"/>
        <v>0</v>
      </c>
      <c r="U257" s="269" t="s">
        <v>325</v>
      </c>
      <c r="V257" s="270">
        <f t="shared" si="270"/>
        <v>0</v>
      </c>
      <c r="W257" s="271"/>
      <c r="X257" s="432">
        <f t="shared" si="271"/>
        <v>0</v>
      </c>
      <c r="Y257" s="205"/>
      <c r="Z257" s="273">
        <v>0</v>
      </c>
      <c r="AA257" s="268"/>
      <c r="AB257" s="271"/>
      <c r="AC257" s="274">
        <v>0</v>
      </c>
      <c r="AD257" s="275"/>
      <c r="AE257" s="273">
        <v>0</v>
      </c>
      <c r="AF257" s="268"/>
      <c r="AG257" s="271"/>
      <c r="AH257" s="274">
        <v>0</v>
      </c>
      <c r="AI257" s="276"/>
      <c r="AJ257" s="273">
        <v>0</v>
      </c>
      <c r="AK257" s="268">
        <v>0</v>
      </c>
      <c r="AL257" s="271"/>
      <c r="AM257" s="274">
        <v>0</v>
      </c>
      <c r="AN257" s="276"/>
      <c r="AO257" s="273">
        <v>0</v>
      </c>
      <c r="AP257" s="268"/>
      <c r="AQ257" s="271"/>
      <c r="AR257" s="274">
        <v>0</v>
      </c>
      <c r="AS257" s="275"/>
      <c r="AT257" s="464">
        <f t="shared" si="272"/>
        <v>0</v>
      </c>
      <c r="AU257" s="432">
        <f t="shared" si="273"/>
        <v>0</v>
      </c>
    </row>
    <row r="258" spans="1:47" ht="15" customHeight="1" outlineLevel="2" x14ac:dyDescent="0.2">
      <c r="A258" s="264"/>
      <c r="B258" s="59" t="s">
        <v>105</v>
      </c>
      <c r="C258" s="265"/>
      <c r="D258" s="265"/>
      <c r="E258" s="267"/>
      <c r="F258" s="268">
        <v>0</v>
      </c>
      <c r="G258" s="269" t="s">
        <v>325</v>
      </c>
      <c r="H258" s="270">
        <v>0</v>
      </c>
      <c r="I258" s="271"/>
      <c r="J258" s="432">
        <f t="shared" si="265"/>
        <v>0</v>
      </c>
      <c r="K258" s="205"/>
      <c r="L258" s="267"/>
      <c r="M258" s="464">
        <f t="shared" si="266"/>
        <v>0</v>
      </c>
      <c r="N258" s="269" t="s">
        <v>325</v>
      </c>
      <c r="O258" s="270">
        <f t="shared" si="267"/>
        <v>0</v>
      </c>
      <c r="P258" s="271"/>
      <c r="Q258" s="432">
        <f t="shared" si="268"/>
        <v>0</v>
      </c>
      <c r="R258" s="207"/>
      <c r="S258" s="267"/>
      <c r="T258" s="272">
        <f t="shared" si="269"/>
        <v>0</v>
      </c>
      <c r="U258" s="269" t="s">
        <v>325</v>
      </c>
      <c r="V258" s="270">
        <f t="shared" si="270"/>
        <v>0</v>
      </c>
      <c r="W258" s="271"/>
      <c r="X258" s="432">
        <f t="shared" si="271"/>
        <v>0</v>
      </c>
      <c r="Y258" s="205"/>
      <c r="Z258" s="273">
        <v>0</v>
      </c>
      <c r="AA258" s="268"/>
      <c r="AB258" s="271"/>
      <c r="AC258" s="274">
        <v>0</v>
      </c>
      <c r="AD258" s="275"/>
      <c r="AE258" s="273">
        <v>0</v>
      </c>
      <c r="AF258" s="268"/>
      <c r="AG258" s="271"/>
      <c r="AH258" s="274">
        <v>0</v>
      </c>
      <c r="AI258" s="276"/>
      <c r="AJ258" s="273">
        <v>0</v>
      </c>
      <c r="AK258" s="268">
        <v>0</v>
      </c>
      <c r="AL258" s="271"/>
      <c r="AM258" s="274">
        <v>0</v>
      </c>
      <c r="AN258" s="276"/>
      <c r="AO258" s="273">
        <v>0</v>
      </c>
      <c r="AP258" s="268"/>
      <c r="AQ258" s="271"/>
      <c r="AR258" s="274">
        <v>0</v>
      </c>
      <c r="AS258" s="275"/>
      <c r="AT258" s="464">
        <f t="shared" si="272"/>
        <v>0</v>
      </c>
      <c r="AU258" s="432">
        <f t="shared" si="273"/>
        <v>0</v>
      </c>
    </row>
    <row r="259" spans="1:47" ht="15" customHeight="1" outlineLevel="2" x14ac:dyDescent="0.2">
      <c r="A259" s="264"/>
      <c r="B259" s="59" t="s">
        <v>374</v>
      </c>
      <c r="C259" s="265"/>
      <c r="D259" s="265"/>
      <c r="E259" s="267"/>
      <c r="F259" s="268">
        <v>0</v>
      </c>
      <c r="G259" s="269" t="s">
        <v>325</v>
      </c>
      <c r="H259" s="270">
        <v>0</v>
      </c>
      <c r="I259" s="271"/>
      <c r="J259" s="432">
        <f t="shared" si="265"/>
        <v>0</v>
      </c>
      <c r="K259" s="205"/>
      <c r="L259" s="267"/>
      <c r="M259" s="464">
        <f t="shared" si="266"/>
        <v>0</v>
      </c>
      <c r="N259" s="269" t="s">
        <v>325</v>
      </c>
      <c r="O259" s="270">
        <f t="shared" si="267"/>
        <v>0</v>
      </c>
      <c r="P259" s="271"/>
      <c r="Q259" s="432">
        <f t="shared" si="268"/>
        <v>0</v>
      </c>
      <c r="R259" s="207"/>
      <c r="S259" s="267"/>
      <c r="T259" s="272">
        <f t="shared" si="269"/>
        <v>0</v>
      </c>
      <c r="U259" s="269" t="s">
        <v>325</v>
      </c>
      <c r="V259" s="270">
        <f t="shared" si="270"/>
        <v>0</v>
      </c>
      <c r="W259" s="271"/>
      <c r="X259" s="432">
        <f t="shared" si="271"/>
        <v>0</v>
      </c>
      <c r="Y259" s="205"/>
      <c r="Z259" s="273">
        <v>0</v>
      </c>
      <c r="AA259" s="268"/>
      <c r="AB259" s="271"/>
      <c r="AC259" s="274">
        <v>0</v>
      </c>
      <c r="AD259" s="275"/>
      <c r="AE259" s="273">
        <v>0</v>
      </c>
      <c r="AF259" s="268"/>
      <c r="AG259" s="271"/>
      <c r="AH259" s="274">
        <v>0</v>
      </c>
      <c r="AI259" s="276"/>
      <c r="AJ259" s="273">
        <v>0</v>
      </c>
      <c r="AK259" s="268">
        <v>0</v>
      </c>
      <c r="AL259" s="271"/>
      <c r="AM259" s="274">
        <v>0</v>
      </c>
      <c r="AN259" s="276"/>
      <c r="AO259" s="273">
        <v>0</v>
      </c>
      <c r="AP259" s="268"/>
      <c r="AQ259" s="271"/>
      <c r="AR259" s="274">
        <v>0</v>
      </c>
      <c r="AS259" s="275"/>
      <c r="AT259" s="464">
        <f t="shared" si="272"/>
        <v>0</v>
      </c>
      <c r="AU259" s="432">
        <f t="shared" si="273"/>
        <v>0</v>
      </c>
    </row>
    <row r="260" spans="1:47" ht="12" outlineLevel="2" x14ac:dyDescent="0.2">
      <c r="A260" s="264"/>
      <c r="B260" s="59" t="s">
        <v>105</v>
      </c>
      <c r="C260" s="265"/>
      <c r="D260" s="265"/>
      <c r="E260" s="267"/>
      <c r="F260" s="268">
        <v>0</v>
      </c>
      <c r="G260" s="269" t="s">
        <v>325</v>
      </c>
      <c r="H260" s="270">
        <v>0</v>
      </c>
      <c r="I260" s="271"/>
      <c r="J260" s="432">
        <f t="shared" si="265"/>
        <v>0</v>
      </c>
      <c r="K260" s="205"/>
      <c r="L260" s="267"/>
      <c r="M260" s="464">
        <f t="shared" si="266"/>
        <v>0</v>
      </c>
      <c r="N260" s="269" t="s">
        <v>325</v>
      </c>
      <c r="O260" s="270">
        <f t="shared" si="267"/>
        <v>0</v>
      </c>
      <c r="P260" s="271"/>
      <c r="Q260" s="432">
        <f t="shared" si="268"/>
        <v>0</v>
      </c>
      <c r="R260" s="207"/>
      <c r="S260" s="267"/>
      <c r="T260" s="272">
        <f t="shared" si="269"/>
        <v>0</v>
      </c>
      <c r="U260" s="269" t="s">
        <v>325</v>
      </c>
      <c r="V260" s="270">
        <f t="shared" si="270"/>
        <v>0</v>
      </c>
      <c r="W260" s="271"/>
      <c r="X260" s="432">
        <f t="shared" si="271"/>
        <v>0</v>
      </c>
      <c r="Y260" s="205"/>
      <c r="Z260" s="273">
        <v>0</v>
      </c>
      <c r="AA260" s="268"/>
      <c r="AB260" s="271"/>
      <c r="AC260" s="274">
        <v>0</v>
      </c>
      <c r="AD260" s="275"/>
      <c r="AE260" s="273">
        <v>0</v>
      </c>
      <c r="AF260" s="268"/>
      <c r="AG260" s="271"/>
      <c r="AH260" s="274">
        <v>0</v>
      </c>
      <c r="AI260" s="276"/>
      <c r="AJ260" s="273">
        <v>0</v>
      </c>
      <c r="AK260" s="268">
        <v>0</v>
      </c>
      <c r="AL260" s="271"/>
      <c r="AM260" s="274">
        <v>0</v>
      </c>
      <c r="AN260" s="276"/>
      <c r="AO260" s="273">
        <v>0</v>
      </c>
      <c r="AP260" s="268"/>
      <c r="AQ260" s="271"/>
      <c r="AR260" s="274">
        <v>0</v>
      </c>
      <c r="AS260" s="275"/>
      <c r="AT260" s="464">
        <f t="shared" si="272"/>
        <v>0</v>
      </c>
      <c r="AU260" s="432">
        <f t="shared" si="273"/>
        <v>0</v>
      </c>
    </row>
    <row r="261" spans="1:47" ht="15" customHeight="1" outlineLevel="2" x14ac:dyDescent="0.2">
      <c r="A261" s="264"/>
      <c r="B261" s="59" t="s">
        <v>105</v>
      </c>
      <c r="C261" s="265"/>
      <c r="D261" s="265"/>
      <c r="E261" s="267"/>
      <c r="F261" s="268">
        <v>0</v>
      </c>
      <c r="G261" s="269" t="s">
        <v>325</v>
      </c>
      <c r="H261" s="270">
        <v>0</v>
      </c>
      <c r="I261" s="271"/>
      <c r="J261" s="432">
        <f t="shared" si="265"/>
        <v>0</v>
      </c>
      <c r="K261" s="205"/>
      <c r="L261" s="267"/>
      <c r="M261" s="464">
        <f t="shared" si="266"/>
        <v>0</v>
      </c>
      <c r="N261" s="269" t="s">
        <v>325</v>
      </c>
      <c r="O261" s="270">
        <f t="shared" si="267"/>
        <v>0</v>
      </c>
      <c r="P261" s="271"/>
      <c r="Q261" s="432">
        <f t="shared" si="268"/>
        <v>0</v>
      </c>
      <c r="R261" s="207"/>
      <c r="S261" s="267"/>
      <c r="T261" s="272">
        <f t="shared" si="269"/>
        <v>0</v>
      </c>
      <c r="U261" s="269" t="s">
        <v>325</v>
      </c>
      <c r="V261" s="270">
        <f t="shared" si="270"/>
        <v>0</v>
      </c>
      <c r="W261" s="271"/>
      <c r="X261" s="432">
        <f t="shared" si="271"/>
        <v>0</v>
      </c>
      <c r="Y261" s="205"/>
      <c r="Z261" s="273">
        <v>0</v>
      </c>
      <c r="AA261" s="268"/>
      <c r="AB261" s="271"/>
      <c r="AC261" s="274">
        <v>0</v>
      </c>
      <c r="AD261" s="275"/>
      <c r="AE261" s="273">
        <v>0</v>
      </c>
      <c r="AF261" s="268"/>
      <c r="AG261" s="271"/>
      <c r="AH261" s="274">
        <v>0</v>
      </c>
      <c r="AI261" s="276"/>
      <c r="AJ261" s="273">
        <v>0</v>
      </c>
      <c r="AK261" s="268">
        <v>0</v>
      </c>
      <c r="AL261" s="271"/>
      <c r="AM261" s="274">
        <v>0</v>
      </c>
      <c r="AN261" s="276"/>
      <c r="AO261" s="273">
        <v>0</v>
      </c>
      <c r="AP261" s="268"/>
      <c r="AQ261" s="271"/>
      <c r="AR261" s="274">
        <v>0</v>
      </c>
      <c r="AS261" s="275"/>
      <c r="AT261" s="464">
        <f t="shared" si="272"/>
        <v>0</v>
      </c>
      <c r="AU261" s="432">
        <f t="shared" si="273"/>
        <v>0</v>
      </c>
    </row>
    <row r="262" spans="1:47" ht="12" outlineLevel="2" x14ac:dyDescent="0.2">
      <c r="A262" s="264"/>
      <c r="B262" s="59" t="s">
        <v>105</v>
      </c>
      <c r="C262" s="265"/>
      <c r="D262" s="265"/>
      <c r="E262" s="267"/>
      <c r="F262" s="268">
        <v>0</v>
      </c>
      <c r="G262" s="269" t="s">
        <v>325</v>
      </c>
      <c r="H262" s="270">
        <v>0</v>
      </c>
      <c r="I262" s="271"/>
      <c r="J262" s="432">
        <f t="shared" si="265"/>
        <v>0</v>
      </c>
      <c r="K262" s="205"/>
      <c r="L262" s="267"/>
      <c r="M262" s="464">
        <f t="shared" si="266"/>
        <v>0</v>
      </c>
      <c r="N262" s="269" t="s">
        <v>325</v>
      </c>
      <c r="O262" s="270">
        <f t="shared" si="267"/>
        <v>0</v>
      </c>
      <c r="P262" s="271"/>
      <c r="Q262" s="432">
        <f t="shared" si="268"/>
        <v>0</v>
      </c>
      <c r="R262" s="207"/>
      <c r="S262" s="267"/>
      <c r="T262" s="272">
        <f t="shared" si="269"/>
        <v>0</v>
      </c>
      <c r="U262" s="269" t="s">
        <v>325</v>
      </c>
      <c r="V262" s="270">
        <f t="shared" si="270"/>
        <v>0</v>
      </c>
      <c r="W262" s="271"/>
      <c r="X262" s="432">
        <f t="shared" si="271"/>
        <v>0</v>
      </c>
      <c r="Y262" s="205"/>
      <c r="Z262" s="273">
        <v>0</v>
      </c>
      <c r="AA262" s="268"/>
      <c r="AB262" s="271"/>
      <c r="AC262" s="274">
        <v>0</v>
      </c>
      <c r="AD262" s="275"/>
      <c r="AE262" s="273">
        <v>0</v>
      </c>
      <c r="AF262" s="268"/>
      <c r="AG262" s="271"/>
      <c r="AH262" s="274">
        <v>0</v>
      </c>
      <c r="AI262" s="276"/>
      <c r="AJ262" s="273">
        <v>0</v>
      </c>
      <c r="AK262" s="268">
        <v>0</v>
      </c>
      <c r="AL262" s="271"/>
      <c r="AM262" s="274">
        <v>0</v>
      </c>
      <c r="AN262" s="276"/>
      <c r="AO262" s="273">
        <v>0</v>
      </c>
      <c r="AP262" s="268"/>
      <c r="AQ262" s="271"/>
      <c r="AR262" s="274">
        <v>0</v>
      </c>
      <c r="AS262" s="275"/>
      <c r="AT262" s="464">
        <f t="shared" si="272"/>
        <v>0</v>
      </c>
      <c r="AU262" s="432">
        <f t="shared" si="273"/>
        <v>0</v>
      </c>
    </row>
    <row r="263" spans="1:47" s="321" customFormat="1" ht="12" x14ac:dyDescent="0.2">
      <c r="A263" s="307">
        <v>57</v>
      </c>
      <c r="B263" s="61" t="s">
        <v>120</v>
      </c>
      <c r="C263" s="308"/>
      <c r="D263" s="309"/>
      <c r="E263" s="310"/>
      <c r="F263" s="311"/>
      <c r="G263" s="312"/>
      <c r="H263" s="313"/>
      <c r="I263" s="314"/>
      <c r="J263" s="434">
        <f>SUM(J264:J274)</f>
        <v>0</v>
      </c>
      <c r="K263" s="205"/>
      <c r="L263" s="310"/>
      <c r="M263" s="466"/>
      <c r="N263" s="312"/>
      <c r="O263" s="313"/>
      <c r="P263" s="314"/>
      <c r="Q263" s="434">
        <f>SUM(Q264:Q274)</f>
        <v>0</v>
      </c>
      <c r="R263" s="207"/>
      <c r="S263" s="310"/>
      <c r="T263" s="316"/>
      <c r="U263" s="312"/>
      <c r="V263" s="313"/>
      <c r="W263" s="314"/>
      <c r="X263" s="434">
        <f>SUM(X264:X274)</f>
        <v>0</v>
      </c>
      <c r="Y263" s="205"/>
      <c r="Z263" s="317"/>
      <c r="AA263" s="316"/>
      <c r="AB263" s="314"/>
      <c r="AC263" s="318">
        <v>0</v>
      </c>
      <c r="AD263" s="319"/>
      <c r="AE263" s="317"/>
      <c r="AF263" s="316"/>
      <c r="AG263" s="314"/>
      <c r="AH263" s="318">
        <v>0</v>
      </c>
      <c r="AI263" s="320"/>
      <c r="AJ263" s="317"/>
      <c r="AK263" s="316"/>
      <c r="AL263" s="314"/>
      <c r="AM263" s="318">
        <v>0</v>
      </c>
      <c r="AN263" s="320"/>
      <c r="AO263" s="317"/>
      <c r="AP263" s="316"/>
      <c r="AQ263" s="314"/>
      <c r="AR263" s="318">
        <v>0</v>
      </c>
      <c r="AS263" s="319"/>
      <c r="AT263" s="466"/>
      <c r="AU263" s="434">
        <f>SUM(AU264:AU274)</f>
        <v>0</v>
      </c>
    </row>
    <row r="264" spans="1:47" ht="12" outlineLevel="2" x14ac:dyDescent="0.2">
      <c r="A264" s="264"/>
      <c r="B264" s="62" t="s">
        <v>324</v>
      </c>
      <c r="C264" s="265"/>
      <c r="D264" s="265"/>
      <c r="E264" s="267"/>
      <c r="F264" s="268">
        <v>0</v>
      </c>
      <c r="G264" s="269" t="s">
        <v>325</v>
      </c>
      <c r="H264" s="270">
        <v>0</v>
      </c>
      <c r="I264" s="271"/>
      <c r="J264" s="432">
        <f>F264*H264</f>
        <v>0</v>
      </c>
      <c r="K264" s="205"/>
      <c r="L264" s="267"/>
      <c r="M264" s="464">
        <f t="shared" ref="M264:M274" si="274">$F264/$J$15*Q$15</f>
        <v>0</v>
      </c>
      <c r="N264" s="269" t="s">
        <v>325</v>
      </c>
      <c r="O264" s="270">
        <f t="shared" si="267"/>
        <v>0</v>
      </c>
      <c r="P264" s="271"/>
      <c r="Q264" s="432">
        <f t="shared" ref="Q264:Q274" si="275">M264*O264</f>
        <v>0</v>
      </c>
      <c r="R264" s="207"/>
      <c r="S264" s="267"/>
      <c r="T264" s="272">
        <f t="shared" ref="T264:T274" si="276">$F264/$J$15*X$15</f>
        <v>0</v>
      </c>
      <c r="U264" s="269" t="s">
        <v>325</v>
      </c>
      <c r="V264" s="270">
        <f t="shared" ref="V264:V274" si="277">H264</f>
        <v>0</v>
      </c>
      <c r="W264" s="271"/>
      <c r="X264" s="432">
        <f t="shared" ref="X264:X274" si="278">T264*V264</f>
        <v>0</v>
      </c>
      <c r="Y264" s="205"/>
      <c r="Z264" s="273">
        <v>0</v>
      </c>
      <c r="AA264" s="268"/>
      <c r="AB264" s="271"/>
      <c r="AC264" s="274">
        <v>0</v>
      </c>
      <c r="AD264" s="275"/>
      <c r="AE264" s="273">
        <v>0</v>
      </c>
      <c r="AF264" s="268"/>
      <c r="AG264" s="271"/>
      <c r="AH264" s="274">
        <v>0</v>
      </c>
      <c r="AI264" s="276"/>
      <c r="AJ264" s="273">
        <v>0</v>
      </c>
      <c r="AK264" s="268">
        <v>0</v>
      </c>
      <c r="AL264" s="271"/>
      <c r="AM264" s="274">
        <v>0</v>
      </c>
      <c r="AN264" s="276"/>
      <c r="AO264" s="273">
        <v>0</v>
      </c>
      <c r="AP264" s="268">
        <v>0</v>
      </c>
      <c r="AQ264" s="271"/>
      <c r="AR264" s="274">
        <v>0</v>
      </c>
      <c r="AS264" s="275"/>
      <c r="AT264" s="464">
        <f t="shared" ref="AT264:AT274" si="279">F264+M264+T264</f>
        <v>0</v>
      </c>
      <c r="AU264" s="432">
        <f t="shared" ref="AU264:AU274" si="280">J264+Q264+X264</f>
        <v>0</v>
      </c>
    </row>
    <row r="265" spans="1:47" ht="12" outlineLevel="2" x14ac:dyDescent="0.2">
      <c r="A265" s="264"/>
      <c r="B265" s="59" t="s">
        <v>5384</v>
      </c>
      <c r="C265" s="265"/>
      <c r="D265" s="265"/>
      <c r="E265" s="267"/>
      <c r="F265" s="268">
        <v>0</v>
      </c>
      <c r="G265" s="269" t="s">
        <v>325</v>
      </c>
      <c r="H265" s="270">
        <v>0</v>
      </c>
      <c r="I265" s="271"/>
      <c r="J265" s="432">
        <f t="shared" ref="J265:J274" si="281">F265*H265</f>
        <v>0</v>
      </c>
      <c r="K265" s="205"/>
      <c r="L265" s="267"/>
      <c r="M265" s="464">
        <f t="shared" si="274"/>
        <v>0</v>
      </c>
      <c r="N265" s="269" t="s">
        <v>325</v>
      </c>
      <c r="O265" s="270">
        <f t="shared" si="267"/>
        <v>0</v>
      </c>
      <c r="P265" s="271"/>
      <c r="Q265" s="432">
        <f t="shared" si="275"/>
        <v>0</v>
      </c>
      <c r="R265" s="207"/>
      <c r="S265" s="267"/>
      <c r="T265" s="272">
        <f t="shared" si="276"/>
        <v>0</v>
      </c>
      <c r="U265" s="269" t="s">
        <v>325</v>
      </c>
      <c r="V265" s="270">
        <f t="shared" si="277"/>
        <v>0</v>
      </c>
      <c r="W265" s="271"/>
      <c r="X265" s="432">
        <f t="shared" si="278"/>
        <v>0</v>
      </c>
      <c r="Y265" s="205"/>
      <c r="Z265" s="273">
        <v>0</v>
      </c>
      <c r="AA265" s="268"/>
      <c r="AB265" s="271"/>
      <c r="AC265" s="274">
        <v>0</v>
      </c>
      <c r="AD265" s="275"/>
      <c r="AE265" s="273">
        <v>0</v>
      </c>
      <c r="AF265" s="268"/>
      <c r="AG265" s="271"/>
      <c r="AH265" s="274">
        <v>0</v>
      </c>
      <c r="AI265" s="276"/>
      <c r="AJ265" s="273">
        <v>0</v>
      </c>
      <c r="AK265" s="268">
        <v>0</v>
      </c>
      <c r="AL265" s="271"/>
      <c r="AM265" s="274">
        <v>0</v>
      </c>
      <c r="AN265" s="276"/>
      <c r="AO265" s="273">
        <v>0</v>
      </c>
      <c r="AP265" s="268"/>
      <c r="AQ265" s="271"/>
      <c r="AR265" s="274">
        <v>0</v>
      </c>
      <c r="AS265" s="275"/>
      <c r="AT265" s="464">
        <f t="shared" si="279"/>
        <v>0</v>
      </c>
      <c r="AU265" s="432">
        <f t="shared" si="280"/>
        <v>0</v>
      </c>
    </row>
    <row r="266" spans="1:47" ht="15" customHeight="1" outlineLevel="2" x14ac:dyDescent="0.2">
      <c r="A266" s="264"/>
      <c r="B266" s="59" t="s">
        <v>105</v>
      </c>
      <c r="C266" s="265"/>
      <c r="D266" s="265"/>
      <c r="E266" s="267"/>
      <c r="F266" s="268">
        <v>0</v>
      </c>
      <c r="G266" s="269" t="s">
        <v>325</v>
      </c>
      <c r="H266" s="270">
        <v>0</v>
      </c>
      <c r="I266" s="271"/>
      <c r="J266" s="432">
        <f t="shared" si="281"/>
        <v>0</v>
      </c>
      <c r="K266" s="205"/>
      <c r="L266" s="267"/>
      <c r="M266" s="464">
        <f t="shared" si="274"/>
        <v>0</v>
      </c>
      <c r="N266" s="269" t="s">
        <v>325</v>
      </c>
      <c r="O266" s="270">
        <f t="shared" si="267"/>
        <v>0</v>
      </c>
      <c r="P266" s="271"/>
      <c r="Q266" s="432">
        <f t="shared" si="275"/>
        <v>0</v>
      </c>
      <c r="R266" s="207"/>
      <c r="S266" s="267"/>
      <c r="T266" s="272">
        <f t="shared" si="276"/>
        <v>0</v>
      </c>
      <c r="U266" s="269" t="s">
        <v>325</v>
      </c>
      <c r="V266" s="270">
        <f t="shared" si="277"/>
        <v>0</v>
      </c>
      <c r="W266" s="271"/>
      <c r="X266" s="432">
        <f t="shared" si="278"/>
        <v>0</v>
      </c>
      <c r="Y266" s="205"/>
      <c r="Z266" s="273">
        <v>0</v>
      </c>
      <c r="AA266" s="268"/>
      <c r="AB266" s="271"/>
      <c r="AC266" s="274">
        <v>0</v>
      </c>
      <c r="AD266" s="275"/>
      <c r="AE266" s="273">
        <v>0</v>
      </c>
      <c r="AF266" s="268"/>
      <c r="AG266" s="271"/>
      <c r="AH266" s="274">
        <v>0</v>
      </c>
      <c r="AI266" s="276"/>
      <c r="AJ266" s="273">
        <v>0</v>
      </c>
      <c r="AK266" s="268">
        <v>0</v>
      </c>
      <c r="AL266" s="271"/>
      <c r="AM266" s="274">
        <v>0</v>
      </c>
      <c r="AN266" s="276"/>
      <c r="AO266" s="273">
        <v>0</v>
      </c>
      <c r="AP266" s="268"/>
      <c r="AQ266" s="271"/>
      <c r="AR266" s="274">
        <v>0</v>
      </c>
      <c r="AS266" s="275"/>
      <c r="AT266" s="464">
        <f t="shared" si="279"/>
        <v>0</v>
      </c>
      <c r="AU266" s="432">
        <f t="shared" si="280"/>
        <v>0</v>
      </c>
    </row>
    <row r="267" spans="1:47" ht="15" customHeight="1" outlineLevel="2" x14ac:dyDescent="0.2">
      <c r="A267" s="264"/>
      <c r="B267" s="59" t="s">
        <v>105</v>
      </c>
      <c r="C267" s="265"/>
      <c r="D267" s="265"/>
      <c r="E267" s="267"/>
      <c r="F267" s="268">
        <v>0</v>
      </c>
      <c r="G267" s="269" t="s">
        <v>325</v>
      </c>
      <c r="H267" s="270">
        <v>0</v>
      </c>
      <c r="I267" s="271"/>
      <c r="J267" s="432">
        <f t="shared" si="281"/>
        <v>0</v>
      </c>
      <c r="K267" s="205"/>
      <c r="L267" s="267"/>
      <c r="M267" s="464">
        <f t="shared" si="274"/>
        <v>0</v>
      </c>
      <c r="N267" s="269" t="s">
        <v>325</v>
      </c>
      <c r="O267" s="270">
        <f t="shared" si="267"/>
        <v>0</v>
      </c>
      <c r="P267" s="271"/>
      <c r="Q267" s="432">
        <f t="shared" si="275"/>
        <v>0</v>
      </c>
      <c r="R267" s="207"/>
      <c r="S267" s="267"/>
      <c r="T267" s="272">
        <f t="shared" si="276"/>
        <v>0</v>
      </c>
      <c r="U267" s="269" t="s">
        <v>325</v>
      </c>
      <c r="V267" s="270">
        <f t="shared" si="277"/>
        <v>0</v>
      </c>
      <c r="W267" s="271"/>
      <c r="X267" s="432">
        <f t="shared" si="278"/>
        <v>0</v>
      </c>
      <c r="Y267" s="205"/>
      <c r="Z267" s="273">
        <v>0</v>
      </c>
      <c r="AA267" s="268"/>
      <c r="AB267" s="271"/>
      <c r="AC267" s="274">
        <v>0</v>
      </c>
      <c r="AD267" s="275"/>
      <c r="AE267" s="273">
        <v>0</v>
      </c>
      <c r="AF267" s="268"/>
      <c r="AG267" s="271"/>
      <c r="AH267" s="274">
        <v>0</v>
      </c>
      <c r="AI267" s="276"/>
      <c r="AJ267" s="273">
        <v>0</v>
      </c>
      <c r="AK267" s="268">
        <v>0</v>
      </c>
      <c r="AL267" s="271"/>
      <c r="AM267" s="274">
        <v>0</v>
      </c>
      <c r="AN267" s="276"/>
      <c r="AO267" s="273">
        <v>0</v>
      </c>
      <c r="AP267" s="268"/>
      <c r="AQ267" s="271"/>
      <c r="AR267" s="274">
        <v>0</v>
      </c>
      <c r="AS267" s="275"/>
      <c r="AT267" s="464">
        <f t="shared" si="279"/>
        <v>0</v>
      </c>
      <c r="AU267" s="432">
        <f t="shared" si="280"/>
        <v>0</v>
      </c>
    </row>
    <row r="268" spans="1:47" ht="15" customHeight="1" outlineLevel="2" x14ac:dyDescent="0.2">
      <c r="A268" s="264"/>
      <c r="B268" s="85" t="s">
        <v>5385</v>
      </c>
      <c r="C268" s="265"/>
      <c r="D268" s="265"/>
      <c r="E268" s="267"/>
      <c r="F268" s="268">
        <v>0</v>
      </c>
      <c r="G268" s="269" t="s">
        <v>325</v>
      </c>
      <c r="H268" s="270">
        <v>0</v>
      </c>
      <c r="I268" s="271"/>
      <c r="J268" s="432">
        <f t="shared" si="281"/>
        <v>0</v>
      </c>
      <c r="K268" s="205"/>
      <c r="L268" s="267"/>
      <c r="M268" s="464">
        <f t="shared" si="274"/>
        <v>0</v>
      </c>
      <c r="N268" s="269" t="s">
        <v>325</v>
      </c>
      <c r="O268" s="270">
        <f t="shared" si="267"/>
        <v>0</v>
      </c>
      <c r="P268" s="271"/>
      <c r="Q268" s="432">
        <f t="shared" si="275"/>
        <v>0</v>
      </c>
      <c r="R268" s="207"/>
      <c r="S268" s="267"/>
      <c r="T268" s="272">
        <f t="shared" si="276"/>
        <v>0</v>
      </c>
      <c r="U268" s="269" t="s">
        <v>325</v>
      </c>
      <c r="V268" s="270">
        <f t="shared" si="277"/>
        <v>0</v>
      </c>
      <c r="W268" s="271"/>
      <c r="X268" s="432">
        <f t="shared" si="278"/>
        <v>0</v>
      </c>
      <c r="Y268" s="205"/>
      <c r="Z268" s="273">
        <v>0</v>
      </c>
      <c r="AA268" s="268"/>
      <c r="AB268" s="271"/>
      <c r="AC268" s="274">
        <v>0</v>
      </c>
      <c r="AD268" s="275"/>
      <c r="AE268" s="273">
        <v>0</v>
      </c>
      <c r="AF268" s="268"/>
      <c r="AG268" s="271"/>
      <c r="AH268" s="274">
        <v>0</v>
      </c>
      <c r="AI268" s="276"/>
      <c r="AJ268" s="273">
        <v>0</v>
      </c>
      <c r="AK268" s="268">
        <v>0</v>
      </c>
      <c r="AL268" s="271"/>
      <c r="AM268" s="274">
        <v>0</v>
      </c>
      <c r="AN268" s="276"/>
      <c r="AO268" s="273">
        <v>0</v>
      </c>
      <c r="AP268" s="268"/>
      <c r="AQ268" s="271"/>
      <c r="AR268" s="274">
        <v>0</v>
      </c>
      <c r="AS268" s="275"/>
      <c r="AT268" s="464">
        <f t="shared" si="279"/>
        <v>0</v>
      </c>
      <c r="AU268" s="432">
        <f t="shared" si="280"/>
        <v>0</v>
      </c>
    </row>
    <row r="269" spans="1:47" ht="15" customHeight="1" outlineLevel="2" x14ac:dyDescent="0.2">
      <c r="A269" s="264"/>
      <c r="B269" s="59" t="s">
        <v>105</v>
      </c>
      <c r="C269" s="265"/>
      <c r="D269" s="265"/>
      <c r="E269" s="267"/>
      <c r="F269" s="268">
        <v>0</v>
      </c>
      <c r="G269" s="269" t="s">
        <v>325</v>
      </c>
      <c r="H269" s="270">
        <v>0</v>
      </c>
      <c r="I269" s="271"/>
      <c r="J269" s="432">
        <f t="shared" si="281"/>
        <v>0</v>
      </c>
      <c r="K269" s="205"/>
      <c r="L269" s="267"/>
      <c r="M269" s="464">
        <f t="shared" si="274"/>
        <v>0</v>
      </c>
      <c r="N269" s="269" t="s">
        <v>325</v>
      </c>
      <c r="O269" s="270">
        <f t="shared" si="267"/>
        <v>0</v>
      </c>
      <c r="P269" s="271"/>
      <c r="Q269" s="432">
        <f t="shared" si="275"/>
        <v>0</v>
      </c>
      <c r="R269" s="207"/>
      <c r="S269" s="267"/>
      <c r="T269" s="272">
        <f t="shared" si="276"/>
        <v>0</v>
      </c>
      <c r="U269" s="269" t="s">
        <v>325</v>
      </c>
      <c r="V269" s="270">
        <f t="shared" si="277"/>
        <v>0</v>
      </c>
      <c r="W269" s="271"/>
      <c r="X269" s="432">
        <f t="shared" si="278"/>
        <v>0</v>
      </c>
      <c r="Y269" s="205"/>
      <c r="Z269" s="273">
        <v>0</v>
      </c>
      <c r="AA269" s="268"/>
      <c r="AB269" s="271"/>
      <c r="AC269" s="274">
        <v>0</v>
      </c>
      <c r="AD269" s="275"/>
      <c r="AE269" s="273">
        <v>0</v>
      </c>
      <c r="AF269" s="268"/>
      <c r="AG269" s="271"/>
      <c r="AH269" s="274">
        <v>0</v>
      </c>
      <c r="AI269" s="276"/>
      <c r="AJ269" s="273">
        <v>0</v>
      </c>
      <c r="AK269" s="268">
        <v>0</v>
      </c>
      <c r="AL269" s="271"/>
      <c r="AM269" s="274">
        <v>0</v>
      </c>
      <c r="AN269" s="276"/>
      <c r="AO269" s="273">
        <v>0</v>
      </c>
      <c r="AP269" s="268"/>
      <c r="AQ269" s="271"/>
      <c r="AR269" s="274">
        <v>0</v>
      </c>
      <c r="AS269" s="275"/>
      <c r="AT269" s="464">
        <f t="shared" si="279"/>
        <v>0</v>
      </c>
      <c r="AU269" s="432">
        <f t="shared" si="280"/>
        <v>0</v>
      </c>
    </row>
    <row r="270" spans="1:47" ht="15" customHeight="1" outlineLevel="2" x14ac:dyDescent="0.2">
      <c r="A270" s="264"/>
      <c r="B270" s="59" t="s">
        <v>105</v>
      </c>
      <c r="C270" s="265"/>
      <c r="D270" s="265"/>
      <c r="E270" s="267"/>
      <c r="F270" s="268">
        <v>0</v>
      </c>
      <c r="G270" s="269" t="s">
        <v>325</v>
      </c>
      <c r="H270" s="270">
        <v>0</v>
      </c>
      <c r="I270" s="271"/>
      <c r="J270" s="432">
        <f t="shared" si="281"/>
        <v>0</v>
      </c>
      <c r="K270" s="205"/>
      <c r="L270" s="267"/>
      <c r="M270" s="464">
        <f t="shared" si="274"/>
        <v>0</v>
      </c>
      <c r="N270" s="269" t="s">
        <v>325</v>
      </c>
      <c r="O270" s="270">
        <f t="shared" si="267"/>
        <v>0</v>
      </c>
      <c r="P270" s="271"/>
      <c r="Q270" s="432">
        <f t="shared" si="275"/>
        <v>0</v>
      </c>
      <c r="R270" s="207"/>
      <c r="S270" s="267"/>
      <c r="T270" s="272">
        <f t="shared" si="276"/>
        <v>0</v>
      </c>
      <c r="U270" s="269" t="s">
        <v>325</v>
      </c>
      <c r="V270" s="270">
        <f t="shared" si="277"/>
        <v>0</v>
      </c>
      <c r="W270" s="271"/>
      <c r="X270" s="432">
        <f t="shared" si="278"/>
        <v>0</v>
      </c>
      <c r="Y270" s="205"/>
      <c r="Z270" s="273">
        <v>0</v>
      </c>
      <c r="AA270" s="268"/>
      <c r="AB270" s="271"/>
      <c r="AC270" s="274">
        <v>0</v>
      </c>
      <c r="AD270" s="275"/>
      <c r="AE270" s="273">
        <v>0</v>
      </c>
      <c r="AF270" s="268"/>
      <c r="AG270" s="271"/>
      <c r="AH270" s="274">
        <v>0</v>
      </c>
      <c r="AI270" s="276"/>
      <c r="AJ270" s="273">
        <v>0</v>
      </c>
      <c r="AK270" s="268">
        <v>0</v>
      </c>
      <c r="AL270" s="271"/>
      <c r="AM270" s="274">
        <v>0</v>
      </c>
      <c r="AN270" s="276"/>
      <c r="AO270" s="273">
        <v>0</v>
      </c>
      <c r="AP270" s="268"/>
      <c r="AQ270" s="271"/>
      <c r="AR270" s="274">
        <v>0</v>
      </c>
      <c r="AS270" s="275"/>
      <c r="AT270" s="464">
        <f t="shared" si="279"/>
        <v>0</v>
      </c>
      <c r="AU270" s="432">
        <f t="shared" si="280"/>
        <v>0</v>
      </c>
    </row>
    <row r="271" spans="1:47" ht="15" customHeight="1" outlineLevel="2" x14ac:dyDescent="0.2">
      <c r="A271" s="264"/>
      <c r="B271" s="59" t="s">
        <v>374</v>
      </c>
      <c r="C271" s="265"/>
      <c r="D271" s="265"/>
      <c r="E271" s="267"/>
      <c r="F271" s="268">
        <v>0</v>
      </c>
      <c r="G271" s="269" t="s">
        <v>325</v>
      </c>
      <c r="H271" s="270">
        <v>0</v>
      </c>
      <c r="I271" s="271"/>
      <c r="J271" s="432">
        <f t="shared" si="281"/>
        <v>0</v>
      </c>
      <c r="K271" s="205"/>
      <c r="L271" s="267"/>
      <c r="M271" s="464">
        <f t="shared" si="274"/>
        <v>0</v>
      </c>
      <c r="N271" s="269" t="s">
        <v>325</v>
      </c>
      <c r="O271" s="270">
        <f t="shared" si="267"/>
        <v>0</v>
      </c>
      <c r="P271" s="271"/>
      <c r="Q271" s="432">
        <f t="shared" si="275"/>
        <v>0</v>
      </c>
      <c r="R271" s="207"/>
      <c r="S271" s="267"/>
      <c r="T271" s="272">
        <f t="shared" si="276"/>
        <v>0</v>
      </c>
      <c r="U271" s="269" t="s">
        <v>325</v>
      </c>
      <c r="V271" s="270">
        <f t="shared" si="277"/>
        <v>0</v>
      </c>
      <c r="W271" s="271"/>
      <c r="X271" s="432">
        <f t="shared" si="278"/>
        <v>0</v>
      </c>
      <c r="Y271" s="205"/>
      <c r="Z271" s="273">
        <v>0</v>
      </c>
      <c r="AA271" s="268"/>
      <c r="AB271" s="271"/>
      <c r="AC271" s="274">
        <v>0</v>
      </c>
      <c r="AD271" s="275"/>
      <c r="AE271" s="273">
        <v>0</v>
      </c>
      <c r="AF271" s="268"/>
      <c r="AG271" s="271"/>
      <c r="AH271" s="274">
        <v>0</v>
      </c>
      <c r="AI271" s="276"/>
      <c r="AJ271" s="273">
        <v>0</v>
      </c>
      <c r="AK271" s="268">
        <v>0</v>
      </c>
      <c r="AL271" s="271"/>
      <c r="AM271" s="274">
        <v>0</v>
      </c>
      <c r="AN271" s="276"/>
      <c r="AO271" s="273">
        <v>0</v>
      </c>
      <c r="AP271" s="268"/>
      <c r="AQ271" s="271"/>
      <c r="AR271" s="274">
        <v>0</v>
      </c>
      <c r="AS271" s="275"/>
      <c r="AT271" s="464">
        <f t="shared" si="279"/>
        <v>0</v>
      </c>
      <c r="AU271" s="432">
        <f t="shared" si="280"/>
        <v>0</v>
      </c>
    </row>
    <row r="272" spans="1:47" ht="12" outlineLevel="2" x14ac:dyDescent="0.2">
      <c r="A272" s="264"/>
      <c r="B272" s="59" t="s">
        <v>105</v>
      </c>
      <c r="C272" s="265"/>
      <c r="D272" s="265"/>
      <c r="E272" s="267"/>
      <c r="F272" s="268">
        <v>0</v>
      </c>
      <c r="G272" s="269" t="s">
        <v>325</v>
      </c>
      <c r="H272" s="270">
        <v>0</v>
      </c>
      <c r="I272" s="271"/>
      <c r="J272" s="432">
        <f t="shared" si="281"/>
        <v>0</v>
      </c>
      <c r="K272" s="205"/>
      <c r="L272" s="267"/>
      <c r="M272" s="464">
        <f t="shared" si="274"/>
        <v>0</v>
      </c>
      <c r="N272" s="269" t="s">
        <v>325</v>
      </c>
      <c r="O272" s="270">
        <f t="shared" si="267"/>
        <v>0</v>
      </c>
      <c r="P272" s="271"/>
      <c r="Q272" s="432">
        <f t="shared" si="275"/>
        <v>0</v>
      </c>
      <c r="R272" s="207"/>
      <c r="S272" s="267"/>
      <c r="T272" s="272">
        <f t="shared" si="276"/>
        <v>0</v>
      </c>
      <c r="U272" s="269" t="s">
        <v>325</v>
      </c>
      <c r="V272" s="270">
        <f t="shared" si="277"/>
        <v>0</v>
      </c>
      <c r="W272" s="271"/>
      <c r="X272" s="432">
        <f t="shared" si="278"/>
        <v>0</v>
      </c>
      <c r="Y272" s="205"/>
      <c r="Z272" s="273">
        <v>0</v>
      </c>
      <c r="AA272" s="268"/>
      <c r="AB272" s="271"/>
      <c r="AC272" s="274">
        <v>0</v>
      </c>
      <c r="AD272" s="275"/>
      <c r="AE272" s="273">
        <v>0</v>
      </c>
      <c r="AF272" s="268"/>
      <c r="AG272" s="271"/>
      <c r="AH272" s="274">
        <v>0</v>
      </c>
      <c r="AI272" s="276"/>
      <c r="AJ272" s="273">
        <v>0</v>
      </c>
      <c r="AK272" s="268">
        <v>0</v>
      </c>
      <c r="AL272" s="271"/>
      <c r="AM272" s="274">
        <v>0</v>
      </c>
      <c r="AN272" s="276"/>
      <c r="AO272" s="273">
        <v>0</v>
      </c>
      <c r="AP272" s="268">
        <v>0</v>
      </c>
      <c r="AQ272" s="271"/>
      <c r="AR272" s="274">
        <v>0</v>
      </c>
      <c r="AS272" s="275"/>
      <c r="AT272" s="464">
        <f t="shared" si="279"/>
        <v>0</v>
      </c>
      <c r="AU272" s="432">
        <f t="shared" si="280"/>
        <v>0</v>
      </c>
    </row>
    <row r="273" spans="1:47" ht="12" outlineLevel="2" x14ac:dyDescent="0.2">
      <c r="A273" s="264"/>
      <c r="B273" s="59" t="s">
        <v>105</v>
      </c>
      <c r="C273" s="265"/>
      <c r="D273" s="265"/>
      <c r="E273" s="267"/>
      <c r="F273" s="268">
        <v>0</v>
      </c>
      <c r="G273" s="269" t="s">
        <v>325</v>
      </c>
      <c r="H273" s="270">
        <v>0</v>
      </c>
      <c r="I273" s="271"/>
      <c r="J273" s="432">
        <f t="shared" si="281"/>
        <v>0</v>
      </c>
      <c r="K273" s="205"/>
      <c r="L273" s="267"/>
      <c r="M273" s="464">
        <f t="shared" si="274"/>
        <v>0</v>
      </c>
      <c r="N273" s="269" t="s">
        <v>325</v>
      </c>
      <c r="O273" s="270">
        <f t="shared" si="267"/>
        <v>0</v>
      </c>
      <c r="P273" s="271"/>
      <c r="Q273" s="432">
        <f t="shared" si="275"/>
        <v>0</v>
      </c>
      <c r="R273" s="207"/>
      <c r="S273" s="267"/>
      <c r="T273" s="272">
        <f t="shared" si="276"/>
        <v>0</v>
      </c>
      <c r="U273" s="269" t="s">
        <v>325</v>
      </c>
      <c r="V273" s="270">
        <f t="shared" si="277"/>
        <v>0</v>
      </c>
      <c r="W273" s="271"/>
      <c r="X273" s="432">
        <f t="shared" si="278"/>
        <v>0</v>
      </c>
      <c r="Y273" s="205"/>
      <c r="Z273" s="273">
        <v>0</v>
      </c>
      <c r="AA273" s="268"/>
      <c r="AB273" s="271"/>
      <c r="AC273" s="274">
        <v>0</v>
      </c>
      <c r="AD273" s="275"/>
      <c r="AE273" s="273">
        <v>0</v>
      </c>
      <c r="AF273" s="268"/>
      <c r="AG273" s="271"/>
      <c r="AH273" s="274">
        <v>0</v>
      </c>
      <c r="AI273" s="276"/>
      <c r="AJ273" s="273">
        <v>0</v>
      </c>
      <c r="AK273" s="268">
        <v>0</v>
      </c>
      <c r="AL273" s="271"/>
      <c r="AM273" s="274">
        <v>0</v>
      </c>
      <c r="AN273" s="276"/>
      <c r="AO273" s="273">
        <v>0</v>
      </c>
      <c r="AP273" s="268"/>
      <c r="AQ273" s="271"/>
      <c r="AR273" s="274">
        <v>0</v>
      </c>
      <c r="AS273" s="275"/>
      <c r="AT273" s="464">
        <f t="shared" si="279"/>
        <v>0</v>
      </c>
      <c r="AU273" s="432">
        <f t="shared" si="280"/>
        <v>0</v>
      </c>
    </row>
    <row r="274" spans="1:47" ht="15" customHeight="1" outlineLevel="2" x14ac:dyDescent="0.2">
      <c r="A274" s="264"/>
      <c r="B274" s="59" t="s">
        <v>105</v>
      </c>
      <c r="C274" s="265"/>
      <c r="D274" s="265"/>
      <c r="E274" s="267"/>
      <c r="F274" s="268">
        <v>0</v>
      </c>
      <c r="G274" s="269" t="s">
        <v>325</v>
      </c>
      <c r="H274" s="270">
        <v>0</v>
      </c>
      <c r="I274" s="271"/>
      <c r="J274" s="432">
        <f t="shared" si="281"/>
        <v>0</v>
      </c>
      <c r="K274" s="205"/>
      <c r="L274" s="267"/>
      <c r="M274" s="464">
        <f t="shared" si="274"/>
        <v>0</v>
      </c>
      <c r="N274" s="269" t="s">
        <v>325</v>
      </c>
      <c r="O274" s="270">
        <f t="shared" si="267"/>
        <v>0</v>
      </c>
      <c r="P274" s="271"/>
      <c r="Q274" s="432">
        <f t="shared" si="275"/>
        <v>0</v>
      </c>
      <c r="R274" s="207"/>
      <c r="S274" s="267"/>
      <c r="T274" s="272">
        <f t="shared" si="276"/>
        <v>0</v>
      </c>
      <c r="U274" s="269" t="s">
        <v>325</v>
      </c>
      <c r="V274" s="270">
        <f t="shared" si="277"/>
        <v>0</v>
      </c>
      <c r="W274" s="271"/>
      <c r="X274" s="432">
        <f t="shared" si="278"/>
        <v>0</v>
      </c>
      <c r="Y274" s="205"/>
      <c r="Z274" s="273">
        <v>0</v>
      </c>
      <c r="AA274" s="268"/>
      <c r="AB274" s="271"/>
      <c r="AC274" s="274">
        <v>0</v>
      </c>
      <c r="AD274" s="275"/>
      <c r="AE274" s="273">
        <v>0</v>
      </c>
      <c r="AF274" s="268"/>
      <c r="AG274" s="271"/>
      <c r="AH274" s="274">
        <v>0</v>
      </c>
      <c r="AI274" s="276"/>
      <c r="AJ274" s="273">
        <v>0</v>
      </c>
      <c r="AK274" s="268">
        <v>0</v>
      </c>
      <c r="AL274" s="271"/>
      <c r="AM274" s="274">
        <v>0</v>
      </c>
      <c r="AN274" s="276"/>
      <c r="AO274" s="273">
        <v>0</v>
      </c>
      <c r="AP274" s="268"/>
      <c r="AQ274" s="271"/>
      <c r="AR274" s="274">
        <v>0</v>
      </c>
      <c r="AS274" s="275"/>
      <c r="AT274" s="464">
        <f t="shared" si="279"/>
        <v>0</v>
      </c>
      <c r="AU274" s="432">
        <f t="shared" si="280"/>
        <v>0</v>
      </c>
    </row>
    <row r="275" spans="1:47" s="321" customFormat="1" ht="12" x14ac:dyDescent="0.2">
      <c r="A275" s="307">
        <v>58</v>
      </c>
      <c r="B275" s="61" t="s">
        <v>3152</v>
      </c>
      <c r="C275" s="308"/>
      <c r="D275" s="309"/>
      <c r="E275" s="310"/>
      <c r="F275" s="311"/>
      <c r="G275" s="312"/>
      <c r="H275" s="313"/>
      <c r="I275" s="314"/>
      <c r="J275" s="434">
        <f>SUM(J276:J280)</f>
        <v>0</v>
      </c>
      <c r="K275" s="205"/>
      <c r="L275" s="310"/>
      <c r="M275" s="466"/>
      <c r="N275" s="312"/>
      <c r="O275" s="313"/>
      <c r="P275" s="314"/>
      <c r="Q275" s="434">
        <f>SUM(Q276:Q280)</f>
        <v>0</v>
      </c>
      <c r="R275" s="207"/>
      <c r="S275" s="310"/>
      <c r="T275" s="316"/>
      <c r="U275" s="312"/>
      <c r="V275" s="313"/>
      <c r="W275" s="314"/>
      <c r="X275" s="434">
        <f>SUM(X276:X280)</f>
        <v>0</v>
      </c>
      <c r="Y275" s="205"/>
      <c r="Z275" s="317"/>
      <c r="AA275" s="316"/>
      <c r="AB275" s="314"/>
      <c r="AC275" s="318">
        <v>0</v>
      </c>
      <c r="AD275" s="319"/>
      <c r="AE275" s="317"/>
      <c r="AF275" s="316"/>
      <c r="AG275" s="314"/>
      <c r="AH275" s="318">
        <v>0</v>
      </c>
      <c r="AI275" s="320"/>
      <c r="AJ275" s="317"/>
      <c r="AK275" s="316"/>
      <c r="AL275" s="314"/>
      <c r="AM275" s="318">
        <v>0</v>
      </c>
      <c r="AN275" s="320"/>
      <c r="AO275" s="317"/>
      <c r="AP275" s="316"/>
      <c r="AQ275" s="314"/>
      <c r="AR275" s="318">
        <v>0</v>
      </c>
      <c r="AS275" s="319"/>
      <c r="AT275" s="466"/>
      <c r="AU275" s="434">
        <f>SUM(AU276:AU280)</f>
        <v>0</v>
      </c>
    </row>
    <row r="276" spans="1:47" ht="12" outlineLevel="2" x14ac:dyDescent="0.2">
      <c r="A276" s="264"/>
      <c r="B276" s="62" t="s">
        <v>324</v>
      </c>
      <c r="C276" s="265"/>
      <c r="D276" s="265"/>
      <c r="E276" s="267"/>
      <c r="F276" s="268">
        <v>0</v>
      </c>
      <c r="G276" s="269" t="s">
        <v>325</v>
      </c>
      <c r="H276" s="270">
        <v>0</v>
      </c>
      <c r="I276" s="271"/>
      <c r="J276" s="432">
        <f t="shared" ref="J276:J280" si="282">F276*H276</f>
        <v>0</v>
      </c>
      <c r="K276" s="205"/>
      <c r="L276" s="267"/>
      <c r="M276" s="464">
        <f t="shared" ref="M276:M280" si="283">$F276/$J$15*Q$15</f>
        <v>0</v>
      </c>
      <c r="N276" s="269" t="s">
        <v>325</v>
      </c>
      <c r="O276" s="270">
        <f t="shared" si="267"/>
        <v>0</v>
      </c>
      <c r="P276" s="271"/>
      <c r="Q276" s="432">
        <f t="shared" ref="Q276:Q280" si="284">M276*O276</f>
        <v>0</v>
      </c>
      <c r="R276" s="207"/>
      <c r="S276" s="267"/>
      <c r="T276" s="272">
        <f t="shared" ref="T276:T280" si="285">$F276/$J$15*X$15</f>
        <v>0</v>
      </c>
      <c r="U276" s="269" t="s">
        <v>325</v>
      </c>
      <c r="V276" s="270">
        <f t="shared" ref="V276:V280" si="286">H276</f>
        <v>0</v>
      </c>
      <c r="W276" s="271"/>
      <c r="X276" s="432">
        <f t="shared" ref="X276:X280" si="287">T276*V276</f>
        <v>0</v>
      </c>
      <c r="Y276" s="205"/>
      <c r="Z276" s="273">
        <v>0</v>
      </c>
      <c r="AA276" s="268"/>
      <c r="AB276" s="271"/>
      <c r="AC276" s="274">
        <v>0</v>
      </c>
      <c r="AD276" s="275"/>
      <c r="AE276" s="273">
        <v>0</v>
      </c>
      <c r="AF276" s="268"/>
      <c r="AG276" s="271"/>
      <c r="AH276" s="274">
        <v>0</v>
      </c>
      <c r="AI276" s="276"/>
      <c r="AJ276" s="273">
        <v>0</v>
      </c>
      <c r="AK276" s="268">
        <v>0</v>
      </c>
      <c r="AL276" s="271"/>
      <c r="AM276" s="274">
        <v>0</v>
      </c>
      <c r="AN276" s="276"/>
      <c r="AO276" s="273">
        <v>0</v>
      </c>
      <c r="AP276" s="268"/>
      <c r="AQ276" s="271"/>
      <c r="AR276" s="274">
        <v>0</v>
      </c>
      <c r="AS276" s="275"/>
      <c r="AT276" s="464">
        <f t="shared" ref="AT276:AT280" si="288">F276+M276+T276</f>
        <v>0</v>
      </c>
      <c r="AU276" s="432">
        <f t="shared" ref="AU276:AU280" si="289">J276+Q276+X276</f>
        <v>0</v>
      </c>
    </row>
    <row r="277" spans="1:47" ht="12" outlineLevel="2" x14ac:dyDescent="0.2">
      <c r="A277" s="264"/>
      <c r="B277" s="59" t="s">
        <v>105</v>
      </c>
      <c r="C277" s="265"/>
      <c r="D277" s="265"/>
      <c r="E277" s="267"/>
      <c r="F277" s="268">
        <v>0</v>
      </c>
      <c r="G277" s="269" t="s">
        <v>325</v>
      </c>
      <c r="H277" s="270">
        <v>0</v>
      </c>
      <c r="I277" s="271"/>
      <c r="J277" s="432">
        <f t="shared" si="282"/>
        <v>0</v>
      </c>
      <c r="K277" s="205"/>
      <c r="L277" s="267"/>
      <c r="M277" s="464">
        <f t="shared" si="283"/>
        <v>0</v>
      </c>
      <c r="N277" s="269" t="s">
        <v>325</v>
      </c>
      <c r="O277" s="270">
        <f t="shared" si="267"/>
        <v>0</v>
      </c>
      <c r="P277" s="271"/>
      <c r="Q277" s="432">
        <f t="shared" si="284"/>
        <v>0</v>
      </c>
      <c r="R277" s="207"/>
      <c r="S277" s="267"/>
      <c r="T277" s="272">
        <f t="shared" si="285"/>
        <v>0</v>
      </c>
      <c r="U277" s="269" t="s">
        <v>325</v>
      </c>
      <c r="V277" s="270">
        <f t="shared" si="286"/>
        <v>0</v>
      </c>
      <c r="W277" s="271"/>
      <c r="X277" s="432">
        <f t="shared" si="287"/>
        <v>0</v>
      </c>
      <c r="Y277" s="205"/>
      <c r="Z277" s="273">
        <v>0</v>
      </c>
      <c r="AA277" s="268"/>
      <c r="AB277" s="271"/>
      <c r="AC277" s="274">
        <v>0</v>
      </c>
      <c r="AD277" s="275"/>
      <c r="AE277" s="273">
        <v>0</v>
      </c>
      <c r="AF277" s="268"/>
      <c r="AG277" s="271"/>
      <c r="AH277" s="274">
        <v>0</v>
      </c>
      <c r="AI277" s="276"/>
      <c r="AJ277" s="273">
        <v>0</v>
      </c>
      <c r="AK277" s="268">
        <v>0</v>
      </c>
      <c r="AL277" s="271"/>
      <c r="AM277" s="274">
        <v>0</v>
      </c>
      <c r="AN277" s="276"/>
      <c r="AO277" s="273">
        <v>0</v>
      </c>
      <c r="AP277" s="268"/>
      <c r="AQ277" s="271"/>
      <c r="AR277" s="274">
        <v>0</v>
      </c>
      <c r="AS277" s="275"/>
      <c r="AT277" s="464">
        <f t="shared" si="288"/>
        <v>0</v>
      </c>
      <c r="AU277" s="432">
        <f t="shared" si="289"/>
        <v>0</v>
      </c>
    </row>
    <row r="278" spans="1:47" ht="12" outlineLevel="2" x14ac:dyDescent="0.2">
      <c r="A278" s="264"/>
      <c r="B278" s="59" t="s">
        <v>105</v>
      </c>
      <c r="C278" s="265"/>
      <c r="D278" s="265"/>
      <c r="E278" s="267"/>
      <c r="F278" s="268">
        <v>0</v>
      </c>
      <c r="G278" s="269" t="s">
        <v>325</v>
      </c>
      <c r="H278" s="270">
        <v>0</v>
      </c>
      <c r="I278" s="271"/>
      <c r="J278" s="432">
        <f t="shared" si="282"/>
        <v>0</v>
      </c>
      <c r="K278" s="205"/>
      <c r="L278" s="267"/>
      <c r="M278" s="464">
        <f t="shared" si="283"/>
        <v>0</v>
      </c>
      <c r="N278" s="269" t="s">
        <v>325</v>
      </c>
      <c r="O278" s="270">
        <f t="shared" si="267"/>
        <v>0</v>
      </c>
      <c r="P278" s="271"/>
      <c r="Q278" s="432">
        <f t="shared" si="284"/>
        <v>0</v>
      </c>
      <c r="R278" s="207"/>
      <c r="S278" s="267"/>
      <c r="T278" s="272">
        <f t="shared" si="285"/>
        <v>0</v>
      </c>
      <c r="U278" s="269" t="s">
        <v>325</v>
      </c>
      <c r="V278" s="270">
        <f t="shared" si="286"/>
        <v>0</v>
      </c>
      <c r="W278" s="271"/>
      <c r="X278" s="432">
        <f t="shared" si="287"/>
        <v>0</v>
      </c>
      <c r="Y278" s="205"/>
      <c r="Z278" s="273">
        <v>0</v>
      </c>
      <c r="AA278" s="268"/>
      <c r="AB278" s="271"/>
      <c r="AC278" s="274">
        <v>0</v>
      </c>
      <c r="AD278" s="275"/>
      <c r="AE278" s="273">
        <v>0</v>
      </c>
      <c r="AF278" s="268"/>
      <c r="AG278" s="271"/>
      <c r="AH278" s="274">
        <v>0</v>
      </c>
      <c r="AI278" s="276"/>
      <c r="AJ278" s="273">
        <v>0</v>
      </c>
      <c r="AK278" s="268">
        <v>0</v>
      </c>
      <c r="AL278" s="271"/>
      <c r="AM278" s="274">
        <v>0</v>
      </c>
      <c r="AN278" s="276"/>
      <c r="AO278" s="273">
        <v>0</v>
      </c>
      <c r="AP278" s="268"/>
      <c r="AQ278" s="271"/>
      <c r="AR278" s="274">
        <v>0</v>
      </c>
      <c r="AS278" s="275"/>
      <c r="AT278" s="464">
        <f t="shared" si="288"/>
        <v>0</v>
      </c>
      <c r="AU278" s="432">
        <f t="shared" si="289"/>
        <v>0</v>
      </c>
    </row>
    <row r="279" spans="1:47" ht="12" outlineLevel="2" x14ac:dyDescent="0.2">
      <c r="A279" s="264"/>
      <c r="B279" s="59" t="s">
        <v>105</v>
      </c>
      <c r="C279" s="265"/>
      <c r="D279" s="265"/>
      <c r="E279" s="267"/>
      <c r="F279" s="268">
        <v>0</v>
      </c>
      <c r="G279" s="269" t="s">
        <v>325</v>
      </c>
      <c r="H279" s="270">
        <v>0</v>
      </c>
      <c r="I279" s="271"/>
      <c r="J279" s="432">
        <f t="shared" si="282"/>
        <v>0</v>
      </c>
      <c r="K279" s="205"/>
      <c r="L279" s="267"/>
      <c r="M279" s="464">
        <f t="shared" si="283"/>
        <v>0</v>
      </c>
      <c r="N279" s="269" t="s">
        <v>325</v>
      </c>
      <c r="O279" s="270">
        <f t="shared" si="267"/>
        <v>0</v>
      </c>
      <c r="P279" s="271"/>
      <c r="Q279" s="432">
        <f t="shared" si="284"/>
        <v>0</v>
      </c>
      <c r="R279" s="207"/>
      <c r="S279" s="267"/>
      <c r="T279" s="272">
        <f t="shared" si="285"/>
        <v>0</v>
      </c>
      <c r="U279" s="269" t="s">
        <v>325</v>
      </c>
      <c r="V279" s="270">
        <f t="shared" si="286"/>
        <v>0</v>
      </c>
      <c r="W279" s="271"/>
      <c r="X279" s="432">
        <f t="shared" si="287"/>
        <v>0</v>
      </c>
      <c r="Y279" s="205"/>
      <c r="Z279" s="273">
        <v>0</v>
      </c>
      <c r="AA279" s="268"/>
      <c r="AB279" s="271"/>
      <c r="AC279" s="274">
        <v>0</v>
      </c>
      <c r="AD279" s="275"/>
      <c r="AE279" s="273">
        <v>0</v>
      </c>
      <c r="AF279" s="268"/>
      <c r="AG279" s="271"/>
      <c r="AH279" s="274">
        <v>0</v>
      </c>
      <c r="AI279" s="276"/>
      <c r="AJ279" s="273">
        <v>0</v>
      </c>
      <c r="AK279" s="268">
        <v>0</v>
      </c>
      <c r="AL279" s="271"/>
      <c r="AM279" s="274">
        <v>0</v>
      </c>
      <c r="AN279" s="276"/>
      <c r="AO279" s="273">
        <v>0</v>
      </c>
      <c r="AP279" s="268"/>
      <c r="AQ279" s="271"/>
      <c r="AR279" s="274">
        <v>0</v>
      </c>
      <c r="AS279" s="275"/>
      <c r="AT279" s="464">
        <f t="shared" si="288"/>
        <v>0</v>
      </c>
      <c r="AU279" s="432">
        <f t="shared" si="289"/>
        <v>0</v>
      </c>
    </row>
    <row r="280" spans="1:47" ht="12" outlineLevel="2" x14ac:dyDescent="0.2">
      <c r="A280" s="264"/>
      <c r="B280" s="56"/>
      <c r="C280" s="265"/>
      <c r="D280" s="265"/>
      <c r="E280" s="267"/>
      <c r="F280" s="268">
        <v>0</v>
      </c>
      <c r="G280" s="269" t="s">
        <v>325</v>
      </c>
      <c r="H280" s="270">
        <v>0</v>
      </c>
      <c r="I280" s="271"/>
      <c r="J280" s="432">
        <f t="shared" si="282"/>
        <v>0</v>
      </c>
      <c r="K280" s="205"/>
      <c r="L280" s="267"/>
      <c r="M280" s="464">
        <f t="shared" si="283"/>
        <v>0</v>
      </c>
      <c r="N280" s="269" t="s">
        <v>325</v>
      </c>
      <c r="O280" s="270">
        <f t="shared" si="267"/>
        <v>0</v>
      </c>
      <c r="P280" s="271"/>
      <c r="Q280" s="432">
        <f t="shared" si="284"/>
        <v>0</v>
      </c>
      <c r="R280" s="207"/>
      <c r="S280" s="267"/>
      <c r="T280" s="272">
        <f t="shared" si="285"/>
        <v>0</v>
      </c>
      <c r="U280" s="269" t="s">
        <v>325</v>
      </c>
      <c r="V280" s="270">
        <f t="shared" si="286"/>
        <v>0</v>
      </c>
      <c r="W280" s="271"/>
      <c r="X280" s="432">
        <f t="shared" si="287"/>
        <v>0</v>
      </c>
      <c r="Y280" s="205"/>
      <c r="Z280" s="273">
        <v>0</v>
      </c>
      <c r="AA280" s="268"/>
      <c r="AB280" s="271"/>
      <c r="AC280" s="274">
        <v>0</v>
      </c>
      <c r="AD280" s="275"/>
      <c r="AE280" s="273">
        <v>0</v>
      </c>
      <c r="AF280" s="268"/>
      <c r="AG280" s="271"/>
      <c r="AH280" s="274">
        <v>0</v>
      </c>
      <c r="AI280" s="276"/>
      <c r="AJ280" s="273">
        <v>0</v>
      </c>
      <c r="AK280" s="268">
        <v>0</v>
      </c>
      <c r="AL280" s="271"/>
      <c r="AM280" s="274">
        <v>0</v>
      </c>
      <c r="AN280" s="276"/>
      <c r="AO280" s="273">
        <v>0</v>
      </c>
      <c r="AP280" s="268"/>
      <c r="AQ280" s="271"/>
      <c r="AR280" s="274">
        <v>0</v>
      </c>
      <c r="AS280" s="275"/>
      <c r="AT280" s="464">
        <f t="shared" si="288"/>
        <v>0</v>
      </c>
      <c r="AU280" s="432">
        <f t="shared" si="289"/>
        <v>0</v>
      </c>
    </row>
    <row r="281" spans="1:47" s="321" customFormat="1" ht="12" x14ac:dyDescent="0.2">
      <c r="A281" s="307">
        <v>59</v>
      </c>
      <c r="B281" s="61" t="s">
        <v>375</v>
      </c>
      <c r="C281" s="308"/>
      <c r="D281" s="309"/>
      <c r="E281" s="310"/>
      <c r="F281" s="311"/>
      <c r="G281" s="312"/>
      <c r="H281" s="313"/>
      <c r="I281" s="314"/>
      <c r="J281" s="434">
        <f>SUM(J282:J290)</f>
        <v>0</v>
      </c>
      <c r="K281" s="205"/>
      <c r="L281" s="310"/>
      <c r="M281" s="466"/>
      <c r="N281" s="312"/>
      <c r="O281" s="313"/>
      <c r="P281" s="314"/>
      <c r="Q281" s="434">
        <f>SUM(Q282:Q290)</f>
        <v>0</v>
      </c>
      <c r="R281" s="207"/>
      <c r="S281" s="310"/>
      <c r="T281" s="316"/>
      <c r="U281" s="312"/>
      <c r="V281" s="313"/>
      <c r="W281" s="314"/>
      <c r="X281" s="434">
        <f>SUM(X282:X290)</f>
        <v>0</v>
      </c>
      <c r="Y281" s="205"/>
      <c r="Z281" s="317"/>
      <c r="AA281" s="316"/>
      <c r="AB281" s="314"/>
      <c r="AC281" s="318">
        <v>0</v>
      </c>
      <c r="AD281" s="319"/>
      <c r="AE281" s="317"/>
      <c r="AF281" s="316"/>
      <c r="AG281" s="314"/>
      <c r="AH281" s="318">
        <v>0</v>
      </c>
      <c r="AI281" s="320"/>
      <c r="AJ281" s="317"/>
      <c r="AK281" s="316"/>
      <c r="AL281" s="314"/>
      <c r="AM281" s="318">
        <v>0</v>
      </c>
      <c r="AN281" s="320"/>
      <c r="AO281" s="317"/>
      <c r="AP281" s="316"/>
      <c r="AQ281" s="314"/>
      <c r="AR281" s="318">
        <v>0</v>
      </c>
      <c r="AS281" s="319"/>
      <c r="AT281" s="466"/>
      <c r="AU281" s="434">
        <f>SUM(AU282:AU290)</f>
        <v>0</v>
      </c>
    </row>
    <row r="282" spans="1:47" ht="14.25" customHeight="1" outlineLevel="2" x14ac:dyDescent="0.2">
      <c r="A282" s="264"/>
      <c r="B282" s="66" t="s">
        <v>137</v>
      </c>
      <c r="C282" s="265"/>
      <c r="D282" s="330" t="s">
        <v>132</v>
      </c>
      <c r="E282" s="267"/>
      <c r="F282" s="268">
        <v>0</v>
      </c>
      <c r="G282" s="269" t="s">
        <v>325</v>
      </c>
      <c r="H282" s="270">
        <v>0</v>
      </c>
      <c r="I282" s="271"/>
      <c r="J282" s="432">
        <f t="shared" ref="J282:J290" si="290">F282*H282</f>
        <v>0</v>
      </c>
      <c r="K282" s="205"/>
      <c r="L282" s="267"/>
      <c r="M282" s="464">
        <f>$F282/$J$15*Q$15</f>
        <v>0</v>
      </c>
      <c r="N282" s="269" t="s">
        <v>325</v>
      </c>
      <c r="O282" s="270">
        <f t="shared" si="267"/>
        <v>0</v>
      </c>
      <c r="P282" s="271"/>
      <c r="Q282" s="432">
        <f t="shared" ref="Q282:Q290" si="291">M282*O282</f>
        <v>0</v>
      </c>
      <c r="R282" s="207"/>
      <c r="S282" s="267"/>
      <c r="T282" s="272">
        <f>$F282/$J$15*X$15</f>
        <v>0</v>
      </c>
      <c r="U282" s="269" t="s">
        <v>325</v>
      </c>
      <c r="V282" s="270">
        <f t="shared" ref="V282:V286" si="292">H282</f>
        <v>0</v>
      </c>
      <c r="W282" s="271"/>
      <c r="X282" s="432">
        <f t="shared" ref="X282:X290" si="293">T282*V282</f>
        <v>0</v>
      </c>
      <c r="Y282" s="205"/>
      <c r="Z282" s="323">
        <v>0</v>
      </c>
      <c r="AA282" s="332">
        <v>0.15</v>
      </c>
      <c r="AB282" s="271"/>
      <c r="AC282" s="274">
        <v>0</v>
      </c>
      <c r="AD282" s="275"/>
      <c r="AE282" s="323">
        <v>0</v>
      </c>
      <c r="AF282" s="332">
        <v>0.15</v>
      </c>
      <c r="AG282" s="271"/>
      <c r="AH282" s="274">
        <v>0</v>
      </c>
      <c r="AI282" s="276"/>
      <c r="AJ282" s="323">
        <v>0</v>
      </c>
      <c r="AK282" s="332">
        <v>0</v>
      </c>
      <c r="AL282" s="271"/>
      <c r="AM282" s="274">
        <v>0</v>
      </c>
      <c r="AN282" s="276"/>
      <c r="AO282" s="323">
        <v>0</v>
      </c>
      <c r="AP282" s="332">
        <v>0.15</v>
      </c>
      <c r="AQ282" s="271"/>
      <c r="AR282" s="274">
        <v>0</v>
      </c>
      <c r="AS282" s="275"/>
      <c r="AT282" s="464">
        <f t="shared" ref="AT282:AT290" si="294">F282+M282+T282</f>
        <v>0</v>
      </c>
      <c r="AU282" s="432">
        <f t="shared" ref="AU282:AU290" si="295">J282+Q282+X282</f>
        <v>0</v>
      </c>
    </row>
    <row r="283" spans="1:47" ht="12" outlineLevel="2" x14ac:dyDescent="0.2">
      <c r="A283" s="264"/>
      <c r="B283" s="62" t="s">
        <v>324</v>
      </c>
      <c r="C283" s="265"/>
      <c r="D283" s="265"/>
      <c r="E283" s="267"/>
      <c r="F283" s="268">
        <v>0</v>
      </c>
      <c r="G283" s="269" t="s">
        <v>325</v>
      </c>
      <c r="H283" s="270">
        <v>0</v>
      </c>
      <c r="I283" s="271"/>
      <c r="J283" s="432">
        <f t="shared" si="290"/>
        <v>0</v>
      </c>
      <c r="K283" s="205"/>
      <c r="L283" s="267"/>
      <c r="M283" s="464">
        <f>$F283/$J$15*Q$15</f>
        <v>0</v>
      </c>
      <c r="N283" s="269" t="s">
        <v>325</v>
      </c>
      <c r="O283" s="270">
        <f t="shared" si="267"/>
        <v>0</v>
      </c>
      <c r="P283" s="271"/>
      <c r="Q283" s="432">
        <f t="shared" si="291"/>
        <v>0</v>
      </c>
      <c r="R283" s="207"/>
      <c r="S283" s="267"/>
      <c r="T283" s="272">
        <f>$F283/$J$15*X$15</f>
        <v>0</v>
      </c>
      <c r="U283" s="269" t="s">
        <v>325</v>
      </c>
      <c r="V283" s="270">
        <f t="shared" si="292"/>
        <v>0</v>
      </c>
      <c r="W283" s="271"/>
      <c r="X283" s="432">
        <f t="shared" si="293"/>
        <v>0</v>
      </c>
      <c r="Y283" s="205"/>
      <c r="Z283" s="273">
        <v>0</v>
      </c>
      <c r="AA283" s="268"/>
      <c r="AB283" s="271"/>
      <c r="AC283" s="274">
        <v>0</v>
      </c>
      <c r="AD283" s="275"/>
      <c r="AE283" s="273">
        <v>0</v>
      </c>
      <c r="AF283" s="268"/>
      <c r="AG283" s="271"/>
      <c r="AH283" s="274">
        <v>0</v>
      </c>
      <c r="AI283" s="276"/>
      <c r="AJ283" s="273">
        <v>0</v>
      </c>
      <c r="AK283" s="268">
        <v>0</v>
      </c>
      <c r="AL283" s="271"/>
      <c r="AM283" s="274">
        <v>0</v>
      </c>
      <c r="AN283" s="276"/>
      <c r="AO283" s="273">
        <v>0</v>
      </c>
      <c r="AP283" s="268"/>
      <c r="AQ283" s="271"/>
      <c r="AR283" s="274">
        <v>0</v>
      </c>
      <c r="AS283" s="275"/>
      <c r="AT283" s="464">
        <f t="shared" si="294"/>
        <v>0</v>
      </c>
      <c r="AU283" s="432">
        <f t="shared" si="295"/>
        <v>0</v>
      </c>
    </row>
    <row r="284" spans="1:47" ht="15" customHeight="1" outlineLevel="2" x14ac:dyDescent="0.2">
      <c r="A284" s="264"/>
      <c r="B284" s="59" t="s">
        <v>105</v>
      </c>
      <c r="C284" s="265"/>
      <c r="D284" s="265"/>
      <c r="E284" s="267"/>
      <c r="F284" s="268">
        <v>0</v>
      </c>
      <c r="G284" s="269" t="s">
        <v>325</v>
      </c>
      <c r="H284" s="270">
        <v>0</v>
      </c>
      <c r="I284" s="271"/>
      <c r="J284" s="432">
        <f t="shared" si="290"/>
        <v>0</v>
      </c>
      <c r="K284" s="205"/>
      <c r="L284" s="267"/>
      <c r="M284" s="464">
        <f>$F284/$J$15*Q$15</f>
        <v>0</v>
      </c>
      <c r="N284" s="269" t="s">
        <v>325</v>
      </c>
      <c r="O284" s="270">
        <f t="shared" si="267"/>
        <v>0</v>
      </c>
      <c r="P284" s="271"/>
      <c r="Q284" s="432">
        <f t="shared" si="291"/>
        <v>0</v>
      </c>
      <c r="R284" s="207"/>
      <c r="S284" s="267"/>
      <c r="T284" s="272">
        <f>$F284/$J$15*X$15</f>
        <v>0</v>
      </c>
      <c r="U284" s="269" t="s">
        <v>325</v>
      </c>
      <c r="V284" s="270">
        <f t="shared" si="292"/>
        <v>0</v>
      </c>
      <c r="W284" s="271"/>
      <c r="X284" s="432">
        <f t="shared" si="293"/>
        <v>0</v>
      </c>
      <c r="Y284" s="205"/>
      <c r="Z284" s="273">
        <v>0</v>
      </c>
      <c r="AA284" s="268"/>
      <c r="AB284" s="271"/>
      <c r="AC284" s="274">
        <v>0</v>
      </c>
      <c r="AD284" s="275"/>
      <c r="AE284" s="273">
        <v>0</v>
      </c>
      <c r="AF284" s="268"/>
      <c r="AG284" s="271"/>
      <c r="AH284" s="274">
        <v>0</v>
      </c>
      <c r="AI284" s="276"/>
      <c r="AJ284" s="273">
        <v>0</v>
      </c>
      <c r="AK284" s="268">
        <v>0</v>
      </c>
      <c r="AL284" s="271"/>
      <c r="AM284" s="274">
        <v>0</v>
      </c>
      <c r="AN284" s="276"/>
      <c r="AO284" s="273">
        <v>0</v>
      </c>
      <c r="AP284" s="268"/>
      <c r="AQ284" s="271"/>
      <c r="AR284" s="274">
        <v>0</v>
      </c>
      <c r="AS284" s="275"/>
      <c r="AT284" s="464">
        <f t="shared" si="294"/>
        <v>0</v>
      </c>
      <c r="AU284" s="432">
        <f t="shared" si="295"/>
        <v>0</v>
      </c>
    </row>
    <row r="285" spans="1:47" ht="15" customHeight="1" outlineLevel="2" x14ac:dyDescent="0.2">
      <c r="A285" s="264"/>
      <c r="B285" s="59" t="s">
        <v>105</v>
      </c>
      <c r="C285" s="265"/>
      <c r="D285" s="265"/>
      <c r="E285" s="267"/>
      <c r="F285" s="268">
        <v>0</v>
      </c>
      <c r="G285" s="269" t="s">
        <v>325</v>
      </c>
      <c r="H285" s="270">
        <v>0</v>
      </c>
      <c r="I285" s="271"/>
      <c r="J285" s="432">
        <f t="shared" si="290"/>
        <v>0</v>
      </c>
      <c r="K285" s="205"/>
      <c r="L285" s="267"/>
      <c r="M285" s="464">
        <f>$F285/$J$15*Q$15</f>
        <v>0</v>
      </c>
      <c r="N285" s="269" t="s">
        <v>325</v>
      </c>
      <c r="O285" s="270">
        <f t="shared" si="267"/>
        <v>0</v>
      </c>
      <c r="P285" s="271"/>
      <c r="Q285" s="432">
        <f t="shared" si="291"/>
        <v>0</v>
      </c>
      <c r="R285" s="207"/>
      <c r="S285" s="267"/>
      <c r="T285" s="272">
        <f>$F285/$J$15*X$15</f>
        <v>0</v>
      </c>
      <c r="U285" s="269" t="s">
        <v>325</v>
      </c>
      <c r="V285" s="270">
        <f t="shared" si="292"/>
        <v>0</v>
      </c>
      <c r="W285" s="271"/>
      <c r="X285" s="432">
        <f t="shared" si="293"/>
        <v>0</v>
      </c>
      <c r="Y285" s="205"/>
      <c r="Z285" s="273">
        <v>0</v>
      </c>
      <c r="AA285" s="268"/>
      <c r="AB285" s="271"/>
      <c r="AC285" s="274">
        <v>0</v>
      </c>
      <c r="AD285" s="275"/>
      <c r="AE285" s="273">
        <v>0</v>
      </c>
      <c r="AF285" s="268"/>
      <c r="AG285" s="271"/>
      <c r="AH285" s="274">
        <v>0</v>
      </c>
      <c r="AI285" s="276"/>
      <c r="AJ285" s="273">
        <v>0</v>
      </c>
      <c r="AK285" s="268">
        <v>0</v>
      </c>
      <c r="AL285" s="271"/>
      <c r="AM285" s="274">
        <v>0</v>
      </c>
      <c r="AN285" s="276"/>
      <c r="AO285" s="273">
        <v>0</v>
      </c>
      <c r="AP285" s="268"/>
      <c r="AQ285" s="271"/>
      <c r="AR285" s="274">
        <v>0</v>
      </c>
      <c r="AS285" s="275"/>
      <c r="AT285" s="464">
        <f t="shared" si="294"/>
        <v>0</v>
      </c>
      <c r="AU285" s="432">
        <f t="shared" si="295"/>
        <v>0</v>
      </c>
    </row>
    <row r="286" spans="1:47" ht="15" customHeight="1" outlineLevel="2" x14ac:dyDescent="0.2">
      <c r="A286" s="264"/>
      <c r="B286" s="59" t="s">
        <v>105</v>
      </c>
      <c r="C286" s="265"/>
      <c r="D286" s="265"/>
      <c r="E286" s="267"/>
      <c r="F286" s="268">
        <v>0</v>
      </c>
      <c r="G286" s="269" t="s">
        <v>325</v>
      </c>
      <c r="H286" s="270">
        <v>0</v>
      </c>
      <c r="I286" s="271"/>
      <c r="J286" s="432">
        <f t="shared" si="290"/>
        <v>0</v>
      </c>
      <c r="K286" s="205"/>
      <c r="L286" s="267"/>
      <c r="M286" s="464">
        <f>$F286/$J$15*Q$15</f>
        <v>0</v>
      </c>
      <c r="N286" s="269" t="s">
        <v>325</v>
      </c>
      <c r="O286" s="270">
        <f t="shared" si="267"/>
        <v>0</v>
      </c>
      <c r="P286" s="271"/>
      <c r="Q286" s="432">
        <f t="shared" si="291"/>
        <v>0</v>
      </c>
      <c r="R286" s="207"/>
      <c r="S286" s="267"/>
      <c r="T286" s="272">
        <f>$F286/$J$15*X$15</f>
        <v>0</v>
      </c>
      <c r="U286" s="269" t="s">
        <v>325</v>
      </c>
      <c r="V286" s="270">
        <f t="shared" si="292"/>
        <v>0</v>
      </c>
      <c r="W286" s="271"/>
      <c r="X286" s="432">
        <f t="shared" si="293"/>
        <v>0</v>
      </c>
      <c r="Y286" s="205"/>
      <c r="Z286" s="273">
        <v>0</v>
      </c>
      <c r="AA286" s="268"/>
      <c r="AB286" s="271"/>
      <c r="AC286" s="274">
        <v>0</v>
      </c>
      <c r="AD286" s="275"/>
      <c r="AE286" s="273">
        <v>0</v>
      </c>
      <c r="AF286" s="268"/>
      <c r="AG286" s="271"/>
      <c r="AH286" s="274">
        <v>0</v>
      </c>
      <c r="AI286" s="276"/>
      <c r="AJ286" s="273">
        <v>0</v>
      </c>
      <c r="AK286" s="268">
        <v>0</v>
      </c>
      <c r="AL286" s="271"/>
      <c r="AM286" s="274">
        <v>0</v>
      </c>
      <c r="AN286" s="276"/>
      <c r="AO286" s="273">
        <v>0</v>
      </c>
      <c r="AP286" s="268"/>
      <c r="AQ286" s="271"/>
      <c r="AR286" s="274">
        <v>0</v>
      </c>
      <c r="AS286" s="275"/>
      <c r="AT286" s="464">
        <f t="shared" si="294"/>
        <v>0</v>
      </c>
      <c r="AU286" s="432">
        <f t="shared" si="295"/>
        <v>0</v>
      </c>
    </row>
    <row r="287" spans="1:47" ht="12" outlineLevel="2" x14ac:dyDescent="0.2">
      <c r="A287" s="264"/>
      <c r="B287" s="81" t="s">
        <v>138</v>
      </c>
      <c r="C287" s="328"/>
      <c r="D287" s="294"/>
      <c r="E287" s="267"/>
      <c r="F287" s="268">
        <v>0</v>
      </c>
      <c r="G287" s="269" t="s">
        <v>384</v>
      </c>
      <c r="H287" s="270">
        <v>0</v>
      </c>
      <c r="I287" s="271"/>
      <c r="J287" s="432">
        <f t="shared" si="290"/>
        <v>0</v>
      </c>
      <c r="K287" s="205"/>
      <c r="L287" s="267"/>
      <c r="M287" s="464">
        <v>570</v>
      </c>
      <c r="N287" s="269" t="s">
        <v>101</v>
      </c>
      <c r="O287" s="324">
        <v>0</v>
      </c>
      <c r="P287" s="271"/>
      <c r="Q287" s="432">
        <f t="shared" si="291"/>
        <v>0</v>
      </c>
      <c r="R287" s="207"/>
      <c r="S287" s="267"/>
      <c r="T287" s="272">
        <f>M287</f>
        <v>570</v>
      </c>
      <c r="U287" s="269" t="s">
        <v>101</v>
      </c>
      <c r="V287" s="324">
        <v>0</v>
      </c>
      <c r="W287" s="271"/>
      <c r="X287" s="432">
        <f t="shared" si="293"/>
        <v>0</v>
      </c>
      <c r="Y287" s="205"/>
      <c r="Z287" s="323">
        <v>0</v>
      </c>
      <c r="AA287" s="332">
        <v>0.15</v>
      </c>
      <c r="AB287" s="271"/>
      <c r="AC287" s="274">
        <v>0</v>
      </c>
      <c r="AD287" s="275"/>
      <c r="AE287" s="323">
        <v>0</v>
      </c>
      <c r="AF287" s="332">
        <v>0.15</v>
      </c>
      <c r="AG287" s="271"/>
      <c r="AH287" s="274">
        <v>0</v>
      </c>
      <c r="AI287" s="276"/>
      <c r="AJ287" s="323">
        <v>0</v>
      </c>
      <c r="AK287" s="332">
        <v>0</v>
      </c>
      <c r="AL287" s="271"/>
      <c r="AM287" s="274">
        <v>0</v>
      </c>
      <c r="AN287" s="276"/>
      <c r="AO287" s="323">
        <v>0</v>
      </c>
      <c r="AP287" s="332">
        <v>0.15</v>
      </c>
      <c r="AQ287" s="271"/>
      <c r="AR287" s="274">
        <v>0</v>
      </c>
      <c r="AS287" s="275"/>
      <c r="AT287" s="464">
        <f t="shared" si="294"/>
        <v>1140</v>
      </c>
      <c r="AU287" s="432">
        <f t="shared" si="295"/>
        <v>0</v>
      </c>
    </row>
    <row r="288" spans="1:47" ht="12" outlineLevel="2" x14ac:dyDescent="0.2">
      <c r="A288" s="264"/>
      <c r="B288" s="81" t="s">
        <v>139</v>
      </c>
      <c r="C288" s="328"/>
      <c r="D288" s="294"/>
      <c r="E288" s="267"/>
      <c r="F288" s="268">
        <v>0</v>
      </c>
      <c r="G288" s="269" t="s">
        <v>384</v>
      </c>
      <c r="H288" s="270">
        <v>0</v>
      </c>
      <c r="I288" s="271"/>
      <c r="J288" s="432">
        <f t="shared" si="290"/>
        <v>0</v>
      </c>
      <c r="K288" s="205"/>
      <c r="L288" s="267"/>
      <c r="M288" s="464">
        <f>M287</f>
        <v>570</v>
      </c>
      <c r="N288" s="269" t="s">
        <v>101</v>
      </c>
      <c r="O288" s="324">
        <v>0</v>
      </c>
      <c r="P288" s="271"/>
      <c r="Q288" s="432">
        <f t="shared" si="291"/>
        <v>0</v>
      </c>
      <c r="R288" s="207"/>
      <c r="S288" s="267"/>
      <c r="T288" s="272">
        <f>T287</f>
        <v>570</v>
      </c>
      <c r="U288" s="269" t="s">
        <v>101</v>
      </c>
      <c r="V288" s="324">
        <v>0</v>
      </c>
      <c r="W288" s="271"/>
      <c r="X288" s="432">
        <f t="shared" si="293"/>
        <v>0</v>
      </c>
      <c r="Y288" s="205"/>
      <c r="Z288" s="273">
        <v>0</v>
      </c>
      <c r="AA288" s="268">
        <v>0</v>
      </c>
      <c r="AB288" s="271"/>
      <c r="AC288" s="274">
        <v>0</v>
      </c>
      <c r="AD288" s="275"/>
      <c r="AE288" s="273">
        <v>0</v>
      </c>
      <c r="AF288" s="268">
        <v>0</v>
      </c>
      <c r="AG288" s="271"/>
      <c r="AH288" s="274">
        <v>0</v>
      </c>
      <c r="AI288" s="276"/>
      <c r="AJ288" s="273">
        <v>0</v>
      </c>
      <c r="AK288" s="268"/>
      <c r="AL288" s="271"/>
      <c r="AM288" s="274">
        <v>0</v>
      </c>
      <c r="AN288" s="276"/>
      <c r="AO288" s="273">
        <v>0</v>
      </c>
      <c r="AP288" s="268">
        <v>0</v>
      </c>
      <c r="AQ288" s="271"/>
      <c r="AR288" s="274">
        <v>0</v>
      </c>
      <c r="AS288" s="275"/>
      <c r="AT288" s="464">
        <f t="shared" si="294"/>
        <v>1140</v>
      </c>
      <c r="AU288" s="432">
        <f t="shared" si="295"/>
        <v>0</v>
      </c>
    </row>
    <row r="289" spans="1:47" ht="12" outlineLevel="2" x14ac:dyDescent="0.2">
      <c r="A289" s="264"/>
      <c r="B289" s="81" t="s">
        <v>140</v>
      </c>
      <c r="C289" s="328"/>
      <c r="D289" s="294"/>
      <c r="E289" s="267"/>
      <c r="F289" s="268">
        <v>0</v>
      </c>
      <c r="G289" s="269" t="s">
        <v>384</v>
      </c>
      <c r="H289" s="270">
        <v>0</v>
      </c>
      <c r="I289" s="271"/>
      <c r="J289" s="432">
        <f t="shared" si="290"/>
        <v>0</v>
      </c>
      <c r="K289" s="205"/>
      <c r="L289" s="267"/>
      <c r="M289" s="464">
        <f>M287</f>
        <v>570</v>
      </c>
      <c r="N289" s="269" t="s">
        <v>101</v>
      </c>
      <c r="O289" s="324">
        <v>0</v>
      </c>
      <c r="P289" s="271"/>
      <c r="Q289" s="432">
        <f t="shared" si="291"/>
        <v>0</v>
      </c>
      <c r="R289" s="207"/>
      <c r="S289" s="267"/>
      <c r="T289" s="272">
        <f>T287</f>
        <v>570</v>
      </c>
      <c r="U289" s="269" t="s">
        <v>101</v>
      </c>
      <c r="V289" s="324">
        <v>0</v>
      </c>
      <c r="W289" s="271"/>
      <c r="X289" s="432">
        <f t="shared" si="293"/>
        <v>0</v>
      </c>
      <c r="Y289" s="205"/>
      <c r="Z289" s="273">
        <v>0</v>
      </c>
      <c r="AA289" s="268">
        <v>0</v>
      </c>
      <c r="AB289" s="271"/>
      <c r="AC289" s="274">
        <v>0</v>
      </c>
      <c r="AD289" s="275"/>
      <c r="AE289" s="273">
        <v>0</v>
      </c>
      <c r="AF289" s="268">
        <v>0</v>
      </c>
      <c r="AG289" s="271"/>
      <c r="AH289" s="274">
        <v>0</v>
      </c>
      <c r="AI289" s="276"/>
      <c r="AJ289" s="273">
        <v>0</v>
      </c>
      <c r="AK289" s="268">
        <v>0</v>
      </c>
      <c r="AL289" s="271"/>
      <c r="AM289" s="274">
        <v>0</v>
      </c>
      <c r="AN289" s="276"/>
      <c r="AO289" s="273">
        <v>0</v>
      </c>
      <c r="AP289" s="268">
        <v>0</v>
      </c>
      <c r="AQ289" s="271"/>
      <c r="AR289" s="274">
        <v>0</v>
      </c>
      <c r="AS289" s="275"/>
      <c r="AT289" s="464">
        <f t="shared" si="294"/>
        <v>1140</v>
      </c>
      <c r="AU289" s="432">
        <f t="shared" si="295"/>
        <v>0</v>
      </c>
    </row>
    <row r="290" spans="1:47" ht="12" outlineLevel="2" x14ac:dyDescent="0.2">
      <c r="A290" s="264"/>
      <c r="B290" s="56"/>
      <c r="C290" s="265"/>
      <c r="D290" s="265"/>
      <c r="E290" s="267"/>
      <c r="F290" s="268">
        <v>0</v>
      </c>
      <c r="G290" s="269" t="s">
        <v>325</v>
      </c>
      <c r="H290" s="270">
        <v>0</v>
      </c>
      <c r="I290" s="271"/>
      <c r="J290" s="432">
        <f t="shared" si="290"/>
        <v>0</v>
      </c>
      <c r="K290" s="205"/>
      <c r="L290" s="267"/>
      <c r="M290" s="464">
        <f>$F290/$J$15*Q$15</f>
        <v>0</v>
      </c>
      <c r="N290" s="269" t="s">
        <v>325</v>
      </c>
      <c r="O290" s="270">
        <f t="shared" ref="O290" si="296">H290</f>
        <v>0</v>
      </c>
      <c r="P290" s="271"/>
      <c r="Q290" s="432">
        <f t="shared" si="291"/>
        <v>0</v>
      </c>
      <c r="R290" s="207"/>
      <c r="S290" s="267"/>
      <c r="T290" s="272">
        <f>$F290/$J$15*X$15</f>
        <v>0</v>
      </c>
      <c r="U290" s="269" t="s">
        <v>325</v>
      </c>
      <c r="V290" s="270">
        <f>H290</f>
        <v>0</v>
      </c>
      <c r="W290" s="271"/>
      <c r="X290" s="432">
        <f t="shared" si="293"/>
        <v>0</v>
      </c>
      <c r="Y290" s="205"/>
      <c r="Z290" s="273">
        <v>0</v>
      </c>
      <c r="AA290" s="268">
        <v>0</v>
      </c>
      <c r="AB290" s="271"/>
      <c r="AC290" s="274">
        <v>0</v>
      </c>
      <c r="AD290" s="275"/>
      <c r="AE290" s="273">
        <v>0</v>
      </c>
      <c r="AF290" s="268">
        <v>0</v>
      </c>
      <c r="AG290" s="271"/>
      <c r="AH290" s="274">
        <v>0</v>
      </c>
      <c r="AI290" s="276"/>
      <c r="AJ290" s="273">
        <v>0</v>
      </c>
      <c r="AK290" s="268">
        <v>0</v>
      </c>
      <c r="AL290" s="271"/>
      <c r="AM290" s="274">
        <v>0</v>
      </c>
      <c r="AN290" s="276"/>
      <c r="AO290" s="273">
        <v>0</v>
      </c>
      <c r="AP290" s="268"/>
      <c r="AQ290" s="271"/>
      <c r="AR290" s="274">
        <v>0</v>
      </c>
      <c r="AS290" s="275"/>
      <c r="AT290" s="464">
        <f t="shared" si="294"/>
        <v>0</v>
      </c>
      <c r="AU290" s="432">
        <f t="shared" si="295"/>
        <v>0</v>
      </c>
    </row>
    <row r="291" spans="1:47" s="321" customFormat="1" ht="12" x14ac:dyDescent="0.2">
      <c r="A291" s="307"/>
      <c r="B291" s="61" t="s">
        <v>389</v>
      </c>
      <c r="C291" s="308"/>
      <c r="D291" s="309"/>
      <c r="E291" s="310"/>
      <c r="F291" s="311">
        <v>0</v>
      </c>
      <c r="G291" s="312"/>
      <c r="H291" s="313"/>
      <c r="I291" s="314"/>
      <c r="J291" s="434"/>
      <c r="K291" s="205"/>
      <c r="L291" s="310"/>
      <c r="M291" s="466"/>
      <c r="N291" s="312"/>
      <c r="O291" s="313"/>
      <c r="P291" s="314"/>
      <c r="Q291" s="434"/>
      <c r="R291" s="207"/>
      <c r="S291" s="310"/>
      <c r="T291" s="316"/>
      <c r="U291" s="312"/>
      <c r="V291" s="313"/>
      <c r="W291" s="314"/>
      <c r="X291" s="434"/>
      <c r="Y291" s="205"/>
      <c r="Z291" s="317">
        <v>0</v>
      </c>
      <c r="AA291" s="316"/>
      <c r="AB291" s="314"/>
      <c r="AC291" s="318">
        <v>0</v>
      </c>
      <c r="AD291" s="319"/>
      <c r="AE291" s="317">
        <v>0</v>
      </c>
      <c r="AF291" s="316"/>
      <c r="AG291" s="314"/>
      <c r="AH291" s="318">
        <v>0</v>
      </c>
      <c r="AI291" s="320"/>
      <c r="AJ291" s="317">
        <v>0</v>
      </c>
      <c r="AK291" s="316"/>
      <c r="AL291" s="314"/>
      <c r="AM291" s="318">
        <v>0</v>
      </c>
      <c r="AN291" s="320"/>
      <c r="AO291" s="317">
        <v>0</v>
      </c>
      <c r="AP291" s="316"/>
      <c r="AQ291" s="314"/>
      <c r="AR291" s="318">
        <v>0</v>
      </c>
      <c r="AS291" s="319"/>
      <c r="AT291" s="466">
        <v>0</v>
      </c>
      <c r="AU291" s="434"/>
    </row>
    <row r="292" spans="1:47" s="321" customFormat="1" ht="12" x14ac:dyDescent="0.2">
      <c r="A292" s="307">
        <v>52</v>
      </c>
      <c r="B292" s="61" t="s">
        <v>121</v>
      </c>
      <c r="C292" s="308"/>
      <c r="D292" s="309"/>
      <c r="E292" s="310"/>
      <c r="F292" s="311"/>
      <c r="G292" s="312"/>
      <c r="H292" s="313"/>
      <c r="I292" s="314"/>
      <c r="J292" s="434">
        <f>SUM(J293:J297)</f>
        <v>0</v>
      </c>
      <c r="K292" s="205"/>
      <c r="L292" s="310"/>
      <c r="M292" s="466"/>
      <c r="N292" s="312"/>
      <c r="O292" s="313"/>
      <c r="P292" s="314"/>
      <c r="Q292" s="434">
        <f>SUM(Q293:Q297)</f>
        <v>0</v>
      </c>
      <c r="R292" s="207"/>
      <c r="S292" s="310"/>
      <c r="T292" s="316"/>
      <c r="U292" s="312"/>
      <c r="V292" s="313"/>
      <c r="W292" s="314"/>
      <c r="X292" s="434">
        <f>SUM(X293:X297)</f>
        <v>0</v>
      </c>
      <c r="Y292" s="205"/>
      <c r="Z292" s="317"/>
      <c r="AA292" s="316"/>
      <c r="AB292" s="314"/>
      <c r="AC292" s="318">
        <v>0</v>
      </c>
      <c r="AD292" s="319"/>
      <c r="AE292" s="317"/>
      <c r="AF292" s="316"/>
      <c r="AG292" s="314"/>
      <c r="AH292" s="318">
        <v>0</v>
      </c>
      <c r="AI292" s="320"/>
      <c r="AJ292" s="317"/>
      <c r="AK292" s="316"/>
      <c r="AL292" s="314"/>
      <c r="AM292" s="318">
        <v>0</v>
      </c>
      <c r="AN292" s="320"/>
      <c r="AO292" s="317"/>
      <c r="AP292" s="316"/>
      <c r="AQ292" s="314"/>
      <c r="AR292" s="318">
        <v>0</v>
      </c>
      <c r="AS292" s="319"/>
      <c r="AT292" s="466"/>
      <c r="AU292" s="434">
        <f>SUM(AU293:AU297)</f>
        <v>0</v>
      </c>
    </row>
    <row r="293" spans="1:47" ht="14.25" customHeight="1" outlineLevel="2" x14ac:dyDescent="0.2">
      <c r="A293" s="264"/>
      <c r="B293" s="62" t="s">
        <v>324</v>
      </c>
      <c r="C293" s="333"/>
      <c r="D293" s="265"/>
      <c r="E293" s="267"/>
      <c r="F293" s="268">
        <v>0</v>
      </c>
      <c r="G293" s="269" t="s">
        <v>325</v>
      </c>
      <c r="H293" s="270">
        <v>0</v>
      </c>
      <c r="I293" s="271"/>
      <c r="J293" s="432">
        <f t="shared" ref="J293:J297" si="297">F293*H293</f>
        <v>0</v>
      </c>
      <c r="K293" s="205"/>
      <c r="L293" s="267"/>
      <c r="M293" s="464">
        <f t="shared" ref="M293:M297" si="298">$F293/$J$15*Q$15</f>
        <v>0</v>
      </c>
      <c r="N293" s="269" t="s">
        <v>325</v>
      </c>
      <c r="O293" s="270">
        <f t="shared" ref="O293:O297" si="299">H293</f>
        <v>0</v>
      </c>
      <c r="P293" s="271"/>
      <c r="Q293" s="432">
        <f t="shared" ref="Q293:Q297" si="300">M293*O293</f>
        <v>0</v>
      </c>
      <c r="R293" s="207"/>
      <c r="S293" s="267"/>
      <c r="T293" s="272">
        <f t="shared" ref="T293:T297" si="301">$F293/$J$15*X$15</f>
        <v>0</v>
      </c>
      <c r="U293" s="269" t="s">
        <v>325</v>
      </c>
      <c r="V293" s="270">
        <f t="shared" ref="V293:V297" si="302">H293</f>
        <v>0</v>
      </c>
      <c r="W293" s="271"/>
      <c r="X293" s="432">
        <f t="shared" ref="X293:X297" si="303">T293*V293</f>
        <v>0</v>
      </c>
      <c r="Y293" s="205"/>
      <c r="Z293" s="273">
        <v>0</v>
      </c>
      <c r="AA293" s="268"/>
      <c r="AB293" s="271"/>
      <c r="AC293" s="274">
        <v>0</v>
      </c>
      <c r="AD293" s="275"/>
      <c r="AE293" s="273">
        <v>0</v>
      </c>
      <c r="AF293" s="268"/>
      <c r="AG293" s="271"/>
      <c r="AH293" s="274">
        <v>0</v>
      </c>
      <c r="AI293" s="276"/>
      <c r="AJ293" s="273">
        <v>0</v>
      </c>
      <c r="AK293" s="268">
        <v>0</v>
      </c>
      <c r="AL293" s="271"/>
      <c r="AM293" s="274">
        <v>0</v>
      </c>
      <c r="AN293" s="276"/>
      <c r="AO293" s="273">
        <v>0</v>
      </c>
      <c r="AP293" s="268"/>
      <c r="AQ293" s="271"/>
      <c r="AR293" s="274">
        <v>0</v>
      </c>
      <c r="AS293" s="275"/>
      <c r="AT293" s="464">
        <f t="shared" ref="AT293:AT297" si="304">F293+M293+T293</f>
        <v>0</v>
      </c>
      <c r="AU293" s="432">
        <f t="shared" ref="AU293:AU297" si="305">J293+Q293+X293</f>
        <v>0</v>
      </c>
    </row>
    <row r="294" spans="1:47" ht="15" customHeight="1" outlineLevel="2" x14ac:dyDescent="0.2">
      <c r="A294" s="264"/>
      <c r="B294" s="59" t="s">
        <v>105</v>
      </c>
      <c r="C294" s="265"/>
      <c r="D294" s="265"/>
      <c r="E294" s="267"/>
      <c r="F294" s="268">
        <v>0</v>
      </c>
      <c r="G294" s="269" t="s">
        <v>325</v>
      </c>
      <c r="H294" s="270">
        <v>0</v>
      </c>
      <c r="I294" s="271"/>
      <c r="J294" s="432">
        <f t="shared" si="297"/>
        <v>0</v>
      </c>
      <c r="K294" s="205"/>
      <c r="L294" s="267"/>
      <c r="M294" s="464">
        <f t="shared" si="298"/>
        <v>0</v>
      </c>
      <c r="N294" s="269" t="s">
        <v>325</v>
      </c>
      <c r="O294" s="270">
        <f t="shared" si="299"/>
        <v>0</v>
      </c>
      <c r="P294" s="271"/>
      <c r="Q294" s="432">
        <f t="shared" si="300"/>
        <v>0</v>
      </c>
      <c r="R294" s="207"/>
      <c r="S294" s="267"/>
      <c r="T294" s="272">
        <f t="shared" si="301"/>
        <v>0</v>
      </c>
      <c r="U294" s="269" t="s">
        <v>325</v>
      </c>
      <c r="V294" s="270">
        <f t="shared" si="302"/>
        <v>0</v>
      </c>
      <c r="W294" s="271"/>
      <c r="X294" s="432">
        <f t="shared" si="303"/>
        <v>0</v>
      </c>
      <c r="Y294" s="205"/>
      <c r="Z294" s="273">
        <v>0</v>
      </c>
      <c r="AA294" s="268"/>
      <c r="AB294" s="271"/>
      <c r="AC294" s="274">
        <v>0</v>
      </c>
      <c r="AD294" s="275"/>
      <c r="AE294" s="273">
        <v>0</v>
      </c>
      <c r="AF294" s="268"/>
      <c r="AG294" s="271"/>
      <c r="AH294" s="274">
        <v>0</v>
      </c>
      <c r="AI294" s="276"/>
      <c r="AJ294" s="273">
        <v>0</v>
      </c>
      <c r="AK294" s="268">
        <v>0</v>
      </c>
      <c r="AL294" s="271"/>
      <c r="AM294" s="274">
        <v>0</v>
      </c>
      <c r="AN294" s="276"/>
      <c r="AO294" s="273">
        <v>0</v>
      </c>
      <c r="AP294" s="268"/>
      <c r="AQ294" s="271"/>
      <c r="AR294" s="274">
        <v>0</v>
      </c>
      <c r="AS294" s="275"/>
      <c r="AT294" s="464">
        <f t="shared" si="304"/>
        <v>0</v>
      </c>
      <c r="AU294" s="432">
        <f t="shared" si="305"/>
        <v>0</v>
      </c>
    </row>
    <row r="295" spans="1:47" ht="15" customHeight="1" outlineLevel="2" x14ac:dyDescent="0.2">
      <c r="A295" s="264"/>
      <c r="B295" s="59" t="s">
        <v>105</v>
      </c>
      <c r="C295" s="265"/>
      <c r="D295" s="265"/>
      <c r="E295" s="267"/>
      <c r="F295" s="268">
        <v>0</v>
      </c>
      <c r="G295" s="269" t="s">
        <v>325</v>
      </c>
      <c r="H295" s="270">
        <v>0</v>
      </c>
      <c r="I295" s="271"/>
      <c r="J295" s="432">
        <f t="shared" si="297"/>
        <v>0</v>
      </c>
      <c r="K295" s="205"/>
      <c r="L295" s="267"/>
      <c r="M295" s="464">
        <f t="shared" si="298"/>
        <v>0</v>
      </c>
      <c r="N295" s="269" t="s">
        <v>325</v>
      </c>
      <c r="O295" s="270">
        <f t="shared" si="299"/>
        <v>0</v>
      </c>
      <c r="P295" s="271"/>
      <c r="Q295" s="432">
        <f t="shared" si="300"/>
        <v>0</v>
      </c>
      <c r="R295" s="207"/>
      <c r="S295" s="267"/>
      <c r="T295" s="272">
        <f t="shared" si="301"/>
        <v>0</v>
      </c>
      <c r="U295" s="269" t="s">
        <v>325</v>
      </c>
      <c r="V295" s="270">
        <f t="shared" si="302"/>
        <v>0</v>
      </c>
      <c r="W295" s="271"/>
      <c r="X295" s="432">
        <f t="shared" si="303"/>
        <v>0</v>
      </c>
      <c r="Y295" s="205"/>
      <c r="Z295" s="273">
        <v>0</v>
      </c>
      <c r="AA295" s="268"/>
      <c r="AB295" s="271"/>
      <c r="AC295" s="274">
        <v>0</v>
      </c>
      <c r="AD295" s="275"/>
      <c r="AE295" s="273">
        <v>0</v>
      </c>
      <c r="AF295" s="268"/>
      <c r="AG295" s="271"/>
      <c r="AH295" s="274">
        <v>0</v>
      </c>
      <c r="AI295" s="276"/>
      <c r="AJ295" s="273">
        <v>0</v>
      </c>
      <c r="AK295" s="268">
        <v>0</v>
      </c>
      <c r="AL295" s="271"/>
      <c r="AM295" s="274">
        <v>0</v>
      </c>
      <c r="AN295" s="276"/>
      <c r="AO295" s="273">
        <v>0</v>
      </c>
      <c r="AP295" s="268"/>
      <c r="AQ295" s="271"/>
      <c r="AR295" s="274">
        <v>0</v>
      </c>
      <c r="AS295" s="275"/>
      <c r="AT295" s="464">
        <f t="shared" si="304"/>
        <v>0</v>
      </c>
      <c r="AU295" s="432">
        <f t="shared" si="305"/>
        <v>0</v>
      </c>
    </row>
    <row r="296" spans="1:47" ht="15" customHeight="1" outlineLevel="2" x14ac:dyDescent="0.2">
      <c r="A296" s="264"/>
      <c r="B296" s="59" t="s">
        <v>105</v>
      </c>
      <c r="C296" s="265"/>
      <c r="D296" s="265"/>
      <c r="E296" s="267"/>
      <c r="F296" s="268">
        <v>0</v>
      </c>
      <c r="G296" s="269" t="s">
        <v>325</v>
      </c>
      <c r="H296" s="270">
        <v>0</v>
      </c>
      <c r="I296" s="271"/>
      <c r="J296" s="432">
        <f t="shared" si="297"/>
        <v>0</v>
      </c>
      <c r="K296" s="205"/>
      <c r="L296" s="267"/>
      <c r="M296" s="464">
        <f t="shared" si="298"/>
        <v>0</v>
      </c>
      <c r="N296" s="269" t="s">
        <v>325</v>
      </c>
      <c r="O296" s="270">
        <f t="shared" si="299"/>
        <v>0</v>
      </c>
      <c r="P296" s="271"/>
      <c r="Q296" s="432">
        <f t="shared" si="300"/>
        <v>0</v>
      </c>
      <c r="R296" s="207"/>
      <c r="S296" s="267"/>
      <c r="T296" s="272">
        <f t="shared" si="301"/>
        <v>0</v>
      </c>
      <c r="U296" s="269" t="s">
        <v>325</v>
      </c>
      <c r="V296" s="270">
        <f t="shared" si="302"/>
        <v>0</v>
      </c>
      <c r="W296" s="271"/>
      <c r="X296" s="432">
        <f t="shared" si="303"/>
        <v>0</v>
      </c>
      <c r="Y296" s="205"/>
      <c r="Z296" s="273">
        <v>0</v>
      </c>
      <c r="AA296" s="268"/>
      <c r="AB296" s="271"/>
      <c r="AC296" s="274">
        <v>0</v>
      </c>
      <c r="AD296" s="275"/>
      <c r="AE296" s="273">
        <v>0</v>
      </c>
      <c r="AF296" s="268"/>
      <c r="AG296" s="271"/>
      <c r="AH296" s="274">
        <v>0</v>
      </c>
      <c r="AI296" s="276"/>
      <c r="AJ296" s="273">
        <v>0</v>
      </c>
      <c r="AK296" s="268">
        <v>0</v>
      </c>
      <c r="AL296" s="271"/>
      <c r="AM296" s="274">
        <v>0</v>
      </c>
      <c r="AN296" s="276"/>
      <c r="AO296" s="273">
        <v>0</v>
      </c>
      <c r="AP296" s="268"/>
      <c r="AQ296" s="271"/>
      <c r="AR296" s="274">
        <v>0</v>
      </c>
      <c r="AS296" s="275"/>
      <c r="AT296" s="464">
        <f t="shared" si="304"/>
        <v>0</v>
      </c>
      <c r="AU296" s="432">
        <f t="shared" si="305"/>
        <v>0</v>
      </c>
    </row>
    <row r="297" spans="1:47" ht="12" outlineLevel="2" x14ac:dyDescent="0.2">
      <c r="A297" s="264"/>
      <c r="B297" s="56"/>
      <c r="C297" s="265"/>
      <c r="D297" s="265"/>
      <c r="E297" s="267"/>
      <c r="F297" s="268">
        <v>0</v>
      </c>
      <c r="G297" s="269" t="s">
        <v>325</v>
      </c>
      <c r="H297" s="270">
        <v>0</v>
      </c>
      <c r="I297" s="271"/>
      <c r="J297" s="432">
        <f t="shared" si="297"/>
        <v>0</v>
      </c>
      <c r="K297" s="205"/>
      <c r="L297" s="267"/>
      <c r="M297" s="464">
        <f t="shared" si="298"/>
        <v>0</v>
      </c>
      <c r="N297" s="269" t="s">
        <v>325</v>
      </c>
      <c r="O297" s="270">
        <f t="shared" si="299"/>
        <v>0</v>
      </c>
      <c r="P297" s="271"/>
      <c r="Q297" s="432">
        <f t="shared" si="300"/>
        <v>0</v>
      </c>
      <c r="R297" s="207"/>
      <c r="S297" s="267"/>
      <c r="T297" s="272">
        <f t="shared" si="301"/>
        <v>0</v>
      </c>
      <c r="U297" s="269" t="s">
        <v>325</v>
      </c>
      <c r="V297" s="270">
        <f t="shared" si="302"/>
        <v>0</v>
      </c>
      <c r="W297" s="271"/>
      <c r="X297" s="432">
        <f t="shared" si="303"/>
        <v>0</v>
      </c>
      <c r="Y297" s="205"/>
      <c r="Z297" s="273">
        <v>0</v>
      </c>
      <c r="AA297" s="268"/>
      <c r="AB297" s="271"/>
      <c r="AC297" s="274">
        <v>0</v>
      </c>
      <c r="AD297" s="275"/>
      <c r="AE297" s="273">
        <v>0</v>
      </c>
      <c r="AF297" s="268"/>
      <c r="AG297" s="271"/>
      <c r="AH297" s="274">
        <v>0</v>
      </c>
      <c r="AI297" s="276"/>
      <c r="AJ297" s="273">
        <v>0</v>
      </c>
      <c r="AK297" s="268">
        <v>0</v>
      </c>
      <c r="AL297" s="271"/>
      <c r="AM297" s="274">
        <v>0</v>
      </c>
      <c r="AN297" s="276"/>
      <c r="AO297" s="273">
        <v>0</v>
      </c>
      <c r="AP297" s="268"/>
      <c r="AQ297" s="271"/>
      <c r="AR297" s="274">
        <v>0</v>
      </c>
      <c r="AS297" s="275"/>
      <c r="AT297" s="464">
        <f t="shared" si="304"/>
        <v>0</v>
      </c>
      <c r="AU297" s="432">
        <f t="shared" si="305"/>
        <v>0</v>
      </c>
    </row>
    <row r="298" spans="1:47" s="321" customFormat="1" ht="12" x14ac:dyDescent="0.2">
      <c r="A298" s="307">
        <v>53</v>
      </c>
      <c r="B298" s="61" t="s">
        <v>62</v>
      </c>
      <c r="C298" s="308"/>
      <c r="D298" s="309"/>
      <c r="E298" s="310"/>
      <c r="F298" s="311"/>
      <c r="G298" s="312"/>
      <c r="H298" s="313"/>
      <c r="I298" s="314"/>
      <c r="J298" s="434">
        <f>SUM(J299:J303)</f>
        <v>0</v>
      </c>
      <c r="K298" s="205"/>
      <c r="L298" s="310"/>
      <c r="M298" s="466"/>
      <c r="N298" s="312"/>
      <c r="O298" s="313"/>
      <c r="P298" s="314"/>
      <c r="Q298" s="434">
        <f>SUM(Q299:Q303)</f>
        <v>0</v>
      </c>
      <c r="R298" s="207"/>
      <c r="S298" s="310"/>
      <c r="T298" s="316"/>
      <c r="U298" s="312"/>
      <c r="V298" s="313"/>
      <c r="W298" s="314"/>
      <c r="X298" s="434">
        <f>SUM(X299:X303)</f>
        <v>0</v>
      </c>
      <c r="Y298" s="205"/>
      <c r="Z298" s="317"/>
      <c r="AA298" s="316"/>
      <c r="AB298" s="314"/>
      <c r="AC298" s="318">
        <v>0</v>
      </c>
      <c r="AD298" s="319"/>
      <c r="AE298" s="317"/>
      <c r="AF298" s="316"/>
      <c r="AG298" s="314"/>
      <c r="AH298" s="318">
        <v>0</v>
      </c>
      <c r="AI298" s="320"/>
      <c r="AJ298" s="317"/>
      <c r="AK298" s="316"/>
      <c r="AL298" s="314"/>
      <c r="AM298" s="318">
        <v>0</v>
      </c>
      <c r="AN298" s="320"/>
      <c r="AO298" s="317"/>
      <c r="AP298" s="316"/>
      <c r="AQ298" s="314"/>
      <c r="AR298" s="318">
        <v>0</v>
      </c>
      <c r="AS298" s="319"/>
      <c r="AT298" s="466"/>
      <c r="AU298" s="434">
        <f>SUM(AU299:AU303)</f>
        <v>0</v>
      </c>
    </row>
    <row r="299" spans="1:47" ht="12" outlineLevel="2" x14ac:dyDescent="0.2">
      <c r="A299" s="264"/>
      <c r="B299" s="62" t="s">
        <v>324</v>
      </c>
      <c r="C299" s="265"/>
      <c r="D299" s="265"/>
      <c r="E299" s="267"/>
      <c r="F299" s="268">
        <v>0</v>
      </c>
      <c r="G299" s="269" t="s">
        <v>325</v>
      </c>
      <c r="H299" s="270">
        <v>0</v>
      </c>
      <c r="I299" s="271"/>
      <c r="J299" s="432">
        <f t="shared" ref="J299:J303" si="306">F299*H299</f>
        <v>0</v>
      </c>
      <c r="K299" s="205"/>
      <c r="L299" s="267"/>
      <c r="M299" s="464">
        <f t="shared" ref="M299:M315" si="307">$F299/$J$15*Q$15</f>
        <v>0</v>
      </c>
      <c r="N299" s="269" t="s">
        <v>325</v>
      </c>
      <c r="O299" s="270">
        <f t="shared" ref="O299:O303" si="308">H299</f>
        <v>0</v>
      </c>
      <c r="P299" s="270"/>
      <c r="Q299" s="432">
        <f t="shared" ref="Q299:Q303" si="309">M299*O299</f>
        <v>0</v>
      </c>
      <c r="R299" s="207"/>
      <c r="S299" s="267"/>
      <c r="T299" s="272">
        <f t="shared" ref="T299:T315" si="310">$F299/$J$15*X$15</f>
        <v>0</v>
      </c>
      <c r="U299" s="269" t="s">
        <v>325</v>
      </c>
      <c r="V299" s="270">
        <f t="shared" ref="V299:V303" si="311">H299</f>
        <v>0</v>
      </c>
      <c r="W299" s="271"/>
      <c r="X299" s="432">
        <f t="shared" ref="X299:X303" si="312">T299*V299</f>
        <v>0</v>
      </c>
      <c r="Y299" s="205"/>
      <c r="Z299" s="273">
        <v>0</v>
      </c>
      <c r="AA299" s="268"/>
      <c r="AB299" s="271"/>
      <c r="AC299" s="274">
        <v>0</v>
      </c>
      <c r="AD299" s="275"/>
      <c r="AE299" s="273">
        <v>0</v>
      </c>
      <c r="AF299" s="268"/>
      <c r="AG299" s="271"/>
      <c r="AH299" s="274">
        <v>0</v>
      </c>
      <c r="AI299" s="276"/>
      <c r="AJ299" s="273">
        <v>0</v>
      </c>
      <c r="AK299" s="268">
        <v>0</v>
      </c>
      <c r="AL299" s="271"/>
      <c r="AM299" s="274">
        <v>0</v>
      </c>
      <c r="AN299" s="276"/>
      <c r="AO299" s="273">
        <v>0</v>
      </c>
      <c r="AP299" s="268"/>
      <c r="AQ299" s="271"/>
      <c r="AR299" s="274">
        <v>0</v>
      </c>
      <c r="AS299" s="275"/>
      <c r="AT299" s="464">
        <f t="shared" ref="AT299:AT303" si="313">F299+M299+T299</f>
        <v>0</v>
      </c>
      <c r="AU299" s="432">
        <f t="shared" ref="AU299:AU303" si="314">J299+Q299+X299</f>
        <v>0</v>
      </c>
    </row>
    <row r="300" spans="1:47" ht="15" customHeight="1" outlineLevel="2" x14ac:dyDescent="0.2">
      <c r="A300" s="264"/>
      <c r="B300" s="59" t="s">
        <v>105</v>
      </c>
      <c r="C300" s="265"/>
      <c r="D300" s="265"/>
      <c r="E300" s="267"/>
      <c r="F300" s="268">
        <v>0</v>
      </c>
      <c r="G300" s="269" t="s">
        <v>325</v>
      </c>
      <c r="H300" s="270">
        <v>0</v>
      </c>
      <c r="I300" s="271"/>
      <c r="J300" s="432">
        <f t="shared" si="306"/>
        <v>0</v>
      </c>
      <c r="K300" s="205"/>
      <c r="L300" s="267"/>
      <c r="M300" s="464">
        <f t="shared" si="307"/>
        <v>0</v>
      </c>
      <c r="N300" s="269" t="s">
        <v>325</v>
      </c>
      <c r="O300" s="270">
        <f t="shared" si="308"/>
        <v>0</v>
      </c>
      <c r="P300" s="270"/>
      <c r="Q300" s="432">
        <f t="shared" si="309"/>
        <v>0</v>
      </c>
      <c r="R300" s="207"/>
      <c r="S300" s="267"/>
      <c r="T300" s="272">
        <f t="shared" si="310"/>
        <v>0</v>
      </c>
      <c r="U300" s="269" t="s">
        <v>325</v>
      </c>
      <c r="V300" s="270">
        <f t="shared" si="311"/>
        <v>0</v>
      </c>
      <c r="W300" s="271"/>
      <c r="X300" s="432">
        <f t="shared" si="312"/>
        <v>0</v>
      </c>
      <c r="Y300" s="205"/>
      <c r="Z300" s="273">
        <v>0</v>
      </c>
      <c r="AA300" s="268"/>
      <c r="AB300" s="271"/>
      <c r="AC300" s="274">
        <v>0</v>
      </c>
      <c r="AD300" s="275"/>
      <c r="AE300" s="273">
        <v>0</v>
      </c>
      <c r="AF300" s="268"/>
      <c r="AG300" s="271"/>
      <c r="AH300" s="274">
        <v>0</v>
      </c>
      <c r="AI300" s="276"/>
      <c r="AJ300" s="273">
        <v>0</v>
      </c>
      <c r="AK300" s="268">
        <v>0</v>
      </c>
      <c r="AL300" s="271"/>
      <c r="AM300" s="274">
        <v>0</v>
      </c>
      <c r="AN300" s="276"/>
      <c r="AO300" s="273">
        <v>0</v>
      </c>
      <c r="AP300" s="268"/>
      <c r="AQ300" s="271"/>
      <c r="AR300" s="274">
        <v>0</v>
      </c>
      <c r="AS300" s="275"/>
      <c r="AT300" s="464">
        <f t="shared" si="313"/>
        <v>0</v>
      </c>
      <c r="AU300" s="432">
        <f t="shared" si="314"/>
        <v>0</v>
      </c>
    </row>
    <row r="301" spans="1:47" ht="15" customHeight="1" outlineLevel="2" x14ac:dyDescent="0.2">
      <c r="A301" s="264"/>
      <c r="B301" s="59" t="s">
        <v>105</v>
      </c>
      <c r="C301" s="265"/>
      <c r="D301" s="265"/>
      <c r="E301" s="267"/>
      <c r="F301" s="268">
        <v>0</v>
      </c>
      <c r="G301" s="269" t="s">
        <v>325</v>
      </c>
      <c r="H301" s="270">
        <v>0</v>
      </c>
      <c r="I301" s="271"/>
      <c r="J301" s="432">
        <f t="shared" si="306"/>
        <v>0</v>
      </c>
      <c r="K301" s="205"/>
      <c r="L301" s="267"/>
      <c r="M301" s="464">
        <f t="shared" si="307"/>
        <v>0</v>
      </c>
      <c r="N301" s="269" t="s">
        <v>325</v>
      </c>
      <c r="O301" s="270">
        <f t="shared" si="308"/>
        <v>0</v>
      </c>
      <c r="P301" s="270"/>
      <c r="Q301" s="432">
        <f t="shared" si="309"/>
        <v>0</v>
      </c>
      <c r="R301" s="207"/>
      <c r="S301" s="267"/>
      <c r="T301" s="272">
        <f t="shared" si="310"/>
        <v>0</v>
      </c>
      <c r="U301" s="269" t="s">
        <v>325</v>
      </c>
      <c r="V301" s="270">
        <f t="shared" si="311"/>
        <v>0</v>
      </c>
      <c r="W301" s="271"/>
      <c r="X301" s="432">
        <f t="shared" si="312"/>
        <v>0</v>
      </c>
      <c r="Y301" s="205"/>
      <c r="Z301" s="273">
        <v>0</v>
      </c>
      <c r="AA301" s="268"/>
      <c r="AB301" s="271"/>
      <c r="AC301" s="274">
        <v>0</v>
      </c>
      <c r="AD301" s="275"/>
      <c r="AE301" s="273">
        <v>0</v>
      </c>
      <c r="AF301" s="268"/>
      <c r="AG301" s="271"/>
      <c r="AH301" s="274">
        <v>0</v>
      </c>
      <c r="AI301" s="276"/>
      <c r="AJ301" s="273">
        <v>0</v>
      </c>
      <c r="AK301" s="268">
        <v>0</v>
      </c>
      <c r="AL301" s="271"/>
      <c r="AM301" s="274">
        <v>0</v>
      </c>
      <c r="AN301" s="276"/>
      <c r="AO301" s="273">
        <v>0</v>
      </c>
      <c r="AP301" s="268"/>
      <c r="AQ301" s="271"/>
      <c r="AR301" s="274">
        <v>0</v>
      </c>
      <c r="AS301" s="275"/>
      <c r="AT301" s="464">
        <f t="shared" si="313"/>
        <v>0</v>
      </c>
      <c r="AU301" s="432">
        <f t="shared" si="314"/>
        <v>0</v>
      </c>
    </row>
    <row r="302" spans="1:47" ht="15" customHeight="1" outlineLevel="2" x14ac:dyDescent="0.2">
      <c r="A302" s="264"/>
      <c r="B302" s="59" t="s">
        <v>105</v>
      </c>
      <c r="C302" s="265"/>
      <c r="D302" s="265"/>
      <c r="E302" s="267"/>
      <c r="F302" s="268">
        <v>0</v>
      </c>
      <c r="G302" s="269" t="s">
        <v>325</v>
      </c>
      <c r="H302" s="270">
        <v>0</v>
      </c>
      <c r="I302" s="271"/>
      <c r="J302" s="432">
        <f t="shared" si="306"/>
        <v>0</v>
      </c>
      <c r="K302" s="205"/>
      <c r="L302" s="267"/>
      <c r="M302" s="464">
        <f t="shared" si="307"/>
        <v>0</v>
      </c>
      <c r="N302" s="269" t="s">
        <v>325</v>
      </c>
      <c r="O302" s="270">
        <f t="shared" si="308"/>
        <v>0</v>
      </c>
      <c r="P302" s="270"/>
      <c r="Q302" s="432">
        <f t="shared" si="309"/>
        <v>0</v>
      </c>
      <c r="R302" s="207"/>
      <c r="S302" s="267"/>
      <c r="T302" s="272">
        <f t="shared" si="310"/>
        <v>0</v>
      </c>
      <c r="U302" s="269" t="s">
        <v>325</v>
      </c>
      <c r="V302" s="270">
        <f t="shared" si="311"/>
        <v>0</v>
      </c>
      <c r="W302" s="271"/>
      <c r="X302" s="432">
        <f t="shared" si="312"/>
        <v>0</v>
      </c>
      <c r="Y302" s="205"/>
      <c r="Z302" s="273">
        <v>0</v>
      </c>
      <c r="AA302" s="268"/>
      <c r="AB302" s="271"/>
      <c r="AC302" s="274">
        <v>0</v>
      </c>
      <c r="AD302" s="275"/>
      <c r="AE302" s="273">
        <v>0</v>
      </c>
      <c r="AF302" s="268"/>
      <c r="AG302" s="271"/>
      <c r="AH302" s="274">
        <v>0</v>
      </c>
      <c r="AI302" s="276"/>
      <c r="AJ302" s="273">
        <v>0</v>
      </c>
      <c r="AK302" s="268">
        <v>0</v>
      </c>
      <c r="AL302" s="271"/>
      <c r="AM302" s="274">
        <v>0</v>
      </c>
      <c r="AN302" s="276"/>
      <c r="AO302" s="273">
        <v>0</v>
      </c>
      <c r="AP302" s="268"/>
      <c r="AQ302" s="271"/>
      <c r="AR302" s="274">
        <v>0</v>
      </c>
      <c r="AS302" s="275"/>
      <c r="AT302" s="464">
        <f t="shared" si="313"/>
        <v>0</v>
      </c>
      <c r="AU302" s="432">
        <f t="shared" si="314"/>
        <v>0</v>
      </c>
    </row>
    <row r="303" spans="1:47" ht="12" outlineLevel="2" x14ac:dyDescent="0.2">
      <c r="A303" s="264"/>
      <c r="B303" s="62"/>
      <c r="C303" s="265"/>
      <c r="D303" s="265"/>
      <c r="E303" s="267"/>
      <c r="F303" s="268">
        <v>0</v>
      </c>
      <c r="G303" s="269" t="s">
        <v>325</v>
      </c>
      <c r="H303" s="270">
        <v>0</v>
      </c>
      <c r="I303" s="271"/>
      <c r="J303" s="432">
        <f t="shared" si="306"/>
        <v>0</v>
      </c>
      <c r="K303" s="205"/>
      <c r="L303" s="267"/>
      <c r="M303" s="464">
        <f t="shared" si="307"/>
        <v>0</v>
      </c>
      <c r="N303" s="269" t="s">
        <v>325</v>
      </c>
      <c r="O303" s="270">
        <f t="shared" si="308"/>
        <v>0</v>
      </c>
      <c r="P303" s="270"/>
      <c r="Q303" s="432">
        <f t="shared" si="309"/>
        <v>0</v>
      </c>
      <c r="R303" s="207"/>
      <c r="S303" s="267"/>
      <c r="T303" s="272">
        <f t="shared" si="310"/>
        <v>0</v>
      </c>
      <c r="U303" s="269" t="s">
        <v>325</v>
      </c>
      <c r="V303" s="270">
        <f t="shared" si="311"/>
        <v>0</v>
      </c>
      <c r="W303" s="271"/>
      <c r="X303" s="432">
        <f t="shared" si="312"/>
        <v>0</v>
      </c>
      <c r="Y303" s="205"/>
      <c r="Z303" s="273">
        <v>0</v>
      </c>
      <c r="AA303" s="268"/>
      <c r="AB303" s="271"/>
      <c r="AC303" s="274">
        <v>0</v>
      </c>
      <c r="AD303" s="275"/>
      <c r="AE303" s="273">
        <v>0</v>
      </c>
      <c r="AF303" s="268"/>
      <c r="AG303" s="271"/>
      <c r="AH303" s="274">
        <v>0</v>
      </c>
      <c r="AI303" s="276"/>
      <c r="AJ303" s="273">
        <v>0</v>
      </c>
      <c r="AK303" s="268">
        <v>0</v>
      </c>
      <c r="AL303" s="271"/>
      <c r="AM303" s="274">
        <v>0</v>
      </c>
      <c r="AN303" s="276"/>
      <c r="AO303" s="273">
        <v>0</v>
      </c>
      <c r="AP303" s="268"/>
      <c r="AQ303" s="271"/>
      <c r="AR303" s="274">
        <v>0</v>
      </c>
      <c r="AS303" s="275"/>
      <c r="AT303" s="464">
        <f t="shared" si="313"/>
        <v>0</v>
      </c>
      <c r="AU303" s="432">
        <f t="shared" si="314"/>
        <v>0</v>
      </c>
    </row>
    <row r="304" spans="1:47" s="321" customFormat="1" ht="12" x14ac:dyDescent="0.2">
      <c r="A304" s="307">
        <v>59</v>
      </c>
      <c r="B304" s="61" t="s">
        <v>5386</v>
      </c>
      <c r="C304" s="308"/>
      <c r="D304" s="309"/>
      <c r="E304" s="310"/>
      <c r="F304" s="311"/>
      <c r="G304" s="312"/>
      <c r="H304" s="313"/>
      <c r="I304" s="314"/>
      <c r="J304" s="434">
        <f>SUM(J305:J309)</f>
        <v>0</v>
      </c>
      <c r="K304" s="205"/>
      <c r="L304" s="310"/>
      <c r="M304" s="466"/>
      <c r="N304" s="312"/>
      <c r="O304" s="313"/>
      <c r="P304" s="314"/>
      <c r="Q304" s="434">
        <f>SUM(Q305:Q309)</f>
        <v>0</v>
      </c>
      <c r="R304" s="207"/>
      <c r="S304" s="310"/>
      <c r="T304" s="316"/>
      <c r="U304" s="312"/>
      <c r="V304" s="313"/>
      <c r="W304" s="314"/>
      <c r="X304" s="434">
        <f>SUM(X305:X309)</f>
        <v>0</v>
      </c>
      <c r="Y304" s="205"/>
      <c r="Z304" s="317"/>
      <c r="AA304" s="316"/>
      <c r="AB304" s="314"/>
      <c r="AC304" s="318">
        <v>0</v>
      </c>
      <c r="AD304" s="319"/>
      <c r="AE304" s="317"/>
      <c r="AF304" s="316"/>
      <c r="AG304" s="314"/>
      <c r="AH304" s="318">
        <v>0</v>
      </c>
      <c r="AI304" s="320"/>
      <c r="AJ304" s="317"/>
      <c r="AK304" s="316"/>
      <c r="AL304" s="314"/>
      <c r="AM304" s="318">
        <v>0</v>
      </c>
      <c r="AN304" s="320"/>
      <c r="AO304" s="317"/>
      <c r="AP304" s="316"/>
      <c r="AQ304" s="314"/>
      <c r="AR304" s="318">
        <v>0</v>
      </c>
      <c r="AS304" s="319"/>
      <c r="AT304" s="466"/>
      <c r="AU304" s="434">
        <f>SUM(AU305:AU309)</f>
        <v>0</v>
      </c>
    </row>
    <row r="305" spans="1:47" ht="12" outlineLevel="2" x14ac:dyDescent="0.2">
      <c r="A305" s="264"/>
      <c r="B305" s="62" t="s">
        <v>324</v>
      </c>
      <c r="C305" s="265"/>
      <c r="D305" s="265"/>
      <c r="E305" s="267"/>
      <c r="F305" s="268">
        <v>0</v>
      </c>
      <c r="G305" s="269" t="s">
        <v>325</v>
      </c>
      <c r="H305" s="270">
        <v>0</v>
      </c>
      <c r="I305" s="271"/>
      <c r="J305" s="432">
        <f t="shared" ref="J305:J309" si="315">F305*H305</f>
        <v>0</v>
      </c>
      <c r="K305" s="205"/>
      <c r="L305" s="267"/>
      <c r="M305" s="464">
        <f t="shared" ref="M305:M309" si="316">$F305/$J$15*Q$15</f>
        <v>0</v>
      </c>
      <c r="N305" s="269" t="s">
        <v>325</v>
      </c>
      <c r="O305" s="270">
        <f t="shared" ref="O305:O309" si="317">H305</f>
        <v>0</v>
      </c>
      <c r="P305" s="271"/>
      <c r="Q305" s="432">
        <f t="shared" ref="Q305:Q309" si="318">M305*O305</f>
        <v>0</v>
      </c>
      <c r="R305" s="207"/>
      <c r="S305" s="267"/>
      <c r="T305" s="272">
        <f t="shared" ref="T305:T309" si="319">$F305/$J$15*X$15</f>
        <v>0</v>
      </c>
      <c r="U305" s="269" t="s">
        <v>325</v>
      </c>
      <c r="V305" s="270">
        <f t="shared" ref="V305:V309" si="320">H305</f>
        <v>0</v>
      </c>
      <c r="W305" s="271"/>
      <c r="X305" s="432">
        <f t="shared" ref="X305:X309" si="321">T305*V305</f>
        <v>0</v>
      </c>
      <c r="Y305" s="205"/>
      <c r="Z305" s="273">
        <v>0</v>
      </c>
      <c r="AA305" s="268"/>
      <c r="AB305" s="271"/>
      <c r="AC305" s="274">
        <v>0</v>
      </c>
      <c r="AD305" s="275"/>
      <c r="AE305" s="273">
        <v>0</v>
      </c>
      <c r="AF305" s="268"/>
      <c r="AG305" s="271"/>
      <c r="AH305" s="274">
        <v>0</v>
      </c>
      <c r="AI305" s="276"/>
      <c r="AJ305" s="273">
        <v>0</v>
      </c>
      <c r="AK305" s="268">
        <v>0</v>
      </c>
      <c r="AL305" s="271"/>
      <c r="AM305" s="274">
        <v>0</v>
      </c>
      <c r="AN305" s="276"/>
      <c r="AO305" s="273">
        <v>0</v>
      </c>
      <c r="AP305" s="268"/>
      <c r="AQ305" s="271"/>
      <c r="AR305" s="274">
        <v>0</v>
      </c>
      <c r="AS305" s="275"/>
      <c r="AT305" s="464">
        <f t="shared" ref="AT305:AT309" si="322">F305+M305+T305</f>
        <v>0</v>
      </c>
      <c r="AU305" s="432">
        <f t="shared" ref="AU305:AU309" si="323">J305+Q305+X305</f>
        <v>0</v>
      </c>
    </row>
    <row r="306" spans="1:47" ht="15" customHeight="1" outlineLevel="2" x14ac:dyDescent="0.2">
      <c r="A306" s="264"/>
      <c r="B306" s="59" t="s">
        <v>105</v>
      </c>
      <c r="C306" s="265"/>
      <c r="D306" s="265"/>
      <c r="E306" s="267"/>
      <c r="F306" s="268">
        <v>0</v>
      </c>
      <c r="G306" s="269" t="s">
        <v>325</v>
      </c>
      <c r="H306" s="270">
        <v>0</v>
      </c>
      <c r="I306" s="271"/>
      <c r="J306" s="432">
        <f t="shared" si="315"/>
        <v>0</v>
      </c>
      <c r="K306" s="205"/>
      <c r="L306" s="267"/>
      <c r="M306" s="464">
        <f t="shared" si="316"/>
        <v>0</v>
      </c>
      <c r="N306" s="269" t="s">
        <v>325</v>
      </c>
      <c r="O306" s="270">
        <f t="shared" si="317"/>
        <v>0</v>
      </c>
      <c r="P306" s="271"/>
      <c r="Q306" s="432">
        <f t="shared" si="318"/>
        <v>0</v>
      </c>
      <c r="R306" s="207"/>
      <c r="S306" s="267"/>
      <c r="T306" s="272">
        <f t="shared" si="319"/>
        <v>0</v>
      </c>
      <c r="U306" s="269" t="s">
        <v>325</v>
      </c>
      <c r="V306" s="270">
        <f t="shared" si="320"/>
        <v>0</v>
      </c>
      <c r="W306" s="271"/>
      <c r="X306" s="432">
        <f t="shared" si="321"/>
        <v>0</v>
      </c>
      <c r="Y306" s="205"/>
      <c r="Z306" s="273">
        <v>0</v>
      </c>
      <c r="AA306" s="268"/>
      <c r="AB306" s="271"/>
      <c r="AC306" s="274">
        <v>0</v>
      </c>
      <c r="AD306" s="275"/>
      <c r="AE306" s="273">
        <v>0</v>
      </c>
      <c r="AF306" s="268"/>
      <c r="AG306" s="271"/>
      <c r="AH306" s="274">
        <v>0</v>
      </c>
      <c r="AI306" s="276"/>
      <c r="AJ306" s="273">
        <v>0</v>
      </c>
      <c r="AK306" s="268">
        <v>0</v>
      </c>
      <c r="AL306" s="271"/>
      <c r="AM306" s="274">
        <v>0</v>
      </c>
      <c r="AN306" s="276"/>
      <c r="AO306" s="273">
        <v>0</v>
      </c>
      <c r="AP306" s="268"/>
      <c r="AQ306" s="271"/>
      <c r="AR306" s="274">
        <v>0</v>
      </c>
      <c r="AS306" s="275"/>
      <c r="AT306" s="464">
        <f t="shared" si="322"/>
        <v>0</v>
      </c>
      <c r="AU306" s="432">
        <f t="shared" si="323"/>
        <v>0</v>
      </c>
    </row>
    <row r="307" spans="1:47" ht="15" customHeight="1" outlineLevel="2" x14ac:dyDescent="0.2">
      <c r="A307" s="264"/>
      <c r="B307" s="59" t="s">
        <v>105</v>
      </c>
      <c r="C307" s="265"/>
      <c r="D307" s="265"/>
      <c r="E307" s="267"/>
      <c r="F307" s="268">
        <v>0</v>
      </c>
      <c r="G307" s="269" t="s">
        <v>325</v>
      </c>
      <c r="H307" s="270">
        <v>0</v>
      </c>
      <c r="I307" s="271"/>
      <c r="J307" s="432">
        <f t="shared" si="315"/>
        <v>0</v>
      </c>
      <c r="K307" s="205"/>
      <c r="L307" s="267"/>
      <c r="M307" s="464">
        <f t="shared" si="316"/>
        <v>0</v>
      </c>
      <c r="N307" s="269" t="s">
        <v>325</v>
      </c>
      <c r="O307" s="270">
        <f t="shared" si="317"/>
        <v>0</v>
      </c>
      <c r="P307" s="271"/>
      <c r="Q307" s="432">
        <f t="shared" si="318"/>
        <v>0</v>
      </c>
      <c r="R307" s="207"/>
      <c r="S307" s="267"/>
      <c r="T307" s="272">
        <f t="shared" si="319"/>
        <v>0</v>
      </c>
      <c r="U307" s="269" t="s">
        <v>325</v>
      </c>
      <c r="V307" s="270">
        <f t="shared" si="320"/>
        <v>0</v>
      </c>
      <c r="W307" s="271"/>
      <c r="X307" s="432">
        <f t="shared" si="321"/>
        <v>0</v>
      </c>
      <c r="Y307" s="205"/>
      <c r="Z307" s="273">
        <v>0</v>
      </c>
      <c r="AA307" s="268"/>
      <c r="AB307" s="271"/>
      <c r="AC307" s="274">
        <v>0</v>
      </c>
      <c r="AD307" s="275"/>
      <c r="AE307" s="273">
        <v>0</v>
      </c>
      <c r="AF307" s="268"/>
      <c r="AG307" s="271"/>
      <c r="AH307" s="274">
        <v>0</v>
      </c>
      <c r="AI307" s="276"/>
      <c r="AJ307" s="273">
        <v>0</v>
      </c>
      <c r="AK307" s="268">
        <v>0</v>
      </c>
      <c r="AL307" s="271"/>
      <c r="AM307" s="274">
        <v>0</v>
      </c>
      <c r="AN307" s="276"/>
      <c r="AO307" s="273">
        <v>0</v>
      </c>
      <c r="AP307" s="268"/>
      <c r="AQ307" s="271"/>
      <c r="AR307" s="274">
        <v>0</v>
      </c>
      <c r="AS307" s="275"/>
      <c r="AT307" s="464">
        <f t="shared" si="322"/>
        <v>0</v>
      </c>
      <c r="AU307" s="432">
        <f t="shared" si="323"/>
        <v>0</v>
      </c>
    </row>
    <row r="308" spans="1:47" ht="15" customHeight="1" outlineLevel="2" x14ac:dyDescent="0.2">
      <c r="A308" s="264"/>
      <c r="B308" s="59" t="s">
        <v>105</v>
      </c>
      <c r="C308" s="265"/>
      <c r="D308" s="265"/>
      <c r="E308" s="267"/>
      <c r="F308" s="268">
        <v>0</v>
      </c>
      <c r="G308" s="269" t="s">
        <v>325</v>
      </c>
      <c r="H308" s="270">
        <v>0</v>
      </c>
      <c r="I308" s="271"/>
      <c r="J308" s="432">
        <f t="shared" si="315"/>
        <v>0</v>
      </c>
      <c r="K308" s="205"/>
      <c r="L308" s="267"/>
      <c r="M308" s="464">
        <f t="shared" si="316"/>
        <v>0</v>
      </c>
      <c r="N308" s="269" t="s">
        <v>325</v>
      </c>
      <c r="O308" s="270">
        <f t="shared" si="317"/>
        <v>0</v>
      </c>
      <c r="P308" s="271"/>
      <c r="Q308" s="432">
        <f t="shared" si="318"/>
        <v>0</v>
      </c>
      <c r="R308" s="207"/>
      <c r="S308" s="267"/>
      <c r="T308" s="272">
        <f t="shared" si="319"/>
        <v>0</v>
      </c>
      <c r="U308" s="269" t="s">
        <v>325</v>
      </c>
      <c r="V308" s="270">
        <f t="shared" si="320"/>
        <v>0</v>
      </c>
      <c r="W308" s="271"/>
      <c r="X308" s="432">
        <f t="shared" si="321"/>
        <v>0</v>
      </c>
      <c r="Y308" s="205"/>
      <c r="Z308" s="273">
        <v>0</v>
      </c>
      <c r="AA308" s="268"/>
      <c r="AB308" s="271"/>
      <c r="AC308" s="274">
        <v>0</v>
      </c>
      <c r="AD308" s="275"/>
      <c r="AE308" s="273">
        <v>0</v>
      </c>
      <c r="AF308" s="268"/>
      <c r="AG308" s="271"/>
      <c r="AH308" s="274">
        <v>0</v>
      </c>
      <c r="AI308" s="276"/>
      <c r="AJ308" s="273">
        <v>0</v>
      </c>
      <c r="AK308" s="268">
        <v>0</v>
      </c>
      <c r="AL308" s="271"/>
      <c r="AM308" s="274">
        <v>0</v>
      </c>
      <c r="AN308" s="276"/>
      <c r="AO308" s="273">
        <v>0</v>
      </c>
      <c r="AP308" s="268"/>
      <c r="AQ308" s="271"/>
      <c r="AR308" s="274">
        <v>0</v>
      </c>
      <c r="AS308" s="275"/>
      <c r="AT308" s="464">
        <f t="shared" si="322"/>
        <v>0</v>
      </c>
      <c r="AU308" s="432">
        <f t="shared" si="323"/>
        <v>0</v>
      </c>
    </row>
    <row r="309" spans="1:47" ht="12" outlineLevel="2" x14ac:dyDescent="0.2">
      <c r="A309" s="264"/>
      <c r="B309" s="62"/>
      <c r="C309" s="265"/>
      <c r="D309" s="265"/>
      <c r="E309" s="267"/>
      <c r="F309" s="268">
        <v>0</v>
      </c>
      <c r="G309" s="269" t="s">
        <v>325</v>
      </c>
      <c r="H309" s="270">
        <v>0</v>
      </c>
      <c r="I309" s="271"/>
      <c r="J309" s="432">
        <f t="shared" si="315"/>
        <v>0</v>
      </c>
      <c r="K309" s="205"/>
      <c r="L309" s="267"/>
      <c r="M309" s="464">
        <f t="shared" si="316"/>
        <v>0</v>
      </c>
      <c r="N309" s="269" t="s">
        <v>325</v>
      </c>
      <c r="O309" s="270">
        <f t="shared" si="317"/>
        <v>0</v>
      </c>
      <c r="P309" s="271"/>
      <c r="Q309" s="432">
        <f t="shared" si="318"/>
        <v>0</v>
      </c>
      <c r="R309" s="207"/>
      <c r="S309" s="267"/>
      <c r="T309" s="272">
        <f t="shared" si="319"/>
        <v>0</v>
      </c>
      <c r="U309" s="269" t="s">
        <v>325</v>
      </c>
      <c r="V309" s="270">
        <f t="shared" si="320"/>
        <v>0</v>
      </c>
      <c r="W309" s="271"/>
      <c r="X309" s="432">
        <f t="shared" si="321"/>
        <v>0</v>
      </c>
      <c r="Y309" s="205"/>
      <c r="Z309" s="273">
        <v>0</v>
      </c>
      <c r="AA309" s="268"/>
      <c r="AB309" s="271"/>
      <c r="AC309" s="274">
        <v>0</v>
      </c>
      <c r="AD309" s="275"/>
      <c r="AE309" s="273">
        <v>0</v>
      </c>
      <c r="AF309" s="268"/>
      <c r="AG309" s="271"/>
      <c r="AH309" s="274">
        <v>0</v>
      </c>
      <c r="AI309" s="276"/>
      <c r="AJ309" s="273">
        <v>0</v>
      </c>
      <c r="AK309" s="268">
        <v>0</v>
      </c>
      <c r="AL309" s="271"/>
      <c r="AM309" s="274">
        <v>0</v>
      </c>
      <c r="AN309" s="276"/>
      <c r="AO309" s="273">
        <v>0</v>
      </c>
      <c r="AP309" s="268"/>
      <c r="AQ309" s="271"/>
      <c r="AR309" s="274">
        <v>0</v>
      </c>
      <c r="AS309" s="275"/>
      <c r="AT309" s="464">
        <f t="shared" si="322"/>
        <v>0</v>
      </c>
      <c r="AU309" s="432">
        <f t="shared" si="323"/>
        <v>0</v>
      </c>
    </row>
    <row r="310" spans="1:47" s="321" customFormat="1" ht="12" x14ac:dyDescent="0.2">
      <c r="A310" s="307">
        <v>74</v>
      </c>
      <c r="B310" s="61" t="s">
        <v>63</v>
      </c>
      <c r="C310" s="308"/>
      <c r="D310" s="309"/>
      <c r="E310" s="310"/>
      <c r="F310" s="311"/>
      <c r="G310" s="312"/>
      <c r="H310" s="313"/>
      <c r="I310" s="314"/>
      <c r="J310" s="434">
        <f>SUM(J311:J315)</f>
        <v>0</v>
      </c>
      <c r="K310" s="205"/>
      <c r="L310" s="310"/>
      <c r="M310" s="466"/>
      <c r="N310" s="312"/>
      <c r="O310" s="313"/>
      <c r="P310" s="314"/>
      <c r="Q310" s="434">
        <f>SUM(Q311:Q315)</f>
        <v>0</v>
      </c>
      <c r="R310" s="207"/>
      <c r="S310" s="310"/>
      <c r="T310" s="316"/>
      <c r="U310" s="312"/>
      <c r="V310" s="313"/>
      <c r="W310" s="314"/>
      <c r="X310" s="434">
        <f>SUM(X311:X315)</f>
        <v>0</v>
      </c>
      <c r="Y310" s="205"/>
      <c r="Z310" s="317"/>
      <c r="AA310" s="316"/>
      <c r="AB310" s="314"/>
      <c r="AC310" s="318">
        <v>0</v>
      </c>
      <c r="AD310" s="319"/>
      <c r="AE310" s="317"/>
      <c r="AF310" s="316"/>
      <c r="AG310" s="314"/>
      <c r="AH310" s="318">
        <v>0</v>
      </c>
      <c r="AI310" s="320"/>
      <c r="AJ310" s="317"/>
      <c r="AK310" s="316"/>
      <c r="AL310" s="314"/>
      <c r="AM310" s="318">
        <v>0</v>
      </c>
      <c r="AN310" s="320"/>
      <c r="AO310" s="317"/>
      <c r="AP310" s="316"/>
      <c r="AQ310" s="314"/>
      <c r="AR310" s="318">
        <v>0</v>
      </c>
      <c r="AS310" s="319"/>
      <c r="AT310" s="466"/>
      <c r="AU310" s="434">
        <f>SUM(AU311:AU315)</f>
        <v>0</v>
      </c>
    </row>
    <row r="311" spans="1:47" ht="12" outlineLevel="2" x14ac:dyDescent="0.2">
      <c r="A311" s="264"/>
      <c r="B311" s="62" t="s">
        <v>324</v>
      </c>
      <c r="C311" s="265"/>
      <c r="D311" s="265"/>
      <c r="E311" s="267"/>
      <c r="F311" s="268">
        <v>0</v>
      </c>
      <c r="G311" s="269" t="s">
        <v>80</v>
      </c>
      <c r="H311" s="270">
        <v>0</v>
      </c>
      <c r="I311" s="271"/>
      <c r="J311" s="432">
        <f t="shared" ref="J311:J315" si="324">F311*H311</f>
        <v>0</v>
      </c>
      <c r="K311" s="205"/>
      <c r="L311" s="267"/>
      <c r="M311" s="464">
        <f t="shared" si="307"/>
        <v>0</v>
      </c>
      <c r="N311" s="269" t="s">
        <v>80</v>
      </c>
      <c r="O311" s="270">
        <f t="shared" ref="O311:O315" si="325">H311</f>
        <v>0</v>
      </c>
      <c r="P311" s="271"/>
      <c r="Q311" s="432">
        <f t="shared" ref="Q311:Q315" si="326">M311*O311</f>
        <v>0</v>
      </c>
      <c r="R311" s="207"/>
      <c r="S311" s="267"/>
      <c r="T311" s="272">
        <f t="shared" si="310"/>
        <v>0</v>
      </c>
      <c r="U311" s="269" t="s">
        <v>80</v>
      </c>
      <c r="V311" s="270">
        <f t="shared" ref="V311:V315" si="327">H311</f>
        <v>0</v>
      </c>
      <c r="W311" s="271"/>
      <c r="X311" s="432">
        <f t="shared" ref="X311:X315" si="328">T311*V311</f>
        <v>0</v>
      </c>
      <c r="Y311" s="205"/>
      <c r="Z311" s="273">
        <v>0</v>
      </c>
      <c r="AA311" s="268"/>
      <c r="AB311" s="271"/>
      <c r="AC311" s="274">
        <v>0</v>
      </c>
      <c r="AD311" s="275"/>
      <c r="AE311" s="273">
        <v>0</v>
      </c>
      <c r="AF311" s="268"/>
      <c r="AG311" s="271"/>
      <c r="AH311" s="274">
        <v>0</v>
      </c>
      <c r="AI311" s="276"/>
      <c r="AJ311" s="273">
        <v>0</v>
      </c>
      <c r="AK311" s="268">
        <v>0</v>
      </c>
      <c r="AL311" s="271"/>
      <c r="AM311" s="274">
        <v>0</v>
      </c>
      <c r="AN311" s="276"/>
      <c r="AO311" s="273">
        <v>0</v>
      </c>
      <c r="AP311" s="268"/>
      <c r="AQ311" s="271"/>
      <c r="AR311" s="274">
        <v>0</v>
      </c>
      <c r="AS311" s="275"/>
      <c r="AT311" s="464">
        <f t="shared" ref="AT311:AT315" si="329">F311+M311+T311</f>
        <v>0</v>
      </c>
      <c r="AU311" s="432">
        <f t="shared" ref="AU311:AU315" si="330">J311+Q311+X311</f>
        <v>0</v>
      </c>
    </row>
    <row r="312" spans="1:47" ht="12" outlineLevel="2" x14ac:dyDescent="0.2">
      <c r="A312" s="264"/>
      <c r="B312" s="59" t="s">
        <v>105</v>
      </c>
      <c r="C312" s="265"/>
      <c r="D312" s="265"/>
      <c r="E312" s="267"/>
      <c r="F312" s="268">
        <v>0</v>
      </c>
      <c r="G312" s="269" t="s">
        <v>325</v>
      </c>
      <c r="H312" s="270">
        <v>0</v>
      </c>
      <c r="I312" s="271"/>
      <c r="J312" s="432">
        <f t="shared" si="324"/>
        <v>0</v>
      </c>
      <c r="K312" s="205"/>
      <c r="L312" s="267"/>
      <c r="M312" s="464">
        <f t="shared" si="307"/>
        <v>0</v>
      </c>
      <c r="N312" s="269" t="s">
        <v>325</v>
      </c>
      <c r="O312" s="270">
        <f t="shared" si="325"/>
        <v>0</v>
      </c>
      <c r="P312" s="271"/>
      <c r="Q312" s="432">
        <f t="shared" si="326"/>
        <v>0</v>
      </c>
      <c r="R312" s="207"/>
      <c r="S312" s="267"/>
      <c r="T312" s="272">
        <f t="shared" si="310"/>
        <v>0</v>
      </c>
      <c r="U312" s="269" t="s">
        <v>325</v>
      </c>
      <c r="V312" s="270">
        <f t="shared" si="327"/>
        <v>0</v>
      </c>
      <c r="W312" s="271"/>
      <c r="X312" s="432">
        <f t="shared" si="328"/>
        <v>0</v>
      </c>
      <c r="Y312" s="205"/>
      <c r="Z312" s="273">
        <v>0</v>
      </c>
      <c r="AA312" s="268"/>
      <c r="AB312" s="271"/>
      <c r="AC312" s="274">
        <v>0</v>
      </c>
      <c r="AD312" s="275"/>
      <c r="AE312" s="273">
        <v>0</v>
      </c>
      <c r="AF312" s="268"/>
      <c r="AG312" s="271"/>
      <c r="AH312" s="274">
        <v>0</v>
      </c>
      <c r="AI312" s="276"/>
      <c r="AJ312" s="273">
        <v>0</v>
      </c>
      <c r="AK312" s="268">
        <v>0</v>
      </c>
      <c r="AL312" s="271"/>
      <c r="AM312" s="274">
        <v>0</v>
      </c>
      <c r="AN312" s="276"/>
      <c r="AO312" s="273">
        <v>0</v>
      </c>
      <c r="AP312" s="268"/>
      <c r="AQ312" s="271"/>
      <c r="AR312" s="274">
        <v>0</v>
      </c>
      <c r="AS312" s="275"/>
      <c r="AT312" s="464">
        <f t="shared" si="329"/>
        <v>0</v>
      </c>
      <c r="AU312" s="432">
        <f t="shared" si="330"/>
        <v>0</v>
      </c>
    </row>
    <row r="313" spans="1:47" ht="15" customHeight="1" outlineLevel="2" x14ac:dyDescent="0.2">
      <c r="A313" s="264"/>
      <c r="B313" s="59" t="s">
        <v>105</v>
      </c>
      <c r="C313" s="265"/>
      <c r="D313" s="265"/>
      <c r="E313" s="267"/>
      <c r="F313" s="268">
        <v>0</v>
      </c>
      <c r="G313" s="269" t="s">
        <v>325</v>
      </c>
      <c r="H313" s="270">
        <v>0</v>
      </c>
      <c r="I313" s="271"/>
      <c r="J313" s="432">
        <f t="shared" si="324"/>
        <v>0</v>
      </c>
      <c r="K313" s="205"/>
      <c r="L313" s="267"/>
      <c r="M313" s="464">
        <f t="shared" si="307"/>
        <v>0</v>
      </c>
      <c r="N313" s="269" t="s">
        <v>325</v>
      </c>
      <c r="O313" s="270">
        <f t="shared" si="325"/>
        <v>0</v>
      </c>
      <c r="P313" s="271"/>
      <c r="Q313" s="432">
        <f t="shared" si="326"/>
        <v>0</v>
      </c>
      <c r="R313" s="207"/>
      <c r="S313" s="267"/>
      <c r="T313" s="272">
        <f t="shared" si="310"/>
        <v>0</v>
      </c>
      <c r="U313" s="269" t="s">
        <v>325</v>
      </c>
      <c r="V313" s="270">
        <f t="shared" si="327"/>
        <v>0</v>
      </c>
      <c r="W313" s="271"/>
      <c r="X313" s="432">
        <f t="shared" si="328"/>
        <v>0</v>
      </c>
      <c r="Y313" s="205"/>
      <c r="Z313" s="273">
        <v>0</v>
      </c>
      <c r="AA313" s="268">
        <v>0</v>
      </c>
      <c r="AB313" s="271"/>
      <c r="AC313" s="274">
        <v>0</v>
      </c>
      <c r="AD313" s="275"/>
      <c r="AE313" s="273">
        <v>0</v>
      </c>
      <c r="AF313" s="268">
        <v>0</v>
      </c>
      <c r="AG313" s="271"/>
      <c r="AH313" s="274">
        <v>0</v>
      </c>
      <c r="AI313" s="276"/>
      <c r="AJ313" s="273">
        <v>0</v>
      </c>
      <c r="AK313" s="268">
        <v>0</v>
      </c>
      <c r="AL313" s="271"/>
      <c r="AM313" s="274">
        <v>0</v>
      </c>
      <c r="AN313" s="276"/>
      <c r="AO313" s="273">
        <v>0</v>
      </c>
      <c r="AP313" s="268">
        <v>0</v>
      </c>
      <c r="AQ313" s="271"/>
      <c r="AR313" s="274">
        <v>0</v>
      </c>
      <c r="AS313" s="275"/>
      <c r="AT313" s="464">
        <f t="shared" si="329"/>
        <v>0</v>
      </c>
      <c r="AU313" s="432">
        <f t="shared" si="330"/>
        <v>0</v>
      </c>
    </row>
    <row r="314" spans="1:47" ht="15" customHeight="1" outlineLevel="2" x14ac:dyDescent="0.2">
      <c r="A314" s="264"/>
      <c r="B314" s="59" t="s">
        <v>105</v>
      </c>
      <c r="C314" s="265"/>
      <c r="D314" s="265"/>
      <c r="E314" s="267"/>
      <c r="F314" s="268">
        <v>0</v>
      </c>
      <c r="G314" s="269" t="s">
        <v>325</v>
      </c>
      <c r="H314" s="270">
        <v>0</v>
      </c>
      <c r="I314" s="271"/>
      <c r="J314" s="432">
        <f t="shared" si="324"/>
        <v>0</v>
      </c>
      <c r="K314" s="205"/>
      <c r="L314" s="267"/>
      <c r="M314" s="464">
        <f t="shared" si="307"/>
        <v>0</v>
      </c>
      <c r="N314" s="269" t="s">
        <v>325</v>
      </c>
      <c r="O314" s="270">
        <f t="shared" si="325"/>
        <v>0</v>
      </c>
      <c r="P314" s="271"/>
      <c r="Q314" s="432">
        <f t="shared" si="326"/>
        <v>0</v>
      </c>
      <c r="R314" s="207"/>
      <c r="S314" s="267"/>
      <c r="T314" s="272">
        <f t="shared" si="310"/>
        <v>0</v>
      </c>
      <c r="U314" s="269" t="s">
        <v>325</v>
      </c>
      <c r="V314" s="270">
        <f t="shared" si="327"/>
        <v>0</v>
      </c>
      <c r="W314" s="271"/>
      <c r="X314" s="432">
        <f t="shared" si="328"/>
        <v>0</v>
      </c>
      <c r="Y314" s="205"/>
      <c r="Z314" s="273">
        <v>0</v>
      </c>
      <c r="AA314" s="268">
        <v>0</v>
      </c>
      <c r="AB314" s="271"/>
      <c r="AC314" s="274">
        <v>0</v>
      </c>
      <c r="AD314" s="275"/>
      <c r="AE314" s="273">
        <v>0</v>
      </c>
      <c r="AF314" s="268">
        <v>0</v>
      </c>
      <c r="AG314" s="271"/>
      <c r="AH314" s="274">
        <v>0</v>
      </c>
      <c r="AI314" s="276"/>
      <c r="AJ314" s="273">
        <v>0</v>
      </c>
      <c r="AK314" s="268">
        <v>0</v>
      </c>
      <c r="AL314" s="271"/>
      <c r="AM314" s="274">
        <v>0</v>
      </c>
      <c r="AN314" s="276"/>
      <c r="AO314" s="273">
        <v>0</v>
      </c>
      <c r="AP314" s="268">
        <v>0</v>
      </c>
      <c r="AQ314" s="271"/>
      <c r="AR314" s="274">
        <v>0</v>
      </c>
      <c r="AS314" s="275"/>
      <c r="AT314" s="464">
        <f t="shared" si="329"/>
        <v>0</v>
      </c>
      <c r="AU314" s="432">
        <f t="shared" si="330"/>
        <v>0</v>
      </c>
    </row>
    <row r="315" spans="1:47" ht="15" customHeight="1" outlineLevel="2" x14ac:dyDescent="0.2">
      <c r="A315" s="264"/>
      <c r="B315" s="56"/>
      <c r="C315" s="265"/>
      <c r="D315" s="265"/>
      <c r="E315" s="267"/>
      <c r="F315" s="268">
        <v>0</v>
      </c>
      <c r="G315" s="269" t="s">
        <v>325</v>
      </c>
      <c r="H315" s="270">
        <v>0</v>
      </c>
      <c r="I315" s="271"/>
      <c r="J315" s="432">
        <f t="shared" si="324"/>
        <v>0</v>
      </c>
      <c r="K315" s="205"/>
      <c r="L315" s="267"/>
      <c r="M315" s="464">
        <f t="shared" si="307"/>
        <v>0</v>
      </c>
      <c r="N315" s="269" t="s">
        <v>325</v>
      </c>
      <c r="O315" s="270">
        <f t="shared" si="325"/>
        <v>0</v>
      </c>
      <c r="P315" s="271"/>
      <c r="Q315" s="432">
        <f t="shared" si="326"/>
        <v>0</v>
      </c>
      <c r="R315" s="207"/>
      <c r="S315" s="267"/>
      <c r="T315" s="272">
        <f t="shared" si="310"/>
        <v>0</v>
      </c>
      <c r="U315" s="269" t="s">
        <v>325</v>
      </c>
      <c r="V315" s="270">
        <f t="shared" si="327"/>
        <v>0</v>
      </c>
      <c r="W315" s="271"/>
      <c r="X315" s="432">
        <f t="shared" si="328"/>
        <v>0</v>
      </c>
      <c r="Y315" s="205"/>
      <c r="Z315" s="273">
        <v>0</v>
      </c>
      <c r="AA315" s="268">
        <v>0</v>
      </c>
      <c r="AB315" s="271"/>
      <c r="AC315" s="274">
        <v>0</v>
      </c>
      <c r="AD315" s="275"/>
      <c r="AE315" s="273">
        <v>0</v>
      </c>
      <c r="AF315" s="268">
        <v>0</v>
      </c>
      <c r="AG315" s="271"/>
      <c r="AH315" s="274">
        <v>0</v>
      </c>
      <c r="AI315" s="276"/>
      <c r="AJ315" s="273">
        <v>0</v>
      </c>
      <c r="AK315" s="268">
        <v>0</v>
      </c>
      <c r="AL315" s="271"/>
      <c r="AM315" s="274">
        <v>0</v>
      </c>
      <c r="AN315" s="276"/>
      <c r="AO315" s="273">
        <v>0</v>
      </c>
      <c r="AP315" s="268">
        <v>0</v>
      </c>
      <c r="AQ315" s="271"/>
      <c r="AR315" s="274">
        <v>0</v>
      </c>
      <c r="AS315" s="275"/>
      <c r="AT315" s="464">
        <f t="shared" si="329"/>
        <v>0</v>
      </c>
      <c r="AU315" s="432">
        <f t="shared" si="330"/>
        <v>0</v>
      </c>
    </row>
    <row r="316" spans="1:47" s="321" customFormat="1" ht="12" x14ac:dyDescent="0.2">
      <c r="A316" s="250"/>
      <c r="B316" s="55" t="s">
        <v>390</v>
      </c>
      <c r="C316" s="251"/>
      <c r="D316" s="252"/>
      <c r="E316" s="253"/>
      <c r="F316" s="254"/>
      <c r="G316" s="255"/>
      <c r="H316" s="256">
        <f>J316/$J$15</f>
        <v>0</v>
      </c>
      <c r="I316" s="257"/>
      <c r="J316" s="431">
        <f>SUM(J317:J366)/2</f>
        <v>0</v>
      </c>
      <c r="K316" s="258"/>
      <c r="L316" s="253"/>
      <c r="M316" s="463"/>
      <c r="N316" s="255"/>
      <c r="O316" s="334"/>
      <c r="P316" s="257"/>
      <c r="Q316" s="431">
        <f>SUM(Q317:Q366)/2</f>
        <v>0</v>
      </c>
      <c r="R316" s="259"/>
      <c r="S316" s="253"/>
      <c r="T316" s="256"/>
      <c r="U316" s="255"/>
      <c r="V316" s="256">
        <f>X316/$X$15</f>
        <v>0</v>
      </c>
      <c r="W316" s="257"/>
      <c r="X316" s="431">
        <f>SUM(X317:X366)/2</f>
        <v>0</v>
      </c>
      <c r="Y316" s="258"/>
      <c r="Z316" s="260"/>
      <c r="AA316" s="261"/>
      <c r="AB316" s="257"/>
      <c r="AC316" s="262">
        <v>0</v>
      </c>
      <c r="AD316" s="258"/>
      <c r="AE316" s="260"/>
      <c r="AF316" s="261"/>
      <c r="AG316" s="257"/>
      <c r="AH316" s="262">
        <v>0</v>
      </c>
      <c r="AI316" s="259"/>
      <c r="AJ316" s="260"/>
      <c r="AK316" s="261"/>
      <c r="AL316" s="257"/>
      <c r="AM316" s="262">
        <v>0</v>
      </c>
      <c r="AN316" s="259"/>
      <c r="AO316" s="260"/>
      <c r="AP316" s="261"/>
      <c r="AQ316" s="257"/>
      <c r="AR316" s="262">
        <v>0</v>
      </c>
      <c r="AS316" s="258"/>
      <c r="AT316" s="463">
        <f>AU316/$AU$15</f>
        <v>0</v>
      </c>
      <c r="AU316" s="431">
        <f>SUM(AU317:AU366)/2</f>
        <v>0</v>
      </c>
    </row>
    <row r="317" spans="1:47" s="321" customFormat="1" ht="12" x14ac:dyDescent="0.2">
      <c r="A317" s="307">
        <v>61</v>
      </c>
      <c r="B317" s="61" t="s">
        <v>3360</v>
      </c>
      <c r="C317" s="308"/>
      <c r="D317" s="309"/>
      <c r="E317" s="310"/>
      <c r="F317" s="311"/>
      <c r="G317" s="312"/>
      <c r="H317" s="313"/>
      <c r="I317" s="314"/>
      <c r="J317" s="434">
        <f>SUM(J318:J322)</f>
        <v>0</v>
      </c>
      <c r="K317" s="205"/>
      <c r="L317" s="310"/>
      <c r="M317" s="466"/>
      <c r="N317" s="312"/>
      <c r="O317" s="313"/>
      <c r="P317" s="314"/>
      <c r="Q317" s="434">
        <f>SUM(Q318:Q322)</f>
        <v>0</v>
      </c>
      <c r="R317" s="207"/>
      <c r="S317" s="310"/>
      <c r="T317" s="316"/>
      <c r="U317" s="312"/>
      <c r="V317" s="313"/>
      <c r="W317" s="314"/>
      <c r="X317" s="434">
        <f>SUM(X318:X322)</f>
        <v>0</v>
      </c>
      <c r="Y317" s="205"/>
      <c r="Z317" s="317"/>
      <c r="AA317" s="316"/>
      <c r="AB317" s="314"/>
      <c r="AC317" s="318">
        <v>0</v>
      </c>
      <c r="AD317" s="319"/>
      <c r="AE317" s="317"/>
      <c r="AF317" s="316"/>
      <c r="AG317" s="314"/>
      <c r="AH317" s="318">
        <v>0</v>
      </c>
      <c r="AI317" s="320"/>
      <c r="AJ317" s="317"/>
      <c r="AK317" s="316"/>
      <c r="AL317" s="314"/>
      <c r="AM317" s="318">
        <v>0</v>
      </c>
      <c r="AN317" s="320"/>
      <c r="AO317" s="317"/>
      <c r="AP317" s="316"/>
      <c r="AQ317" s="314"/>
      <c r="AR317" s="318">
        <v>0</v>
      </c>
      <c r="AS317" s="319"/>
      <c r="AT317" s="466"/>
      <c r="AU317" s="434">
        <f>SUM(AU318:AU322)</f>
        <v>0</v>
      </c>
    </row>
    <row r="318" spans="1:47" ht="12" outlineLevel="2" x14ac:dyDescent="0.2">
      <c r="A318" s="264"/>
      <c r="B318" s="62" t="s">
        <v>324</v>
      </c>
      <c r="C318" s="265"/>
      <c r="D318" s="265"/>
      <c r="E318" s="267"/>
      <c r="F318" s="268">
        <v>0</v>
      </c>
      <c r="G318" s="269" t="s">
        <v>325</v>
      </c>
      <c r="H318" s="270">
        <v>0</v>
      </c>
      <c r="I318" s="271"/>
      <c r="J318" s="432">
        <f t="shared" ref="J318:J322" si="331">F318*H318</f>
        <v>0</v>
      </c>
      <c r="K318" s="205"/>
      <c r="L318" s="267"/>
      <c r="M318" s="464">
        <f t="shared" ref="M318:M322" si="332">$F318/$J$15*Q$15</f>
        <v>0</v>
      </c>
      <c r="N318" s="269" t="s">
        <v>325</v>
      </c>
      <c r="O318" s="270">
        <f t="shared" ref="O318:O322" si="333">H318</f>
        <v>0</v>
      </c>
      <c r="P318" s="271"/>
      <c r="Q318" s="432">
        <f t="shared" ref="Q318:Q322" si="334">M318*O318</f>
        <v>0</v>
      </c>
      <c r="R318" s="207"/>
      <c r="S318" s="267"/>
      <c r="T318" s="272">
        <f t="shared" ref="T318:T322" si="335">$F318/$J$15*X$15</f>
        <v>0</v>
      </c>
      <c r="U318" s="269" t="s">
        <v>325</v>
      </c>
      <c r="V318" s="270">
        <f t="shared" ref="V318:V322" si="336">H318</f>
        <v>0</v>
      </c>
      <c r="W318" s="271"/>
      <c r="X318" s="432">
        <f t="shared" ref="X318:X322" si="337">T318*V318</f>
        <v>0</v>
      </c>
      <c r="Y318" s="205"/>
      <c r="Z318" s="273">
        <v>0</v>
      </c>
      <c r="AA318" s="268"/>
      <c r="AB318" s="271"/>
      <c r="AC318" s="274">
        <v>0</v>
      </c>
      <c r="AD318" s="275"/>
      <c r="AE318" s="273">
        <v>0</v>
      </c>
      <c r="AF318" s="268"/>
      <c r="AG318" s="271"/>
      <c r="AH318" s="274">
        <v>0</v>
      </c>
      <c r="AI318" s="276"/>
      <c r="AJ318" s="273">
        <v>0</v>
      </c>
      <c r="AK318" s="268">
        <v>0</v>
      </c>
      <c r="AL318" s="271"/>
      <c r="AM318" s="274">
        <v>0</v>
      </c>
      <c r="AN318" s="276"/>
      <c r="AO318" s="273">
        <v>0</v>
      </c>
      <c r="AP318" s="268"/>
      <c r="AQ318" s="271"/>
      <c r="AR318" s="274">
        <v>0</v>
      </c>
      <c r="AS318" s="275"/>
      <c r="AT318" s="464">
        <f t="shared" ref="AT318:AT322" si="338">F318+M318+T318</f>
        <v>0</v>
      </c>
      <c r="AU318" s="432">
        <f t="shared" ref="AU318:AU322" si="339">J318+Q318+X318</f>
        <v>0</v>
      </c>
    </row>
    <row r="319" spans="1:47" ht="15" customHeight="1" outlineLevel="2" x14ac:dyDescent="0.2">
      <c r="A319" s="264"/>
      <c r="B319" s="59" t="s">
        <v>105</v>
      </c>
      <c r="C319" s="265"/>
      <c r="D319" s="265"/>
      <c r="E319" s="267"/>
      <c r="F319" s="268">
        <v>0</v>
      </c>
      <c r="G319" s="269" t="s">
        <v>325</v>
      </c>
      <c r="H319" s="270">
        <v>0</v>
      </c>
      <c r="I319" s="271"/>
      <c r="J319" s="432">
        <f t="shared" si="331"/>
        <v>0</v>
      </c>
      <c r="K319" s="205"/>
      <c r="L319" s="267"/>
      <c r="M319" s="464">
        <f>$F319/$J$15*Q$15</f>
        <v>0</v>
      </c>
      <c r="N319" s="269" t="s">
        <v>325</v>
      </c>
      <c r="O319" s="270">
        <f t="shared" si="333"/>
        <v>0</v>
      </c>
      <c r="P319" s="271"/>
      <c r="Q319" s="432">
        <f t="shared" si="334"/>
        <v>0</v>
      </c>
      <c r="R319" s="207"/>
      <c r="S319" s="267"/>
      <c r="T319" s="272">
        <f>$F319/$J$15*X$15</f>
        <v>0</v>
      </c>
      <c r="U319" s="269" t="s">
        <v>325</v>
      </c>
      <c r="V319" s="270">
        <f t="shared" si="336"/>
        <v>0</v>
      </c>
      <c r="W319" s="271"/>
      <c r="X319" s="432">
        <f t="shared" si="337"/>
        <v>0</v>
      </c>
      <c r="Y319" s="205"/>
      <c r="Z319" s="273">
        <v>0</v>
      </c>
      <c r="AA319" s="268"/>
      <c r="AB319" s="271"/>
      <c r="AC319" s="274">
        <v>0</v>
      </c>
      <c r="AD319" s="275"/>
      <c r="AE319" s="273">
        <v>0</v>
      </c>
      <c r="AF319" s="268"/>
      <c r="AG319" s="271"/>
      <c r="AH319" s="274">
        <v>0</v>
      </c>
      <c r="AI319" s="276"/>
      <c r="AJ319" s="273">
        <v>0</v>
      </c>
      <c r="AK319" s="268">
        <v>0</v>
      </c>
      <c r="AL319" s="271"/>
      <c r="AM319" s="274">
        <v>0</v>
      </c>
      <c r="AN319" s="276"/>
      <c r="AO319" s="273">
        <v>0</v>
      </c>
      <c r="AP319" s="268"/>
      <c r="AQ319" s="271"/>
      <c r="AR319" s="274">
        <v>0</v>
      </c>
      <c r="AS319" s="275"/>
      <c r="AT319" s="464">
        <f t="shared" si="338"/>
        <v>0</v>
      </c>
      <c r="AU319" s="432">
        <f t="shared" si="339"/>
        <v>0</v>
      </c>
    </row>
    <row r="320" spans="1:47" ht="15" customHeight="1" outlineLevel="2" x14ac:dyDescent="0.2">
      <c r="A320" s="264"/>
      <c r="B320" s="59" t="s">
        <v>105</v>
      </c>
      <c r="C320" s="265"/>
      <c r="D320" s="265"/>
      <c r="E320" s="267"/>
      <c r="F320" s="268">
        <v>0</v>
      </c>
      <c r="G320" s="269" t="s">
        <v>325</v>
      </c>
      <c r="H320" s="270">
        <v>0</v>
      </c>
      <c r="I320" s="271"/>
      <c r="J320" s="432">
        <f t="shared" si="331"/>
        <v>0</v>
      </c>
      <c r="K320" s="205"/>
      <c r="L320" s="267"/>
      <c r="M320" s="464">
        <f t="shared" si="332"/>
        <v>0</v>
      </c>
      <c r="N320" s="269" t="s">
        <v>325</v>
      </c>
      <c r="O320" s="270">
        <f t="shared" si="333"/>
        <v>0</v>
      </c>
      <c r="P320" s="271"/>
      <c r="Q320" s="432">
        <f t="shared" si="334"/>
        <v>0</v>
      </c>
      <c r="R320" s="207"/>
      <c r="S320" s="267"/>
      <c r="T320" s="272">
        <f t="shared" si="335"/>
        <v>0</v>
      </c>
      <c r="U320" s="269" t="s">
        <v>325</v>
      </c>
      <c r="V320" s="270">
        <f t="shared" si="336"/>
        <v>0</v>
      </c>
      <c r="W320" s="271"/>
      <c r="X320" s="432">
        <f t="shared" si="337"/>
        <v>0</v>
      </c>
      <c r="Y320" s="205"/>
      <c r="Z320" s="273">
        <v>0</v>
      </c>
      <c r="AA320" s="268"/>
      <c r="AB320" s="271"/>
      <c r="AC320" s="274">
        <v>0</v>
      </c>
      <c r="AD320" s="275"/>
      <c r="AE320" s="273">
        <v>0</v>
      </c>
      <c r="AF320" s="268"/>
      <c r="AG320" s="271"/>
      <c r="AH320" s="274">
        <v>0</v>
      </c>
      <c r="AI320" s="276"/>
      <c r="AJ320" s="273">
        <v>0</v>
      </c>
      <c r="AK320" s="268">
        <v>0</v>
      </c>
      <c r="AL320" s="271"/>
      <c r="AM320" s="274">
        <v>0</v>
      </c>
      <c r="AN320" s="276"/>
      <c r="AO320" s="273">
        <v>0</v>
      </c>
      <c r="AP320" s="268"/>
      <c r="AQ320" s="271"/>
      <c r="AR320" s="274">
        <v>0</v>
      </c>
      <c r="AS320" s="275"/>
      <c r="AT320" s="464">
        <f t="shared" si="338"/>
        <v>0</v>
      </c>
      <c r="AU320" s="432">
        <f t="shared" si="339"/>
        <v>0</v>
      </c>
    </row>
    <row r="321" spans="1:47" ht="15" customHeight="1" outlineLevel="2" x14ac:dyDescent="0.2">
      <c r="A321" s="264"/>
      <c r="B321" s="59" t="s">
        <v>105</v>
      </c>
      <c r="C321" s="265"/>
      <c r="D321" s="265"/>
      <c r="E321" s="267"/>
      <c r="F321" s="268">
        <v>0</v>
      </c>
      <c r="G321" s="269" t="s">
        <v>325</v>
      </c>
      <c r="H321" s="270">
        <v>0</v>
      </c>
      <c r="I321" s="271"/>
      <c r="J321" s="432">
        <f t="shared" si="331"/>
        <v>0</v>
      </c>
      <c r="K321" s="205"/>
      <c r="L321" s="267"/>
      <c r="M321" s="464">
        <f t="shared" si="332"/>
        <v>0</v>
      </c>
      <c r="N321" s="269" t="s">
        <v>325</v>
      </c>
      <c r="O321" s="270">
        <f t="shared" si="333"/>
        <v>0</v>
      </c>
      <c r="P321" s="271"/>
      <c r="Q321" s="432">
        <f t="shared" si="334"/>
        <v>0</v>
      </c>
      <c r="R321" s="207"/>
      <c r="S321" s="267"/>
      <c r="T321" s="272">
        <f t="shared" si="335"/>
        <v>0</v>
      </c>
      <c r="U321" s="269" t="s">
        <v>325</v>
      </c>
      <c r="V321" s="270">
        <f t="shared" si="336"/>
        <v>0</v>
      </c>
      <c r="W321" s="271"/>
      <c r="X321" s="432">
        <f t="shared" si="337"/>
        <v>0</v>
      </c>
      <c r="Y321" s="205"/>
      <c r="Z321" s="273">
        <v>0</v>
      </c>
      <c r="AA321" s="268"/>
      <c r="AB321" s="271"/>
      <c r="AC321" s="274">
        <v>0</v>
      </c>
      <c r="AD321" s="275"/>
      <c r="AE321" s="273">
        <v>0</v>
      </c>
      <c r="AF321" s="268"/>
      <c r="AG321" s="271"/>
      <c r="AH321" s="274">
        <v>0</v>
      </c>
      <c r="AI321" s="276"/>
      <c r="AJ321" s="273">
        <v>0</v>
      </c>
      <c r="AK321" s="268">
        <v>0</v>
      </c>
      <c r="AL321" s="271"/>
      <c r="AM321" s="274">
        <v>0</v>
      </c>
      <c r="AN321" s="276"/>
      <c r="AO321" s="273">
        <v>0</v>
      </c>
      <c r="AP321" s="268"/>
      <c r="AQ321" s="271"/>
      <c r="AR321" s="274">
        <v>0</v>
      </c>
      <c r="AS321" s="275"/>
      <c r="AT321" s="464">
        <f t="shared" si="338"/>
        <v>0</v>
      </c>
      <c r="AU321" s="432">
        <f t="shared" si="339"/>
        <v>0</v>
      </c>
    </row>
    <row r="322" spans="1:47" ht="12" outlineLevel="2" x14ac:dyDescent="0.2">
      <c r="A322" s="264"/>
      <c r="B322" s="56"/>
      <c r="C322" s="265"/>
      <c r="D322" s="265"/>
      <c r="E322" s="267"/>
      <c r="F322" s="268">
        <v>0</v>
      </c>
      <c r="G322" s="269" t="s">
        <v>325</v>
      </c>
      <c r="H322" s="270">
        <v>0</v>
      </c>
      <c r="I322" s="271"/>
      <c r="J322" s="432">
        <f t="shared" si="331"/>
        <v>0</v>
      </c>
      <c r="K322" s="205"/>
      <c r="L322" s="267"/>
      <c r="M322" s="464">
        <f t="shared" si="332"/>
        <v>0</v>
      </c>
      <c r="N322" s="269" t="s">
        <v>325</v>
      </c>
      <c r="O322" s="270">
        <f t="shared" si="333"/>
        <v>0</v>
      </c>
      <c r="P322" s="271"/>
      <c r="Q322" s="432">
        <f t="shared" si="334"/>
        <v>0</v>
      </c>
      <c r="R322" s="207"/>
      <c r="S322" s="267"/>
      <c r="T322" s="272">
        <f t="shared" si="335"/>
        <v>0</v>
      </c>
      <c r="U322" s="269" t="s">
        <v>325</v>
      </c>
      <c r="V322" s="270">
        <f t="shared" si="336"/>
        <v>0</v>
      </c>
      <c r="W322" s="271"/>
      <c r="X322" s="432">
        <f t="shared" si="337"/>
        <v>0</v>
      </c>
      <c r="Y322" s="205"/>
      <c r="Z322" s="273">
        <v>0</v>
      </c>
      <c r="AA322" s="268"/>
      <c r="AB322" s="271"/>
      <c r="AC322" s="274">
        <v>0</v>
      </c>
      <c r="AD322" s="275"/>
      <c r="AE322" s="273">
        <v>0</v>
      </c>
      <c r="AF322" s="268"/>
      <c r="AG322" s="271"/>
      <c r="AH322" s="274">
        <v>0</v>
      </c>
      <c r="AI322" s="276"/>
      <c r="AJ322" s="273">
        <v>0</v>
      </c>
      <c r="AK322" s="268">
        <v>0</v>
      </c>
      <c r="AL322" s="271"/>
      <c r="AM322" s="274">
        <v>0</v>
      </c>
      <c r="AN322" s="276"/>
      <c r="AO322" s="273">
        <v>0</v>
      </c>
      <c r="AP322" s="268"/>
      <c r="AQ322" s="271"/>
      <c r="AR322" s="274">
        <v>0</v>
      </c>
      <c r="AS322" s="275"/>
      <c r="AT322" s="464">
        <f t="shared" si="338"/>
        <v>0</v>
      </c>
      <c r="AU322" s="432">
        <f t="shared" si="339"/>
        <v>0</v>
      </c>
    </row>
    <row r="323" spans="1:47" s="321" customFormat="1" ht="12" x14ac:dyDescent="0.2">
      <c r="A323" s="307">
        <v>62</v>
      </c>
      <c r="B323" s="61" t="s">
        <v>3560</v>
      </c>
      <c r="C323" s="308"/>
      <c r="D323" s="309"/>
      <c r="E323" s="310"/>
      <c r="F323" s="311"/>
      <c r="G323" s="312"/>
      <c r="H323" s="313"/>
      <c r="I323" s="314"/>
      <c r="J323" s="434">
        <f>SUM(J324:J328)</f>
        <v>0</v>
      </c>
      <c r="K323" s="205"/>
      <c r="L323" s="310"/>
      <c r="M323" s="466"/>
      <c r="N323" s="312"/>
      <c r="O323" s="313"/>
      <c r="P323" s="314"/>
      <c r="Q323" s="434">
        <f>SUM(Q324:Q328)</f>
        <v>0</v>
      </c>
      <c r="R323" s="207"/>
      <c r="S323" s="310"/>
      <c r="T323" s="316"/>
      <c r="U323" s="312"/>
      <c r="V323" s="313"/>
      <c r="W323" s="314"/>
      <c r="X323" s="434">
        <f>SUM(X324:X328)</f>
        <v>0</v>
      </c>
      <c r="Y323" s="205"/>
      <c r="Z323" s="317"/>
      <c r="AA323" s="316"/>
      <c r="AB323" s="314"/>
      <c r="AC323" s="318">
        <v>0</v>
      </c>
      <c r="AD323" s="319"/>
      <c r="AE323" s="317"/>
      <c r="AF323" s="316"/>
      <c r="AG323" s="314"/>
      <c r="AH323" s="318">
        <v>0</v>
      </c>
      <c r="AI323" s="320"/>
      <c r="AJ323" s="317"/>
      <c r="AK323" s="316"/>
      <c r="AL323" s="314"/>
      <c r="AM323" s="318">
        <v>0</v>
      </c>
      <c r="AN323" s="320"/>
      <c r="AO323" s="317"/>
      <c r="AP323" s="316"/>
      <c r="AQ323" s="314"/>
      <c r="AR323" s="318">
        <v>0</v>
      </c>
      <c r="AS323" s="319"/>
      <c r="AT323" s="466"/>
      <c r="AU323" s="434">
        <f>SUM(AU324:AU328)</f>
        <v>0</v>
      </c>
    </row>
    <row r="324" spans="1:47" ht="12" outlineLevel="2" x14ac:dyDescent="0.2">
      <c r="A324" s="264"/>
      <c r="B324" s="62" t="s">
        <v>324</v>
      </c>
      <c r="C324" s="265"/>
      <c r="D324" s="265"/>
      <c r="E324" s="267"/>
      <c r="F324" s="268">
        <v>0</v>
      </c>
      <c r="G324" s="269" t="s">
        <v>325</v>
      </c>
      <c r="H324" s="270">
        <v>0</v>
      </c>
      <c r="I324" s="271"/>
      <c r="J324" s="432">
        <f t="shared" ref="J324:J328" si="340">F324*H324</f>
        <v>0</v>
      </c>
      <c r="K324" s="205"/>
      <c r="L324" s="267"/>
      <c r="M324" s="464">
        <f t="shared" ref="M324:M328" si="341">$F324/$J$15*Q$15</f>
        <v>0</v>
      </c>
      <c r="N324" s="269" t="s">
        <v>325</v>
      </c>
      <c r="O324" s="270">
        <f t="shared" ref="O324:O328" si="342">H324</f>
        <v>0</v>
      </c>
      <c r="P324" s="271"/>
      <c r="Q324" s="432">
        <f t="shared" ref="Q324:Q328" si="343">M324*O324</f>
        <v>0</v>
      </c>
      <c r="R324" s="207"/>
      <c r="S324" s="267"/>
      <c r="T324" s="272">
        <f t="shared" ref="T324:T328" si="344">$F324/$J$15*X$15</f>
        <v>0</v>
      </c>
      <c r="U324" s="269" t="s">
        <v>325</v>
      </c>
      <c r="V324" s="270">
        <f t="shared" ref="V324:V328" si="345">H324</f>
        <v>0</v>
      </c>
      <c r="W324" s="271"/>
      <c r="X324" s="432">
        <f t="shared" ref="X324:X328" si="346">IF(S324=0,T324*V324,S324*T324*V324)</f>
        <v>0</v>
      </c>
      <c r="Y324" s="205"/>
      <c r="Z324" s="273">
        <v>0</v>
      </c>
      <c r="AA324" s="268"/>
      <c r="AB324" s="271"/>
      <c r="AC324" s="274">
        <v>0</v>
      </c>
      <c r="AD324" s="275"/>
      <c r="AE324" s="273">
        <v>0</v>
      </c>
      <c r="AF324" s="268"/>
      <c r="AG324" s="271"/>
      <c r="AH324" s="274">
        <v>0</v>
      </c>
      <c r="AI324" s="276"/>
      <c r="AJ324" s="273">
        <v>0</v>
      </c>
      <c r="AK324" s="268">
        <v>0</v>
      </c>
      <c r="AL324" s="271"/>
      <c r="AM324" s="274">
        <v>0</v>
      </c>
      <c r="AN324" s="276"/>
      <c r="AO324" s="273">
        <v>0</v>
      </c>
      <c r="AP324" s="268"/>
      <c r="AQ324" s="271"/>
      <c r="AR324" s="274">
        <v>0</v>
      </c>
      <c r="AS324" s="275"/>
      <c r="AT324" s="464">
        <f t="shared" ref="AT324:AT328" si="347">F324+M324+T324</f>
        <v>0</v>
      </c>
      <c r="AU324" s="432">
        <f t="shared" ref="AU324:AU328" si="348">J324+Q324+X324</f>
        <v>0</v>
      </c>
    </row>
    <row r="325" spans="1:47" ht="15" customHeight="1" outlineLevel="2" x14ac:dyDescent="0.2">
      <c r="A325" s="264"/>
      <c r="B325" s="59" t="s">
        <v>105</v>
      </c>
      <c r="C325" s="265"/>
      <c r="D325" s="265"/>
      <c r="E325" s="267"/>
      <c r="F325" s="268">
        <v>0</v>
      </c>
      <c r="G325" s="269" t="s">
        <v>325</v>
      </c>
      <c r="H325" s="270">
        <v>0</v>
      </c>
      <c r="I325" s="271"/>
      <c r="J325" s="432">
        <f t="shared" si="340"/>
        <v>0</v>
      </c>
      <c r="K325" s="205"/>
      <c r="L325" s="267"/>
      <c r="M325" s="464">
        <f t="shared" si="341"/>
        <v>0</v>
      </c>
      <c r="N325" s="269" t="s">
        <v>325</v>
      </c>
      <c r="O325" s="270">
        <f t="shared" si="342"/>
        <v>0</v>
      </c>
      <c r="P325" s="271"/>
      <c r="Q325" s="432">
        <f t="shared" si="343"/>
        <v>0</v>
      </c>
      <c r="R325" s="207"/>
      <c r="S325" s="267"/>
      <c r="T325" s="272">
        <f t="shared" si="344"/>
        <v>0</v>
      </c>
      <c r="U325" s="269" t="s">
        <v>325</v>
      </c>
      <c r="V325" s="270">
        <f t="shared" si="345"/>
        <v>0</v>
      </c>
      <c r="W325" s="271"/>
      <c r="X325" s="432">
        <f t="shared" si="346"/>
        <v>0</v>
      </c>
      <c r="Y325" s="205"/>
      <c r="Z325" s="273">
        <v>0</v>
      </c>
      <c r="AA325" s="268"/>
      <c r="AB325" s="271"/>
      <c r="AC325" s="274">
        <v>0</v>
      </c>
      <c r="AD325" s="275"/>
      <c r="AE325" s="273">
        <v>0</v>
      </c>
      <c r="AF325" s="268"/>
      <c r="AG325" s="271"/>
      <c r="AH325" s="274">
        <v>0</v>
      </c>
      <c r="AI325" s="276"/>
      <c r="AJ325" s="273">
        <v>0</v>
      </c>
      <c r="AK325" s="268">
        <v>0</v>
      </c>
      <c r="AL325" s="271"/>
      <c r="AM325" s="274">
        <v>0</v>
      </c>
      <c r="AN325" s="276"/>
      <c r="AO325" s="273">
        <v>0</v>
      </c>
      <c r="AP325" s="268"/>
      <c r="AQ325" s="271"/>
      <c r="AR325" s="274">
        <v>0</v>
      </c>
      <c r="AS325" s="275"/>
      <c r="AT325" s="464">
        <f t="shared" si="347"/>
        <v>0</v>
      </c>
      <c r="AU325" s="432">
        <f t="shared" si="348"/>
        <v>0</v>
      </c>
    </row>
    <row r="326" spans="1:47" ht="15" customHeight="1" outlineLevel="2" x14ac:dyDescent="0.2">
      <c r="A326" s="264"/>
      <c r="B326" s="59" t="s">
        <v>105</v>
      </c>
      <c r="C326" s="265"/>
      <c r="D326" s="265"/>
      <c r="E326" s="267"/>
      <c r="F326" s="268">
        <v>0</v>
      </c>
      <c r="G326" s="269" t="s">
        <v>325</v>
      </c>
      <c r="H326" s="270">
        <v>0</v>
      </c>
      <c r="I326" s="271"/>
      <c r="J326" s="432">
        <f t="shared" si="340"/>
        <v>0</v>
      </c>
      <c r="K326" s="205"/>
      <c r="L326" s="267"/>
      <c r="M326" s="464">
        <f t="shared" si="341"/>
        <v>0</v>
      </c>
      <c r="N326" s="269" t="s">
        <v>325</v>
      </c>
      <c r="O326" s="270">
        <f t="shared" si="342"/>
        <v>0</v>
      </c>
      <c r="P326" s="271"/>
      <c r="Q326" s="432">
        <f t="shared" si="343"/>
        <v>0</v>
      </c>
      <c r="R326" s="207"/>
      <c r="S326" s="267"/>
      <c r="T326" s="272">
        <f>$F326/$J$15*X$15</f>
        <v>0</v>
      </c>
      <c r="U326" s="269" t="s">
        <v>325</v>
      </c>
      <c r="V326" s="270">
        <f t="shared" si="345"/>
        <v>0</v>
      </c>
      <c r="W326" s="271"/>
      <c r="X326" s="432">
        <f t="shared" si="346"/>
        <v>0</v>
      </c>
      <c r="Y326" s="205"/>
      <c r="Z326" s="273">
        <v>0</v>
      </c>
      <c r="AA326" s="268"/>
      <c r="AB326" s="271"/>
      <c r="AC326" s="274">
        <v>0</v>
      </c>
      <c r="AD326" s="275"/>
      <c r="AE326" s="273">
        <v>0</v>
      </c>
      <c r="AF326" s="268"/>
      <c r="AG326" s="271"/>
      <c r="AH326" s="274">
        <v>0</v>
      </c>
      <c r="AI326" s="276"/>
      <c r="AJ326" s="273">
        <v>0</v>
      </c>
      <c r="AK326" s="268">
        <v>0</v>
      </c>
      <c r="AL326" s="271"/>
      <c r="AM326" s="274">
        <v>0</v>
      </c>
      <c r="AN326" s="276"/>
      <c r="AO326" s="273">
        <v>0</v>
      </c>
      <c r="AP326" s="268"/>
      <c r="AQ326" s="271"/>
      <c r="AR326" s="274">
        <v>0</v>
      </c>
      <c r="AS326" s="275"/>
      <c r="AT326" s="464">
        <f t="shared" si="347"/>
        <v>0</v>
      </c>
      <c r="AU326" s="432">
        <f t="shared" si="348"/>
        <v>0</v>
      </c>
    </row>
    <row r="327" spans="1:47" ht="15" customHeight="1" outlineLevel="2" x14ac:dyDescent="0.2">
      <c r="A327" s="264"/>
      <c r="B327" s="59" t="s">
        <v>105</v>
      </c>
      <c r="C327" s="265"/>
      <c r="D327" s="265"/>
      <c r="E327" s="267"/>
      <c r="F327" s="268">
        <v>0</v>
      </c>
      <c r="G327" s="269" t="s">
        <v>325</v>
      </c>
      <c r="H327" s="270">
        <v>0</v>
      </c>
      <c r="I327" s="271"/>
      <c r="J327" s="432">
        <f t="shared" si="340"/>
        <v>0</v>
      </c>
      <c r="K327" s="205"/>
      <c r="L327" s="267"/>
      <c r="M327" s="464">
        <f t="shared" si="341"/>
        <v>0</v>
      </c>
      <c r="N327" s="269" t="s">
        <v>325</v>
      </c>
      <c r="O327" s="270">
        <f t="shared" si="342"/>
        <v>0</v>
      </c>
      <c r="P327" s="271"/>
      <c r="Q327" s="432">
        <f t="shared" si="343"/>
        <v>0</v>
      </c>
      <c r="R327" s="207"/>
      <c r="S327" s="267"/>
      <c r="T327" s="272">
        <f t="shared" si="344"/>
        <v>0</v>
      </c>
      <c r="U327" s="269" t="s">
        <v>325</v>
      </c>
      <c r="V327" s="270">
        <f t="shared" si="345"/>
        <v>0</v>
      </c>
      <c r="W327" s="271"/>
      <c r="X327" s="432">
        <f t="shared" si="346"/>
        <v>0</v>
      </c>
      <c r="Y327" s="205"/>
      <c r="Z327" s="273">
        <v>0</v>
      </c>
      <c r="AA327" s="268"/>
      <c r="AB327" s="271"/>
      <c r="AC327" s="274">
        <v>0</v>
      </c>
      <c r="AD327" s="275"/>
      <c r="AE327" s="273">
        <v>0</v>
      </c>
      <c r="AF327" s="268"/>
      <c r="AG327" s="271"/>
      <c r="AH327" s="274">
        <v>0</v>
      </c>
      <c r="AI327" s="276"/>
      <c r="AJ327" s="273">
        <v>0</v>
      </c>
      <c r="AK327" s="268">
        <v>0</v>
      </c>
      <c r="AL327" s="271"/>
      <c r="AM327" s="274">
        <v>0</v>
      </c>
      <c r="AN327" s="276"/>
      <c r="AO327" s="273">
        <v>0</v>
      </c>
      <c r="AP327" s="268"/>
      <c r="AQ327" s="271"/>
      <c r="AR327" s="274">
        <v>0</v>
      </c>
      <c r="AS327" s="275"/>
      <c r="AT327" s="464">
        <f t="shared" si="347"/>
        <v>0</v>
      </c>
      <c r="AU327" s="432">
        <f t="shared" si="348"/>
        <v>0</v>
      </c>
    </row>
    <row r="328" spans="1:47" ht="12" outlineLevel="2" x14ac:dyDescent="0.2">
      <c r="A328" s="264"/>
      <c r="B328" s="56"/>
      <c r="C328" s="265"/>
      <c r="D328" s="265"/>
      <c r="E328" s="267"/>
      <c r="F328" s="268">
        <v>0</v>
      </c>
      <c r="G328" s="269" t="s">
        <v>325</v>
      </c>
      <c r="H328" s="270">
        <v>0</v>
      </c>
      <c r="I328" s="271"/>
      <c r="J328" s="432">
        <f t="shared" si="340"/>
        <v>0</v>
      </c>
      <c r="K328" s="205"/>
      <c r="L328" s="267"/>
      <c r="M328" s="464">
        <f t="shared" si="341"/>
        <v>0</v>
      </c>
      <c r="N328" s="269" t="s">
        <v>325</v>
      </c>
      <c r="O328" s="270">
        <f t="shared" si="342"/>
        <v>0</v>
      </c>
      <c r="P328" s="271"/>
      <c r="Q328" s="432">
        <f t="shared" si="343"/>
        <v>0</v>
      </c>
      <c r="R328" s="207"/>
      <c r="S328" s="267"/>
      <c r="T328" s="272">
        <f t="shared" si="344"/>
        <v>0</v>
      </c>
      <c r="U328" s="269" t="s">
        <v>325</v>
      </c>
      <c r="V328" s="270">
        <f t="shared" si="345"/>
        <v>0</v>
      </c>
      <c r="W328" s="271"/>
      <c r="X328" s="432">
        <f t="shared" si="346"/>
        <v>0</v>
      </c>
      <c r="Y328" s="205"/>
      <c r="Z328" s="273">
        <v>0</v>
      </c>
      <c r="AA328" s="268"/>
      <c r="AB328" s="271"/>
      <c r="AC328" s="274">
        <v>0</v>
      </c>
      <c r="AD328" s="275"/>
      <c r="AE328" s="273">
        <v>0</v>
      </c>
      <c r="AF328" s="268"/>
      <c r="AG328" s="271"/>
      <c r="AH328" s="274">
        <v>0</v>
      </c>
      <c r="AI328" s="276"/>
      <c r="AJ328" s="273">
        <v>0</v>
      </c>
      <c r="AK328" s="268">
        <v>0</v>
      </c>
      <c r="AL328" s="271"/>
      <c r="AM328" s="274">
        <v>0</v>
      </c>
      <c r="AN328" s="276"/>
      <c r="AO328" s="273">
        <v>0</v>
      </c>
      <c r="AP328" s="268"/>
      <c r="AQ328" s="271"/>
      <c r="AR328" s="274">
        <v>0</v>
      </c>
      <c r="AS328" s="275"/>
      <c r="AT328" s="464">
        <f t="shared" si="347"/>
        <v>0</v>
      </c>
      <c r="AU328" s="432">
        <f t="shared" si="348"/>
        <v>0</v>
      </c>
    </row>
    <row r="329" spans="1:47" s="321" customFormat="1" ht="12" x14ac:dyDescent="0.2">
      <c r="A329" s="307">
        <v>63</v>
      </c>
      <c r="B329" s="61" t="s">
        <v>3659</v>
      </c>
      <c r="C329" s="308"/>
      <c r="D329" s="309"/>
      <c r="E329" s="310"/>
      <c r="F329" s="311"/>
      <c r="G329" s="312"/>
      <c r="H329" s="313"/>
      <c r="I329" s="314"/>
      <c r="J329" s="434">
        <f>SUM(J330:J334)</f>
        <v>0</v>
      </c>
      <c r="K329" s="205"/>
      <c r="L329" s="310"/>
      <c r="M329" s="466"/>
      <c r="N329" s="312"/>
      <c r="O329" s="313"/>
      <c r="P329" s="314"/>
      <c r="Q329" s="434">
        <f>SUM(Q330:Q334)</f>
        <v>0</v>
      </c>
      <c r="R329" s="207"/>
      <c r="S329" s="310"/>
      <c r="T329" s="316"/>
      <c r="U329" s="312"/>
      <c r="V329" s="313"/>
      <c r="W329" s="314"/>
      <c r="X329" s="434">
        <f>SUM(X330:X334)</f>
        <v>0</v>
      </c>
      <c r="Y329" s="205"/>
      <c r="Z329" s="317"/>
      <c r="AA329" s="316"/>
      <c r="AB329" s="314"/>
      <c r="AC329" s="318">
        <v>0</v>
      </c>
      <c r="AD329" s="319"/>
      <c r="AE329" s="317"/>
      <c r="AF329" s="316"/>
      <c r="AG329" s="314"/>
      <c r="AH329" s="318">
        <v>0</v>
      </c>
      <c r="AI329" s="320"/>
      <c r="AJ329" s="317"/>
      <c r="AK329" s="316"/>
      <c r="AL329" s="314"/>
      <c r="AM329" s="318">
        <v>0</v>
      </c>
      <c r="AN329" s="320"/>
      <c r="AO329" s="317"/>
      <c r="AP329" s="316"/>
      <c r="AQ329" s="314"/>
      <c r="AR329" s="318">
        <v>0</v>
      </c>
      <c r="AS329" s="319"/>
      <c r="AT329" s="466"/>
      <c r="AU329" s="434">
        <f>SUM(AU330:AU334)</f>
        <v>0</v>
      </c>
    </row>
    <row r="330" spans="1:47" ht="12" outlineLevel="2" x14ac:dyDescent="0.2">
      <c r="A330" s="264"/>
      <c r="B330" s="62" t="s">
        <v>324</v>
      </c>
      <c r="C330" s="265"/>
      <c r="D330" s="265"/>
      <c r="E330" s="267"/>
      <c r="F330" s="268">
        <v>0</v>
      </c>
      <c r="G330" s="269" t="s">
        <v>325</v>
      </c>
      <c r="H330" s="270">
        <v>0</v>
      </c>
      <c r="I330" s="271"/>
      <c r="J330" s="432">
        <f t="shared" ref="J330:J334" si="349">F330*H330</f>
        <v>0</v>
      </c>
      <c r="K330" s="205"/>
      <c r="L330" s="267"/>
      <c r="M330" s="464">
        <f t="shared" ref="M330:M334" si="350">$F330/$J$15*Q$15</f>
        <v>0</v>
      </c>
      <c r="N330" s="269" t="s">
        <v>325</v>
      </c>
      <c r="O330" s="270">
        <f t="shared" ref="O330:O334" si="351">H330</f>
        <v>0</v>
      </c>
      <c r="P330" s="271"/>
      <c r="Q330" s="432">
        <f t="shared" ref="Q330:Q334" si="352">M330*O330</f>
        <v>0</v>
      </c>
      <c r="R330" s="207"/>
      <c r="S330" s="267"/>
      <c r="T330" s="272">
        <f t="shared" ref="T330:T334" si="353">$F330/$J$15*X$15</f>
        <v>0</v>
      </c>
      <c r="U330" s="269" t="s">
        <v>325</v>
      </c>
      <c r="V330" s="270">
        <v>0</v>
      </c>
      <c r="W330" s="271"/>
      <c r="X330" s="432">
        <f t="shared" ref="X330:X334" si="354">T330*V330</f>
        <v>0</v>
      </c>
      <c r="Y330" s="205"/>
      <c r="Z330" s="273">
        <v>0</v>
      </c>
      <c r="AA330" s="268"/>
      <c r="AB330" s="271"/>
      <c r="AC330" s="274">
        <v>0</v>
      </c>
      <c r="AD330" s="275"/>
      <c r="AE330" s="273">
        <v>0</v>
      </c>
      <c r="AF330" s="268"/>
      <c r="AG330" s="271"/>
      <c r="AH330" s="274">
        <v>0</v>
      </c>
      <c r="AI330" s="276"/>
      <c r="AJ330" s="273">
        <v>0</v>
      </c>
      <c r="AK330" s="268">
        <v>0</v>
      </c>
      <c r="AL330" s="271"/>
      <c r="AM330" s="274">
        <v>0</v>
      </c>
      <c r="AN330" s="276"/>
      <c r="AO330" s="273">
        <v>0</v>
      </c>
      <c r="AP330" s="268"/>
      <c r="AQ330" s="271"/>
      <c r="AR330" s="274">
        <v>0</v>
      </c>
      <c r="AS330" s="275"/>
      <c r="AT330" s="464">
        <f t="shared" ref="AT330:AT334" si="355">F330+M330+T330</f>
        <v>0</v>
      </c>
      <c r="AU330" s="432">
        <f t="shared" ref="AU330:AU334" si="356">J330+Q330+X330</f>
        <v>0</v>
      </c>
    </row>
    <row r="331" spans="1:47" ht="12" outlineLevel="2" x14ac:dyDescent="0.2">
      <c r="A331" s="264"/>
      <c r="B331" s="59" t="s">
        <v>105</v>
      </c>
      <c r="C331" s="265"/>
      <c r="D331" s="265"/>
      <c r="E331" s="267"/>
      <c r="F331" s="268">
        <v>0</v>
      </c>
      <c r="G331" s="269" t="s">
        <v>325</v>
      </c>
      <c r="H331" s="270">
        <v>0</v>
      </c>
      <c r="I331" s="271"/>
      <c r="J331" s="432">
        <f t="shared" si="349"/>
        <v>0</v>
      </c>
      <c r="K331" s="205"/>
      <c r="L331" s="267"/>
      <c r="M331" s="464">
        <f t="shared" si="350"/>
        <v>0</v>
      </c>
      <c r="N331" s="269" t="s">
        <v>325</v>
      </c>
      <c r="O331" s="270">
        <f t="shared" si="351"/>
        <v>0</v>
      </c>
      <c r="P331" s="271"/>
      <c r="Q331" s="432">
        <f t="shared" si="352"/>
        <v>0</v>
      </c>
      <c r="R331" s="207"/>
      <c r="S331" s="267"/>
      <c r="T331" s="272">
        <f t="shared" si="353"/>
        <v>0</v>
      </c>
      <c r="U331" s="269" t="s">
        <v>325</v>
      </c>
      <c r="V331" s="270">
        <v>0</v>
      </c>
      <c r="W331" s="271"/>
      <c r="X331" s="432">
        <f t="shared" si="354"/>
        <v>0</v>
      </c>
      <c r="Y331" s="205"/>
      <c r="Z331" s="273">
        <v>0</v>
      </c>
      <c r="AA331" s="268"/>
      <c r="AB331" s="271"/>
      <c r="AC331" s="274">
        <v>0</v>
      </c>
      <c r="AD331" s="275"/>
      <c r="AE331" s="273">
        <v>0</v>
      </c>
      <c r="AF331" s="268"/>
      <c r="AG331" s="271"/>
      <c r="AH331" s="274">
        <v>0</v>
      </c>
      <c r="AI331" s="276"/>
      <c r="AJ331" s="273">
        <v>0</v>
      </c>
      <c r="AK331" s="268">
        <v>0</v>
      </c>
      <c r="AL331" s="271"/>
      <c r="AM331" s="274">
        <v>0</v>
      </c>
      <c r="AN331" s="276"/>
      <c r="AO331" s="273">
        <v>0</v>
      </c>
      <c r="AP331" s="268"/>
      <c r="AQ331" s="271"/>
      <c r="AR331" s="274">
        <v>0</v>
      </c>
      <c r="AS331" s="275"/>
      <c r="AT331" s="464">
        <f t="shared" si="355"/>
        <v>0</v>
      </c>
      <c r="AU331" s="432">
        <f t="shared" si="356"/>
        <v>0</v>
      </c>
    </row>
    <row r="332" spans="1:47" ht="12" outlineLevel="2" x14ac:dyDescent="0.2">
      <c r="A332" s="264"/>
      <c r="B332" s="59" t="s">
        <v>105</v>
      </c>
      <c r="C332" s="265"/>
      <c r="D332" s="265"/>
      <c r="E332" s="267"/>
      <c r="F332" s="268">
        <v>0</v>
      </c>
      <c r="G332" s="269" t="s">
        <v>325</v>
      </c>
      <c r="H332" s="270">
        <v>0</v>
      </c>
      <c r="I332" s="271"/>
      <c r="J332" s="432">
        <f t="shared" si="349"/>
        <v>0</v>
      </c>
      <c r="K332" s="205"/>
      <c r="L332" s="267"/>
      <c r="M332" s="464">
        <f t="shared" si="350"/>
        <v>0</v>
      </c>
      <c r="N332" s="269" t="s">
        <v>325</v>
      </c>
      <c r="O332" s="270">
        <f t="shared" si="351"/>
        <v>0</v>
      </c>
      <c r="P332" s="271"/>
      <c r="Q332" s="432">
        <f t="shared" si="352"/>
        <v>0</v>
      </c>
      <c r="R332" s="207"/>
      <c r="S332" s="267"/>
      <c r="T332" s="272">
        <f t="shared" si="353"/>
        <v>0</v>
      </c>
      <c r="U332" s="269" t="s">
        <v>325</v>
      </c>
      <c r="V332" s="270">
        <v>0</v>
      </c>
      <c r="W332" s="271"/>
      <c r="X332" s="432">
        <f t="shared" si="354"/>
        <v>0</v>
      </c>
      <c r="Y332" s="205"/>
      <c r="Z332" s="273">
        <v>0</v>
      </c>
      <c r="AA332" s="268"/>
      <c r="AB332" s="271"/>
      <c r="AC332" s="274">
        <v>0</v>
      </c>
      <c r="AD332" s="275"/>
      <c r="AE332" s="273">
        <v>0</v>
      </c>
      <c r="AF332" s="268"/>
      <c r="AG332" s="271"/>
      <c r="AH332" s="274">
        <v>0</v>
      </c>
      <c r="AI332" s="276"/>
      <c r="AJ332" s="273">
        <v>0</v>
      </c>
      <c r="AK332" s="268">
        <v>0</v>
      </c>
      <c r="AL332" s="271"/>
      <c r="AM332" s="274">
        <v>0</v>
      </c>
      <c r="AN332" s="276"/>
      <c r="AO332" s="273">
        <v>0</v>
      </c>
      <c r="AP332" s="268"/>
      <c r="AQ332" s="271"/>
      <c r="AR332" s="274">
        <v>0</v>
      </c>
      <c r="AS332" s="275"/>
      <c r="AT332" s="464">
        <f t="shared" si="355"/>
        <v>0</v>
      </c>
      <c r="AU332" s="432">
        <f t="shared" si="356"/>
        <v>0</v>
      </c>
    </row>
    <row r="333" spans="1:47" ht="12" outlineLevel="2" x14ac:dyDescent="0.2">
      <c r="A333" s="264"/>
      <c r="B333" s="59" t="s">
        <v>105</v>
      </c>
      <c r="C333" s="265"/>
      <c r="D333" s="265"/>
      <c r="E333" s="267"/>
      <c r="F333" s="268">
        <v>0</v>
      </c>
      <c r="G333" s="269" t="s">
        <v>325</v>
      </c>
      <c r="H333" s="270">
        <v>0</v>
      </c>
      <c r="I333" s="271"/>
      <c r="J333" s="432">
        <f t="shared" si="349"/>
        <v>0</v>
      </c>
      <c r="K333" s="205"/>
      <c r="L333" s="267"/>
      <c r="M333" s="464">
        <f t="shared" si="350"/>
        <v>0</v>
      </c>
      <c r="N333" s="269" t="s">
        <v>325</v>
      </c>
      <c r="O333" s="270">
        <f t="shared" si="351"/>
        <v>0</v>
      </c>
      <c r="P333" s="271"/>
      <c r="Q333" s="432">
        <f t="shared" si="352"/>
        <v>0</v>
      </c>
      <c r="R333" s="207"/>
      <c r="S333" s="267"/>
      <c r="T333" s="272">
        <f t="shared" si="353"/>
        <v>0</v>
      </c>
      <c r="U333" s="269" t="s">
        <v>325</v>
      </c>
      <c r="V333" s="270">
        <v>0</v>
      </c>
      <c r="W333" s="271"/>
      <c r="X333" s="432">
        <f t="shared" si="354"/>
        <v>0</v>
      </c>
      <c r="Y333" s="205"/>
      <c r="Z333" s="273">
        <v>0</v>
      </c>
      <c r="AA333" s="268"/>
      <c r="AB333" s="271"/>
      <c r="AC333" s="274">
        <v>0</v>
      </c>
      <c r="AD333" s="275"/>
      <c r="AE333" s="273">
        <v>0</v>
      </c>
      <c r="AF333" s="268"/>
      <c r="AG333" s="271"/>
      <c r="AH333" s="274">
        <v>0</v>
      </c>
      <c r="AI333" s="276"/>
      <c r="AJ333" s="273">
        <v>0</v>
      </c>
      <c r="AK333" s="268">
        <v>0</v>
      </c>
      <c r="AL333" s="271"/>
      <c r="AM333" s="274">
        <v>0</v>
      </c>
      <c r="AN333" s="276"/>
      <c r="AO333" s="273">
        <v>0</v>
      </c>
      <c r="AP333" s="268"/>
      <c r="AQ333" s="271"/>
      <c r="AR333" s="274">
        <v>0</v>
      </c>
      <c r="AS333" s="275"/>
      <c r="AT333" s="464">
        <f t="shared" si="355"/>
        <v>0</v>
      </c>
      <c r="AU333" s="432">
        <f t="shared" si="356"/>
        <v>0</v>
      </c>
    </row>
    <row r="334" spans="1:47" ht="12" outlineLevel="2" x14ac:dyDescent="0.2">
      <c r="A334" s="264"/>
      <c r="B334" s="62"/>
      <c r="C334" s="265"/>
      <c r="D334" s="265"/>
      <c r="E334" s="267"/>
      <c r="F334" s="268">
        <v>0</v>
      </c>
      <c r="G334" s="269" t="s">
        <v>325</v>
      </c>
      <c r="H334" s="270">
        <v>0</v>
      </c>
      <c r="I334" s="271"/>
      <c r="J334" s="432">
        <f t="shared" si="349"/>
        <v>0</v>
      </c>
      <c r="K334" s="205"/>
      <c r="L334" s="267"/>
      <c r="M334" s="464">
        <f t="shared" si="350"/>
        <v>0</v>
      </c>
      <c r="N334" s="269" t="s">
        <v>325</v>
      </c>
      <c r="O334" s="270">
        <f t="shared" si="351"/>
        <v>0</v>
      </c>
      <c r="P334" s="271"/>
      <c r="Q334" s="432">
        <f t="shared" si="352"/>
        <v>0</v>
      </c>
      <c r="R334" s="207"/>
      <c r="S334" s="267"/>
      <c r="T334" s="272">
        <f t="shared" si="353"/>
        <v>0</v>
      </c>
      <c r="U334" s="269" t="s">
        <v>325</v>
      </c>
      <c r="V334" s="270">
        <v>0</v>
      </c>
      <c r="W334" s="271"/>
      <c r="X334" s="432">
        <f t="shared" si="354"/>
        <v>0</v>
      </c>
      <c r="Y334" s="205"/>
      <c r="Z334" s="273">
        <v>0</v>
      </c>
      <c r="AA334" s="268"/>
      <c r="AB334" s="271"/>
      <c r="AC334" s="274">
        <v>0</v>
      </c>
      <c r="AD334" s="275"/>
      <c r="AE334" s="273">
        <v>0</v>
      </c>
      <c r="AF334" s="268"/>
      <c r="AG334" s="271"/>
      <c r="AH334" s="274">
        <v>0</v>
      </c>
      <c r="AI334" s="276"/>
      <c r="AJ334" s="273">
        <v>0</v>
      </c>
      <c r="AK334" s="268">
        <v>0</v>
      </c>
      <c r="AL334" s="271"/>
      <c r="AM334" s="274">
        <v>0</v>
      </c>
      <c r="AN334" s="276"/>
      <c r="AO334" s="273">
        <v>0</v>
      </c>
      <c r="AP334" s="268"/>
      <c r="AQ334" s="271"/>
      <c r="AR334" s="274">
        <v>0</v>
      </c>
      <c r="AS334" s="275"/>
      <c r="AT334" s="464">
        <f t="shared" si="355"/>
        <v>0</v>
      </c>
      <c r="AU334" s="432">
        <f t="shared" si="356"/>
        <v>0</v>
      </c>
    </row>
    <row r="335" spans="1:47" s="321" customFormat="1" ht="12" x14ac:dyDescent="0.2">
      <c r="A335" s="307">
        <v>64</v>
      </c>
      <c r="B335" s="61" t="s">
        <v>64</v>
      </c>
      <c r="C335" s="308"/>
      <c r="D335" s="309"/>
      <c r="E335" s="310"/>
      <c r="F335" s="311"/>
      <c r="G335" s="312"/>
      <c r="H335" s="313"/>
      <c r="I335" s="314"/>
      <c r="J335" s="434">
        <f>SUM(J336:J340)</f>
        <v>0</v>
      </c>
      <c r="K335" s="205"/>
      <c r="L335" s="310"/>
      <c r="M335" s="466"/>
      <c r="N335" s="312"/>
      <c r="O335" s="313"/>
      <c r="P335" s="314"/>
      <c r="Q335" s="434">
        <f>SUM(Q336:Q340)</f>
        <v>0</v>
      </c>
      <c r="R335" s="207"/>
      <c r="S335" s="310"/>
      <c r="T335" s="316"/>
      <c r="U335" s="312"/>
      <c r="V335" s="313"/>
      <c r="W335" s="314"/>
      <c r="X335" s="434">
        <f>SUM(X336:X340)</f>
        <v>0</v>
      </c>
      <c r="Y335" s="205"/>
      <c r="Z335" s="317"/>
      <c r="AA335" s="316"/>
      <c r="AB335" s="314"/>
      <c r="AC335" s="318">
        <v>0</v>
      </c>
      <c r="AD335" s="319"/>
      <c r="AE335" s="317"/>
      <c r="AF335" s="316"/>
      <c r="AG335" s="314"/>
      <c r="AH335" s="318">
        <v>0</v>
      </c>
      <c r="AI335" s="320"/>
      <c r="AJ335" s="317"/>
      <c r="AK335" s="316"/>
      <c r="AL335" s="314"/>
      <c r="AM335" s="318">
        <v>0</v>
      </c>
      <c r="AN335" s="320"/>
      <c r="AO335" s="317"/>
      <c r="AP335" s="316"/>
      <c r="AQ335" s="314"/>
      <c r="AR335" s="318">
        <v>0</v>
      </c>
      <c r="AS335" s="319"/>
      <c r="AT335" s="466"/>
      <c r="AU335" s="434">
        <f>SUM(AU336:AU340)</f>
        <v>0</v>
      </c>
    </row>
    <row r="336" spans="1:47" ht="12" outlineLevel="2" x14ac:dyDescent="0.2">
      <c r="A336" s="264"/>
      <c r="B336" s="62" t="s">
        <v>324</v>
      </c>
      <c r="C336" s="335"/>
      <c r="D336" s="265"/>
      <c r="E336" s="267"/>
      <c r="F336" s="268">
        <v>0</v>
      </c>
      <c r="G336" s="269" t="s">
        <v>325</v>
      </c>
      <c r="H336" s="270">
        <v>0</v>
      </c>
      <c r="I336" s="271"/>
      <c r="J336" s="432">
        <f t="shared" ref="J336:J340" si="357">F336*H336</f>
        <v>0</v>
      </c>
      <c r="K336" s="205"/>
      <c r="L336" s="267"/>
      <c r="M336" s="464">
        <f t="shared" ref="M336:M340" si="358">$F336/$J$15*Q$15</f>
        <v>0</v>
      </c>
      <c r="N336" s="269" t="s">
        <v>325</v>
      </c>
      <c r="O336" s="270">
        <f t="shared" ref="O336:O340" si="359">H336</f>
        <v>0</v>
      </c>
      <c r="P336" s="271"/>
      <c r="Q336" s="432">
        <f t="shared" ref="Q336:Q340" si="360">M336*O336</f>
        <v>0</v>
      </c>
      <c r="R336" s="207"/>
      <c r="S336" s="267"/>
      <c r="T336" s="272">
        <f t="shared" ref="T336:T340" si="361">$F336/$J$15*X$15</f>
        <v>0</v>
      </c>
      <c r="U336" s="269" t="s">
        <v>325</v>
      </c>
      <c r="V336" s="270">
        <f t="shared" ref="V336:V340" si="362">H336</f>
        <v>0</v>
      </c>
      <c r="W336" s="271"/>
      <c r="X336" s="432">
        <f t="shared" ref="X336:X340" si="363">T336*V336</f>
        <v>0</v>
      </c>
      <c r="Y336" s="205"/>
      <c r="Z336" s="273">
        <v>0</v>
      </c>
      <c r="AA336" s="268"/>
      <c r="AB336" s="271"/>
      <c r="AC336" s="274">
        <v>0</v>
      </c>
      <c r="AD336" s="275"/>
      <c r="AE336" s="273">
        <v>0</v>
      </c>
      <c r="AF336" s="268"/>
      <c r="AG336" s="271"/>
      <c r="AH336" s="274">
        <v>0</v>
      </c>
      <c r="AI336" s="276"/>
      <c r="AJ336" s="273">
        <v>0</v>
      </c>
      <c r="AK336" s="268">
        <v>0</v>
      </c>
      <c r="AL336" s="271"/>
      <c r="AM336" s="274">
        <v>0</v>
      </c>
      <c r="AN336" s="276"/>
      <c r="AO336" s="273"/>
      <c r="AP336" s="268"/>
      <c r="AQ336" s="271"/>
      <c r="AR336" s="274">
        <v>0</v>
      </c>
      <c r="AS336" s="275"/>
      <c r="AT336" s="464">
        <f t="shared" ref="AT336:AT340" si="364">F336+M336+T336</f>
        <v>0</v>
      </c>
      <c r="AU336" s="432">
        <f t="shared" ref="AU336:AU340" si="365">J336+Q336+X336</f>
        <v>0</v>
      </c>
    </row>
    <row r="337" spans="1:47" ht="15" customHeight="1" outlineLevel="2" x14ac:dyDescent="0.2">
      <c r="A337" s="264"/>
      <c r="B337" s="59" t="s">
        <v>105</v>
      </c>
      <c r="C337" s="265"/>
      <c r="D337" s="265"/>
      <c r="E337" s="267"/>
      <c r="F337" s="268">
        <v>0</v>
      </c>
      <c r="G337" s="269" t="s">
        <v>325</v>
      </c>
      <c r="H337" s="270">
        <v>0</v>
      </c>
      <c r="I337" s="271"/>
      <c r="J337" s="432">
        <f t="shared" si="357"/>
        <v>0</v>
      </c>
      <c r="K337" s="205"/>
      <c r="L337" s="267"/>
      <c r="M337" s="464">
        <f t="shared" si="358"/>
        <v>0</v>
      </c>
      <c r="N337" s="269" t="s">
        <v>325</v>
      </c>
      <c r="O337" s="270">
        <f t="shared" si="359"/>
        <v>0</v>
      </c>
      <c r="P337" s="271"/>
      <c r="Q337" s="432">
        <f t="shared" si="360"/>
        <v>0</v>
      </c>
      <c r="R337" s="207"/>
      <c r="S337" s="267"/>
      <c r="T337" s="272">
        <f t="shared" si="361"/>
        <v>0</v>
      </c>
      <c r="U337" s="269" t="s">
        <v>325</v>
      </c>
      <c r="V337" s="270">
        <f t="shared" si="362"/>
        <v>0</v>
      </c>
      <c r="W337" s="271"/>
      <c r="X337" s="432">
        <f t="shared" si="363"/>
        <v>0</v>
      </c>
      <c r="Y337" s="205"/>
      <c r="Z337" s="273">
        <v>0</v>
      </c>
      <c r="AA337" s="268"/>
      <c r="AB337" s="271"/>
      <c r="AC337" s="274">
        <v>0</v>
      </c>
      <c r="AD337" s="275"/>
      <c r="AE337" s="273">
        <v>0</v>
      </c>
      <c r="AF337" s="268"/>
      <c r="AG337" s="271"/>
      <c r="AH337" s="274">
        <v>0</v>
      </c>
      <c r="AI337" s="276"/>
      <c r="AJ337" s="273">
        <v>0</v>
      </c>
      <c r="AK337" s="268">
        <v>0</v>
      </c>
      <c r="AL337" s="271"/>
      <c r="AM337" s="274">
        <v>0</v>
      </c>
      <c r="AN337" s="276"/>
      <c r="AO337" s="273"/>
      <c r="AP337" s="268"/>
      <c r="AQ337" s="271"/>
      <c r="AR337" s="274">
        <v>0</v>
      </c>
      <c r="AS337" s="275"/>
      <c r="AT337" s="464">
        <f t="shared" si="364"/>
        <v>0</v>
      </c>
      <c r="AU337" s="432">
        <f t="shared" si="365"/>
        <v>0</v>
      </c>
    </row>
    <row r="338" spans="1:47" ht="15" customHeight="1" outlineLevel="2" x14ac:dyDescent="0.2">
      <c r="A338" s="264"/>
      <c r="B338" s="59" t="s">
        <v>105</v>
      </c>
      <c r="C338" s="265"/>
      <c r="D338" s="265"/>
      <c r="E338" s="267"/>
      <c r="F338" s="268">
        <v>0</v>
      </c>
      <c r="G338" s="269" t="s">
        <v>325</v>
      </c>
      <c r="H338" s="270">
        <v>0</v>
      </c>
      <c r="I338" s="271"/>
      <c r="J338" s="432">
        <f t="shared" si="357"/>
        <v>0</v>
      </c>
      <c r="K338" s="205"/>
      <c r="L338" s="267"/>
      <c r="M338" s="464">
        <f t="shared" si="358"/>
        <v>0</v>
      </c>
      <c r="N338" s="269" t="s">
        <v>325</v>
      </c>
      <c r="O338" s="270">
        <f t="shared" si="359"/>
        <v>0</v>
      </c>
      <c r="P338" s="271"/>
      <c r="Q338" s="432">
        <f t="shared" si="360"/>
        <v>0</v>
      </c>
      <c r="R338" s="207"/>
      <c r="S338" s="267"/>
      <c r="T338" s="272">
        <f t="shared" si="361"/>
        <v>0</v>
      </c>
      <c r="U338" s="269" t="s">
        <v>325</v>
      </c>
      <c r="V338" s="270">
        <f t="shared" si="362"/>
        <v>0</v>
      </c>
      <c r="W338" s="271"/>
      <c r="X338" s="432">
        <f t="shared" si="363"/>
        <v>0</v>
      </c>
      <c r="Y338" s="205"/>
      <c r="Z338" s="273">
        <v>0</v>
      </c>
      <c r="AA338" s="268"/>
      <c r="AB338" s="271"/>
      <c r="AC338" s="274">
        <v>0</v>
      </c>
      <c r="AD338" s="275"/>
      <c r="AE338" s="273">
        <v>0</v>
      </c>
      <c r="AF338" s="268"/>
      <c r="AG338" s="271"/>
      <c r="AH338" s="274">
        <v>0</v>
      </c>
      <c r="AI338" s="276"/>
      <c r="AJ338" s="273">
        <v>0</v>
      </c>
      <c r="AK338" s="268">
        <v>0</v>
      </c>
      <c r="AL338" s="271"/>
      <c r="AM338" s="274">
        <v>0</v>
      </c>
      <c r="AN338" s="276"/>
      <c r="AO338" s="273"/>
      <c r="AP338" s="268"/>
      <c r="AQ338" s="271"/>
      <c r="AR338" s="274">
        <v>0</v>
      </c>
      <c r="AS338" s="275"/>
      <c r="AT338" s="464">
        <f t="shared" si="364"/>
        <v>0</v>
      </c>
      <c r="AU338" s="432">
        <f t="shared" si="365"/>
        <v>0</v>
      </c>
    </row>
    <row r="339" spans="1:47" ht="15" customHeight="1" outlineLevel="2" x14ac:dyDescent="0.2">
      <c r="A339" s="264"/>
      <c r="B339" s="59" t="s">
        <v>105</v>
      </c>
      <c r="C339" s="265"/>
      <c r="D339" s="265"/>
      <c r="E339" s="267"/>
      <c r="F339" s="268">
        <v>0</v>
      </c>
      <c r="G339" s="269" t="s">
        <v>325</v>
      </c>
      <c r="H339" s="270">
        <v>0</v>
      </c>
      <c r="I339" s="271"/>
      <c r="J339" s="432">
        <f t="shared" si="357"/>
        <v>0</v>
      </c>
      <c r="K339" s="205"/>
      <c r="L339" s="267"/>
      <c r="M339" s="464">
        <f t="shared" si="358"/>
        <v>0</v>
      </c>
      <c r="N339" s="269" t="s">
        <v>325</v>
      </c>
      <c r="O339" s="270">
        <f t="shared" si="359"/>
        <v>0</v>
      </c>
      <c r="P339" s="271"/>
      <c r="Q339" s="432">
        <f t="shared" si="360"/>
        <v>0</v>
      </c>
      <c r="R339" s="207"/>
      <c r="S339" s="267"/>
      <c r="T339" s="272">
        <f t="shared" si="361"/>
        <v>0</v>
      </c>
      <c r="U339" s="269" t="s">
        <v>325</v>
      </c>
      <c r="V339" s="270">
        <f t="shared" si="362"/>
        <v>0</v>
      </c>
      <c r="W339" s="271"/>
      <c r="X339" s="432">
        <f t="shared" si="363"/>
        <v>0</v>
      </c>
      <c r="Y339" s="205"/>
      <c r="Z339" s="273">
        <v>0</v>
      </c>
      <c r="AA339" s="268"/>
      <c r="AB339" s="271"/>
      <c r="AC339" s="274">
        <v>0</v>
      </c>
      <c r="AD339" s="275"/>
      <c r="AE339" s="273">
        <v>0</v>
      </c>
      <c r="AF339" s="268"/>
      <c r="AG339" s="271"/>
      <c r="AH339" s="274">
        <v>0</v>
      </c>
      <c r="AI339" s="276"/>
      <c r="AJ339" s="273">
        <v>0</v>
      </c>
      <c r="AK339" s="268">
        <v>0</v>
      </c>
      <c r="AL339" s="271"/>
      <c r="AM339" s="274">
        <v>0</v>
      </c>
      <c r="AN339" s="276"/>
      <c r="AO339" s="273"/>
      <c r="AP339" s="268"/>
      <c r="AQ339" s="271"/>
      <c r="AR339" s="274">
        <v>0</v>
      </c>
      <c r="AS339" s="275"/>
      <c r="AT339" s="464">
        <f t="shared" si="364"/>
        <v>0</v>
      </c>
      <c r="AU339" s="432">
        <f t="shared" si="365"/>
        <v>0</v>
      </c>
    </row>
    <row r="340" spans="1:47" ht="12" outlineLevel="2" x14ac:dyDescent="0.2">
      <c r="A340" s="264"/>
      <c r="B340" s="56"/>
      <c r="C340" s="335"/>
      <c r="D340" s="265"/>
      <c r="E340" s="267"/>
      <c r="F340" s="268">
        <v>0</v>
      </c>
      <c r="G340" s="269" t="s">
        <v>325</v>
      </c>
      <c r="H340" s="270">
        <v>0</v>
      </c>
      <c r="I340" s="271"/>
      <c r="J340" s="432">
        <f t="shared" si="357"/>
        <v>0</v>
      </c>
      <c r="K340" s="205"/>
      <c r="L340" s="267"/>
      <c r="M340" s="464">
        <f t="shared" si="358"/>
        <v>0</v>
      </c>
      <c r="N340" s="269" t="s">
        <v>325</v>
      </c>
      <c r="O340" s="270">
        <f t="shared" si="359"/>
        <v>0</v>
      </c>
      <c r="P340" s="271"/>
      <c r="Q340" s="432">
        <f t="shared" si="360"/>
        <v>0</v>
      </c>
      <c r="R340" s="207"/>
      <c r="S340" s="267"/>
      <c r="T340" s="272">
        <f t="shared" si="361"/>
        <v>0</v>
      </c>
      <c r="U340" s="269" t="s">
        <v>325</v>
      </c>
      <c r="V340" s="270">
        <f t="shared" si="362"/>
        <v>0</v>
      </c>
      <c r="W340" s="271"/>
      <c r="X340" s="432">
        <f t="shared" si="363"/>
        <v>0</v>
      </c>
      <c r="Y340" s="205"/>
      <c r="Z340" s="273">
        <v>0</v>
      </c>
      <c r="AA340" s="268"/>
      <c r="AB340" s="271"/>
      <c r="AC340" s="274">
        <v>0</v>
      </c>
      <c r="AD340" s="275"/>
      <c r="AE340" s="273">
        <v>0</v>
      </c>
      <c r="AF340" s="268"/>
      <c r="AG340" s="271"/>
      <c r="AH340" s="274">
        <v>0</v>
      </c>
      <c r="AI340" s="276"/>
      <c r="AJ340" s="273">
        <v>0</v>
      </c>
      <c r="AK340" s="268">
        <v>0</v>
      </c>
      <c r="AL340" s="271"/>
      <c r="AM340" s="274">
        <v>0</v>
      </c>
      <c r="AN340" s="276"/>
      <c r="AO340" s="273"/>
      <c r="AP340" s="268"/>
      <c r="AQ340" s="271"/>
      <c r="AR340" s="274">
        <v>0</v>
      </c>
      <c r="AS340" s="275"/>
      <c r="AT340" s="464">
        <f t="shared" si="364"/>
        <v>0</v>
      </c>
      <c r="AU340" s="432">
        <f t="shared" si="365"/>
        <v>0</v>
      </c>
    </row>
    <row r="341" spans="1:47" s="321" customFormat="1" ht="12" x14ac:dyDescent="0.2">
      <c r="A341" s="307">
        <v>65</v>
      </c>
      <c r="B341" s="61" t="s">
        <v>25</v>
      </c>
      <c r="C341" s="308"/>
      <c r="D341" s="309"/>
      <c r="E341" s="310"/>
      <c r="F341" s="311"/>
      <c r="G341" s="312"/>
      <c r="H341" s="313"/>
      <c r="I341" s="314"/>
      <c r="J341" s="434">
        <f>SUM(J342:J346)</f>
        <v>0</v>
      </c>
      <c r="K341" s="205"/>
      <c r="L341" s="310"/>
      <c r="M341" s="466"/>
      <c r="N341" s="312"/>
      <c r="O341" s="313"/>
      <c r="P341" s="314"/>
      <c r="Q341" s="434">
        <f>SUM(Q342:Q346)</f>
        <v>0</v>
      </c>
      <c r="R341" s="207"/>
      <c r="S341" s="310"/>
      <c r="T341" s="316"/>
      <c r="U341" s="312"/>
      <c r="V341" s="313"/>
      <c r="W341" s="314"/>
      <c r="X341" s="434">
        <f>SUM(X342:X346)</f>
        <v>0</v>
      </c>
      <c r="Y341" s="205"/>
      <c r="Z341" s="317"/>
      <c r="AA341" s="316"/>
      <c r="AB341" s="314"/>
      <c r="AC341" s="318">
        <v>0</v>
      </c>
      <c r="AD341" s="319"/>
      <c r="AE341" s="317"/>
      <c r="AF341" s="316"/>
      <c r="AG341" s="314"/>
      <c r="AH341" s="318">
        <v>0</v>
      </c>
      <c r="AI341" s="320"/>
      <c r="AJ341" s="317"/>
      <c r="AK341" s="316"/>
      <c r="AL341" s="314"/>
      <c r="AM341" s="318">
        <v>0</v>
      </c>
      <c r="AN341" s="320"/>
      <c r="AO341" s="317"/>
      <c r="AP341" s="316"/>
      <c r="AQ341" s="314"/>
      <c r="AR341" s="318">
        <v>0</v>
      </c>
      <c r="AS341" s="319"/>
      <c r="AT341" s="466"/>
      <c r="AU341" s="434">
        <f>SUM(AU342:AU346)</f>
        <v>0</v>
      </c>
    </row>
    <row r="342" spans="1:47" ht="12" outlineLevel="2" x14ac:dyDescent="0.2">
      <c r="A342" s="264"/>
      <c r="B342" s="62" t="s">
        <v>324</v>
      </c>
      <c r="C342" s="265"/>
      <c r="D342" s="265"/>
      <c r="E342" s="267"/>
      <c r="F342" s="268">
        <v>0</v>
      </c>
      <c r="G342" s="269" t="s">
        <v>325</v>
      </c>
      <c r="H342" s="270">
        <v>0</v>
      </c>
      <c r="I342" s="271"/>
      <c r="J342" s="432">
        <f t="shared" ref="J342:J346" si="366">F342*H342</f>
        <v>0</v>
      </c>
      <c r="K342" s="205"/>
      <c r="L342" s="267"/>
      <c r="M342" s="464">
        <f t="shared" ref="M342:M346" si="367">$F342/$J$15*Q$15</f>
        <v>0</v>
      </c>
      <c r="N342" s="269" t="s">
        <v>325</v>
      </c>
      <c r="O342" s="270">
        <f t="shared" ref="O342:O346" si="368">H342</f>
        <v>0</v>
      </c>
      <c r="P342" s="271"/>
      <c r="Q342" s="432">
        <f t="shared" ref="Q342:Q346" si="369">M342*O342</f>
        <v>0</v>
      </c>
      <c r="R342" s="207"/>
      <c r="S342" s="267"/>
      <c r="T342" s="272">
        <f>$F342/$J$15*X$15</f>
        <v>0</v>
      </c>
      <c r="U342" s="269" t="s">
        <v>325</v>
      </c>
      <c r="V342" s="270">
        <f t="shared" ref="V342:V346" si="370">H342</f>
        <v>0</v>
      </c>
      <c r="W342" s="271"/>
      <c r="X342" s="432">
        <f t="shared" ref="X342:X346" si="371">IF(S342=0,T342*V342,S342*T342*V342)</f>
        <v>0</v>
      </c>
      <c r="Y342" s="205"/>
      <c r="Z342" s="273">
        <v>0</v>
      </c>
      <c r="AA342" s="268"/>
      <c r="AB342" s="271"/>
      <c r="AC342" s="274">
        <v>0</v>
      </c>
      <c r="AD342" s="275"/>
      <c r="AE342" s="273">
        <v>0</v>
      </c>
      <c r="AF342" s="268"/>
      <c r="AG342" s="271"/>
      <c r="AH342" s="274">
        <v>0</v>
      </c>
      <c r="AI342" s="276"/>
      <c r="AJ342" s="273">
        <v>0</v>
      </c>
      <c r="AK342" s="268">
        <v>0</v>
      </c>
      <c r="AL342" s="271"/>
      <c r="AM342" s="274">
        <v>0</v>
      </c>
      <c r="AN342" s="276"/>
      <c r="AO342" s="273">
        <v>0</v>
      </c>
      <c r="AP342" s="268"/>
      <c r="AQ342" s="271"/>
      <c r="AR342" s="274">
        <v>0</v>
      </c>
      <c r="AS342" s="275"/>
      <c r="AT342" s="464">
        <f t="shared" ref="AT342:AT346" si="372">F342+M342+T342</f>
        <v>0</v>
      </c>
      <c r="AU342" s="432">
        <f t="shared" ref="AU342:AU346" si="373">J342+Q342+X342</f>
        <v>0</v>
      </c>
    </row>
    <row r="343" spans="1:47" ht="12" outlineLevel="2" x14ac:dyDescent="0.2">
      <c r="A343" s="264"/>
      <c r="B343" s="59" t="s">
        <v>105</v>
      </c>
      <c r="C343" s="265"/>
      <c r="D343" s="265"/>
      <c r="E343" s="267"/>
      <c r="F343" s="268">
        <v>0</v>
      </c>
      <c r="G343" s="269" t="s">
        <v>325</v>
      </c>
      <c r="H343" s="270">
        <v>0</v>
      </c>
      <c r="I343" s="271"/>
      <c r="J343" s="432">
        <f t="shared" si="366"/>
        <v>0</v>
      </c>
      <c r="K343" s="205"/>
      <c r="L343" s="267"/>
      <c r="M343" s="464">
        <f t="shared" si="367"/>
        <v>0</v>
      </c>
      <c r="N343" s="269" t="s">
        <v>325</v>
      </c>
      <c r="O343" s="270">
        <f t="shared" si="368"/>
        <v>0</v>
      </c>
      <c r="P343" s="271"/>
      <c r="Q343" s="432">
        <f t="shared" si="369"/>
        <v>0</v>
      </c>
      <c r="R343" s="207"/>
      <c r="S343" s="267"/>
      <c r="T343" s="272">
        <f>$F343/$J$15*X$15</f>
        <v>0</v>
      </c>
      <c r="U343" s="269" t="s">
        <v>325</v>
      </c>
      <c r="V343" s="270">
        <f t="shared" si="370"/>
        <v>0</v>
      </c>
      <c r="W343" s="271"/>
      <c r="X343" s="432">
        <f t="shared" si="371"/>
        <v>0</v>
      </c>
      <c r="Y343" s="205"/>
      <c r="Z343" s="273">
        <v>0</v>
      </c>
      <c r="AA343" s="268"/>
      <c r="AB343" s="271"/>
      <c r="AC343" s="274">
        <v>0</v>
      </c>
      <c r="AD343" s="275"/>
      <c r="AE343" s="273">
        <v>0</v>
      </c>
      <c r="AF343" s="268"/>
      <c r="AG343" s="271"/>
      <c r="AH343" s="274">
        <v>0</v>
      </c>
      <c r="AI343" s="276"/>
      <c r="AJ343" s="273">
        <v>0</v>
      </c>
      <c r="AK343" s="268">
        <v>0</v>
      </c>
      <c r="AL343" s="271"/>
      <c r="AM343" s="274">
        <v>0</v>
      </c>
      <c r="AN343" s="276"/>
      <c r="AO343" s="273">
        <v>0</v>
      </c>
      <c r="AP343" s="268"/>
      <c r="AQ343" s="271"/>
      <c r="AR343" s="274">
        <v>0</v>
      </c>
      <c r="AS343" s="275"/>
      <c r="AT343" s="464">
        <f t="shared" si="372"/>
        <v>0</v>
      </c>
      <c r="AU343" s="432">
        <f t="shared" si="373"/>
        <v>0</v>
      </c>
    </row>
    <row r="344" spans="1:47" ht="15" customHeight="1" outlineLevel="2" x14ac:dyDescent="0.2">
      <c r="A344" s="264"/>
      <c r="B344" s="59" t="s">
        <v>105</v>
      </c>
      <c r="C344" s="265"/>
      <c r="D344" s="265"/>
      <c r="E344" s="267"/>
      <c r="F344" s="268">
        <v>0</v>
      </c>
      <c r="G344" s="269" t="s">
        <v>325</v>
      </c>
      <c r="H344" s="270">
        <v>0</v>
      </c>
      <c r="I344" s="271"/>
      <c r="J344" s="432">
        <f t="shared" si="366"/>
        <v>0</v>
      </c>
      <c r="K344" s="205"/>
      <c r="L344" s="267"/>
      <c r="M344" s="464">
        <f t="shared" si="367"/>
        <v>0</v>
      </c>
      <c r="N344" s="269" t="s">
        <v>325</v>
      </c>
      <c r="O344" s="270">
        <f t="shared" si="368"/>
        <v>0</v>
      </c>
      <c r="P344" s="271"/>
      <c r="Q344" s="432">
        <f t="shared" si="369"/>
        <v>0</v>
      </c>
      <c r="R344" s="207"/>
      <c r="S344" s="267"/>
      <c r="T344" s="272">
        <f>$F344/$J$15*X$15</f>
        <v>0</v>
      </c>
      <c r="U344" s="269" t="s">
        <v>325</v>
      </c>
      <c r="V344" s="270">
        <f t="shared" si="370"/>
        <v>0</v>
      </c>
      <c r="W344" s="271"/>
      <c r="X344" s="432">
        <f t="shared" si="371"/>
        <v>0</v>
      </c>
      <c r="Y344" s="205"/>
      <c r="Z344" s="273">
        <v>0</v>
      </c>
      <c r="AA344" s="268">
        <v>0</v>
      </c>
      <c r="AB344" s="271"/>
      <c r="AC344" s="274">
        <v>0</v>
      </c>
      <c r="AD344" s="275"/>
      <c r="AE344" s="273">
        <v>0</v>
      </c>
      <c r="AF344" s="268"/>
      <c r="AG344" s="271"/>
      <c r="AH344" s="274">
        <v>0</v>
      </c>
      <c r="AI344" s="276"/>
      <c r="AJ344" s="273">
        <v>0</v>
      </c>
      <c r="AK344" s="268">
        <v>0</v>
      </c>
      <c r="AL344" s="271"/>
      <c r="AM344" s="274">
        <v>0</v>
      </c>
      <c r="AN344" s="276"/>
      <c r="AO344" s="273">
        <v>0</v>
      </c>
      <c r="AP344" s="268"/>
      <c r="AQ344" s="271"/>
      <c r="AR344" s="274">
        <v>0</v>
      </c>
      <c r="AS344" s="275"/>
      <c r="AT344" s="464">
        <f t="shared" si="372"/>
        <v>0</v>
      </c>
      <c r="AU344" s="432">
        <f t="shared" si="373"/>
        <v>0</v>
      </c>
    </row>
    <row r="345" spans="1:47" ht="12" outlineLevel="2" x14ac:dyDescent="0.2">
      <c r="A345" s="264"/>
      <c r="B345" s="59" t="s">
        <v>105</v>
      </c>
      <c r="C345" s="265"/>
      <c r="D345" s="265"/>
      <c r="E345" s="267"/>
      <c r="F345" s="268">
        <v>0</v>
      </c>
      <c r="G345" s="269" t="s">
        <v>325</v>
      </c>
      <c r="H345" s="270">
        <v>0</v>
      </c>
      <c r="I345" s="271"/>
      <c r="J345" s="432">
        <f t="shared" si="366"/>
        <v>0</v>
      </c>
      <c r="K345" s="205"/>
      <c r="L345" s="267"/>
      <c r="M345" s="464">
        <f t="shared" si="367"/>
        <v>0</v>
      </c>
      <c r="N345" s="269" t="s">
        <v>325</v>
      </c>
      <c r="O345" s="270">
        <f t="shared" si="368"/>
        <v>0</v>
      </c>
      <c r="P345" s="271"/>
      <c r="Q345" s="432">
        <f t="shared" si="369"/>
        <v>0</v>
      </c>
      <c r="R345" s="207"/>
      <c r="S345" s="267"/>
      <c r="T345" s="272">
        <f>$F345/$J$15*X$15</f>
        <v>0</v>
      </c>
      <c r="U345" s="269" t="s">
        <v>325</v>
      </c>
      <c r="V345" s="270">
        <f t="shared" si="370"/>
        <v>0</v>
      </c>
      <c r="W345" s="271"/>
      <c r="X345" s="432">
        <f t="shared" si="371"/>
        <v>0</v>
      </c>
      <c r="Y345" s="205"/>
      <c r="Z345" s="273">
        <v>0</v>
      </c>
      <c r="AA345" s="268">
        <v>0</v>
      </c>
      <c r="AB345" s="271"/>
      <c r="AC345" s="274">
        <v>0</v>
      </c>
      <c r="AD345" s="275"/>
      <c r="AE345" s="273">
        <v>0</v>
      </c>
      <c r="AF345" s="268"/>
      <c r="AG345" s="271"/>
      <c r="AH345" s="274">
        <v>0</v>
      </c>
      <c r="AI345" s="276"/>
      <c r="AJ345" s="273">
        <v>0</v>
      </c>
      <c r="AK345" s="268">
        <v>0</v>
      </c>
      <c r="AL345" s="271"/>
      <c r="AM345" s="274">
        <v>0</v>
      </c>
      <c r="AN345" s="276"/>
      <c r="AO345" s="273">
        <v>0</v>
      </c>
      <c r="AP345" s="268"/>
      <c r="AQ345" s="271"/>
      <c r="AR345" s="274">
        <v>0</v>
      </c>
      <c r="AS345" s="275"/>
      <c r="AT345" s="464">
        <f t="shared" si="372"/>
        <v>0</v>
      </c>
      <c r="AU345" s="432">
        <f t="shared" si="373"/>
        <v>0</v>
      </c>
    </row>
    <row r="346" spans="1:47" ht="15" customHeight="1" outlineLevel="2" x14ac:dyDescent="0.2">
      <c r="A346" s="264"/>
      <c r="B346" s="62"/>
      <c r="C346" s="265"/>
      <c r="D346" s="265"/>
      <c r="E346" s="267"/>
      <c r="F346" s="268">
        <v>0</v>
      </c>
      <c r="G346" s="269" t="s">
        <v>325</v>
      </c>
      <c r="H346" s="270">
        <v>0</v>
      </c>
      <c r="I346" s="271"/>
      <c r="J346" s="432">
        <f t="shared" si="366"/>
        <v>0</v>
      </c>
      <c r="K346" s="205"/>
      <c r="L346" s="267"/>
      <c r="M346" s="464">
        <f t="shared" si="367"/>
        <v>0</v>
      </c>
      <c r="N346" s="269" t="s">
        <v>325</v>
      </c>
      <c r="O346" s="270">
        <f t="shared" si="368"/>
        <v>0</v>
      </c>
      <c r="P346" s="271"/>
      <c r="Q346" s="432">
        <f t="shared" si="369"/>
        <v>0</v>
      </c>
      <c r="R346" s="207"/>
      <c r="S346" s="267"/>
      <c r="T346" s="272">
        <f>$F346/$J$15*X$15</f>
        <v>0</v>
      </c>
      <c r="U346" s="269" t="s">
        <v>325</v>
      </c>
      <c r="V346" s="270">
        <f t="shared" si="370"/>
        <v>0</v>
      </c>
      <c r="W346" s="271"/>
      <c r="X346" s="432">
        <f t="shared" si="371"/>
        <v>0</v>
      </c>
      <c r="Y346" s="205"/>
      <c r="Z346" s="273">
        <v>0</v>
      </c>
      <c r="AA346" s="268">
        <v>0</v>
      </c>
      <c r="AB346" s="271"/>
      <c r="AC346" s="274">
        <v>0</v>
      </c>
      <c r="AD346" s="275"/>
      <c r="AE346" s="273">
        <v>0</v>
      </c>
      <c r="AF346" s="268">
        <v>0</v>
      </c>
      <c r="AG346" s="271"/>
      <c r="AH346" s="274">
        <v>0</v>
      </c>
      <c r="AI346" s="276"/>
      <c r="AJ346" s="273">
        <v>0</v>
      </c>
      <c r="AK346" s="268">
        <v>0</v>
      </c>
      <c r="AL346" s="271"/>
      <c r="AM346" s="274">
        <v>0</v>
      </c>
      <c r="AN346" s="276"/>
      <c r="AO346" s="273">
        <v>0</v>
      </c>
      <c r="AP346" s="268"/>
      <c r="AQ346" s="271"/>
      <c r="AR346" s="274">
        <v>0</v>
      </c>
      <c r="AS346" s="275"/>
      <c r="AT346" s="464">
        <f t="shared" si="372"/>
        <v>0</v>
      </c>
      <c r="AU346" s="432">
        <f t="shared" si="373"/>
        <v>0</v>
      </c>
    </row>
    <row r="347" spans="1:47" s="321" customFormat="1" ht="12" x14ac:dyDescent="0.2">
      <c r="A347" s="307">
        <v>67</v>
      </c>
      <c r="B347" s="61" t="s">
        <v>5387</v>
      </c>
      <c r="C347" s="308"/>
      <c r="D347" s="309"/>
      <c r="E347" s="310"/>
      <c r="F347" s="311"/>
      <c r="G347" s="312"/>
      <c r="H347" s="313"/>
      <c r="I347" s="314"/>
      <c r="J347" s="434">
        <f>SUM(J348:J352)</f>
        <v>0</v>
      </c>
      <c r="K347" s="205"/>
      <c r="L347" s="310"/>
      <c r="M347" s="466"/>
      <c r="N347" s="312"/>
      <c r="O347" s="313"/>
      <c r="P347" s="314"/>
      <c r="Q347" s="434">
        <f>SUM(Q348:Q352)</f>
        <v>0</v>
      </c>
      <c r="R347" s="207"/>
      <c r="S347" s="310"/>
      <c r="T347" s="316"/>
      <c r="U347" s="312"/>
      <c r="V347" s="313"/>
      <c r="W347" s="314"/>
      <c r="X347" s="434">
        <f>SUM(X348:X352)</f>
        <v>0</v>
      </c>
      <c r="Y347" s="205"/>
      <c r="Z347" s="317"/>
      <c r="AA347" s="316"/>
      <c r="AB347" s="314"/>
      <c r="AC347" s="318">
        <v>0</v>
      </c>
      <c r="AD347" s="319"/>
      <c r="AE347" s="317"/>
      <c r="AF347" s="316"/>
      <c r="AG347" s="314"/>
      <c r="AH347" s="318">
        <v>0</v>
      </c>
      <c r="AI347" s="320"/>
      <c r="AJ347" s="317"/>
      <c r="AK347" s="316"/>
      <c r="AL347" s="314"/>
      <c r="AM347" s="318">
        <v>0</v>
      </c>
      <c r="AN347" s="320"/>
      <c r="AO347" s="317"/>
      <c r="AP347" s="316"/>
      <c r="AQ347" s="314"/>
      <c r="AR347" s="318">
        <v>0</v>
      </c>
      <c r="AS347" s="319"/>
      <c r="AT347" s="466"/>
      <c r="AU347" s="434">
        <f>SUM(AU348:AU352)</f>
        <v>0</v>
      </c>
    </row>
    <row r="348" spans="1:47" ht="12" outlineLevel="2" x14ac:dyDescent="0.2">
      <c r="A348" s="264"/>
      <c r="B348" s="62" t="s">
        <v>324</v>
      </c>
      <c r="C348" s="265"/>
      <c r="D348" s="265"/>
      <c r="E348" s="267"/>
      <c r="F348" s="268">
        <v>0</v>
      </c>
      <c r="G348" s="269" t="s">
        <v>325</v>
      </c>
      <c r="H348" s="270">
        <v>0</v>
      </c>
      <c r="I348" s="271"/>
      <c r="J348" s="432">
        <f t="shared" ref="J348:J352" si="374">F348*H348</f>
        <v>0</v>
      </c>
      <c r="K348" s="205"/>
      <c r="L348" s="267"/>
      <c r="M348" s="464">
        <f t="shared" ref="M348:M352" si="375">$F348/$J$15*Q$15</f>
        <v>0</v>
      </c>
      <c r="N348" s="269" t="s">
        <v>325</v>
      </c>
      <c r="O348" s="270">
        <f t="shared" ref="O348:O352" si="376">H348</f>
        <v>0</v>
      </c>
      <c r="P348" s="271"/>
      <c r="Q348" s="432">
        <f t="shared" ref="Q348:Q352" si="377">M348*O348</f>
        <v>0</v>
      </c>
      <c r="R348" s="207"/>
      <c r="S348" s="267"/>
      <c r="T348" s="272">
        <f t="shared" ref="T348:T352" si="378">$F348/$J$15*X$15</f>
        <v>0</v>
      </c>
      <c r="U348" s="269" t="s">
        <v>325</v>
      </c>
      <c r="V348" s="270">
        <f t="shared" ref="V348:V352" si="379">H348</f>
        <v>0</v>
      </c>
      <c r="W348" s="271"/>
      <c r="X348" s="432">
        <f t="shared" ref="X348:X352" si="380">T348*V348</f>
        <v>0</v>
      </c>
      <c r="Y348" s="205"/>
      <c r="Z348" s="273">
        <v>0</v>
      </c>
      <c r="AA348" s="268">
        <v>0</v>
      </c>
      <c r="AB348" s="271"/>
      <c r="AC348" s="274">
        <v>0</v>
      </c>
      <c r="AD348" s="275"/>
      <c r="AE348" s="273">
        <v>0</v>
      </c>
      <c r="AF348" s="268">
        <v>0</v>
      </c>
      <c r="AG348" s="271"/>
      <c r="AH348" s="274">
        <v>0</v>
      </c>
      <c r="AI348" s="276"/>
      <c r="AJ348" s="273">
        <v>0</v>
      </c>
      <c r="AK348" s="268">
        <v>0</v>
      </c>
      <c r="AL348" s="271"/>
      <c r="AM348" s="274">
        <v>0</v>
      </c>
      <c r="AN348" s="276"/>
      <c r="AO348" s="273">
        <v>0</v>
      </c>
      <c r="AP348" s="268"/>
      <c r="AQ348" s="271"/>
      <c r="AR348" s="274">
        <v>0</v>
      </c>
      <c r="AS348" s="275"/>
      <c r="AT348" s="464">
        <f t="shared" ref="AT348:AT352" si="381">F348+M348+T348</f>
        <v>0</v>
      </c>
      <c r="AU348" s="432">
        <f t="shared" ref="AU348:AU352" si="382">J348+Q348+X348</f>
        <v>0</v>
      </c>
    </row>
    <row r="349" spans="1:47" ht="12" outlineLevel="2" x14ac:dyDescent="0.2">
      <c r="A349" s="264"/>
      <c r="B349" s="59" t="s">
        <v>105</v>
      </c>
      <c r="C349" s="265"/>
      <c r="D349" s="265"/>
      <c r="E349" s="267"/>
      <c r="F349" s="268">
        <v>0</v>
      </c>
      <c r="G349" s="269" t="s">
        <v>325</v>
      </c>
      <c r="H349" s="270">
        <v>0</v>
      </c>
      <c r="I349" s="271"/>
      <c r="J349" s="432">
        <f t="shared" si="374"/>
        <v>0</v>
      </c>
      <c r="K349" s="205"/>
      <c r="L349" s="267"/>
      <c r="M349" s="464">
        <f t="shared" si="375"/>
        <v>0</v>
      </c>
      <c r="N349" s="269" t="s">
        <v>325</v>
      </c>
      <c r="O349" s="270">
        <f t="shared" si="376"/>
        <v>0</v>
      </c>
      <c r="P349" s="271"/>
      <c r="Q349" s="432">
        <f t="shared" si="377"/>
        <v>0</v>
      </c>
      <c r="R349" s="207"/>
      <c r="S349" s="267"/>
      <c r="T349" s="272">
        <f t="shared" si="378"/>
        <v>0</v>
      </c>
      <c r="U349" s="269" t="s">
        <v>325</v>
      </c>
      <c r="V349" s="270">
        <f t="shared" si="379"/>
        <v>0</v>
      </c>
      <c r="W349" s="271"/>
      <c r="X349" s="432">
        <f t="shared" si="380"/>
        <v>0</v>
      </c>
      <c r="Y349" s="205"/>
      <c r="Z349" s="273">
        <v>0</v>
      </c>
      <c r="AA349" s="268">
        <v>0</v>
      </c>
      <c r="AB349" s="271"/>
      <c r="AC349" s="274">
        <v>0</v>
      </c>
      <c r="AD349" s="275"/>
      <c r="AE349" s="273">
        <v>0</v>
      </c>
      <c r="AF349" s="268">
        <v>0</v>
      </c>
      <c r="AG349" s="271"/>
      <c r="AH349" s="274">
        <v>0</v>
      </c>
      <c r="AI349" s="276"/>
      <c r="AJ349" s="273">
        <v>0</v>
      </c>
      <c r="AK349" s="268">
        <v>0</v>
      </c>
      <c r="AL349" s="271"/>
      <c r="AM349" s="274">
        <v>0</v>
      </c>
      <c r="AN349" s="276"/>
      <c r="AO349" s="273">
        <v>0</v>
      </c>
      <c r="AP349" s="268">
        <v>0</v>
      </c>
      <c r="AQ349" s="271"/>
      <c r="AR349" s="274">
        <v>0</v>
      </c>
      <c r="AS349" s="275"/>
      <c r="AT349" s="464">
        <f t="shared" si="381"/>
        <v>0</v>
      </c>
      <c r="AU349" s="432">
        <f t="shared" si="382"/>
        <v>0</v>
      </c>
    </row>
    <row r="350" spans="1:47" ht="12" outlineLevel="2" x14ac:dyDescent="0.2">
      <c r="A350" s="264"/>
      <c r="B350" s="59" t="s">
        <v>105</v>
      </c>
      <c r="C350" s="265"/>
      <c r="D350" s="265"/>
      <c r="E350" s="267"/>
      <c r="F350" s="268">
        <v>0</v>
      </c>
      <c r="G350" s="269" t="s">
        <v>325</v>
      </c>
      <c r="H350" s="270">
        <v>0</v>
      </c>
      <c r="I350" s="271"/>
      <c r="J350" s="432">
        <f t="shared" si="374"/>
        <v>0</v>
      </c>
      <c r="K350" s="205"/>
      <c r="L350" s="267"/>
      <c r="M350" s="464">
        <f t="shared" si="375"/>
        <v>0</v>
      </c>
      <c r="N350" s="269" t="s">
        <v>325</v>
      </c>
      <c r="O350" s="270">
        <f t="shared" si="376"/>
        <v>0</v>
      </c>
      <c r="P350" s="271"/>
      <c r="Q350" s="432">
        <f t="shared" si="377"/>
        <v>0</v>
      </c>
      <c r="R350" s="207"/>
      <c r="S350" s="267"/>
      <c r="T350" s="272">
        <f t="shared" si="378"/>
        <v>0</v>
      </c>
      <c r="U350" s="269" t="s">
        <v>325</v>
      </c>
      <c r="V350" s="270">
        <f t="shared" si="379"/>
        <v>0</v>
      </c>
      <c r="W350" s="271"/>
      <c r="X350" s="432">
        <f t="shared" si="380"/>
        <v>0</v>
      </c>
      <c r="Y350" s="205"/>
      <c r="Z350" s="273">
        <v>0</v>
      </c>
      <c r="AA350" s="268">
        <v>0</v>
      </c>
      <c r="AB350" s="271"/>
      <c r="AC350" s="274">
        <v>0</v>
      </c>
      <c r="AD350" s="275"/>
      <c r="AE350" s="273">
        <v>0</v>
      </c>
      <c r="AF350" s="268">
        <v>0</v>
      </c>
      <c r="AG350" s="271"/>
      <c r="AH350" s="274">
        <v>0</v>
      </c>
      <c r="AI350" s="276"/>
      <c r="AJ350" s="273">
        <v>0</v>
      </c>
      <c r="AK350" s="268">
        <v>0</v>
      </c>
      <c r="AL350" s="271"/>
      <c r="AM350" s="274">
        <v>0</v>
      </c>
      <c r="AN350" s="276"/>
      <c r="AO350" s="273">
        <v>0</v>
      </c>
      <c r="AP350" s="268">
        <v>0</v>
      </c>
      <c r="AQ350" s="271"/>
      <c r="AR350" s="274">
        <v>0</v>
      </c>
      <c r="AS350" s="275"/>
      <c r="AT350" s="464">
        <f t="shared" si="381"/>
        <v>0</v>
      </c>
      <c r="AU350" s="432">
        <f t="shared" si="382"/>
        <v>0</v>
      </c>
    </row>
    <row r="351" spans="1:47" ht="12" outlineLevel="2" x14ac:dyDescent="0.2">
      <c r="A351" s="264"/>
      <c r="B351" s="59" t="s">
        <v>105</v>
      </c>
      <c r="C351" s="265"/>
      <c r="D351" s="265"/>
      <c r="E351" s="267"/>
      <c r="F351" s="268">
        <v>0</v>
      </c>
      <c r="G351" s="269" t="s">
        <v>325</v>
      </c>
      <c r="H351" s="270">
        <v>0</v>
      </c>
      <c r="I351" s="271"/>
      <c r="J351" s="432">
        <f t="shared" si="374"/>
        <v>0</v>
      </c>
      <c r="K351" s="205"/>
      <c r="L351" s="267"/>
      <c r="M351" s="464">
        <f t="shared" si="375"/>
        <v>0</v>
      </c>
      <c r="N351" s="269" t="s">
        <v>325</v>
      </c>
      <c r="O351" s="270">
        <f t="shared" si="376"/>
        <v>0</v>
      </c>
      <c r="P351" s="271"/>
      <c r="Q351" s="432">
        <f t="shared" si="377"/>
        <v>0</v>
      </c>
      <c r="R351" s="207"/>
      <c r="S351" s="267"/>
      <c r="T351" s="272">
        <f t="shared" si="378"/>
        <v>0</v>
      </c>
      <c r="U351" s="269" t="s">
        <v>325</v>
      </c>
      <c r="V351" s="270">
        <f t="shared" si="379"/>
        <v>0</v>
      </c>
      <c r="W351" s="271"/>
      <c r="X351" s="432">
        <f t="shared" si="380"/>
        <v>0</v>
      </c>
      <c r="Y351" s="205"/>
      <c r="Z351" s="273">
        <v>0</v>
      </c>
      <c r="AA351" s="268">
        <v>0</v>
      </c>
      <c r="AB351" s="271"/>
      <c r="AC351" s="274">
        <v>0</v>
      </c>
      <c r="AD351" s="275"/>
      <c r="AE351" s="273">
        <v>0</v>
      </c>
      <c r="AF351" s="268">
        <v>0</v>
      </c>
      <c r="AG351" s="271"/>
      <c r="AH351" s="274">
        <v>0</v>
      </c>
      <c r="AI351" s="276"/>
      <c r="AJ351" s="273">
        <v>0</v>
      </c>
      <c r="AK351" s="268">
        <v>0</v>
      </c>
      <c r="AL351" s="271"/>
      <c r="AM351" s="274">
        <v>0</v>
      </c>
      <c r="AN351" s="276"/>
      <c r="AO351" s="273">
        <v>0</v>
      </c>
      <c r="AP351" s="268">
        <v>0</v>
      </c>
      <c r="AQ351" s="271"/>
      <c r="AR351" s="274">
        <v>0</v>
      </c>
      <c r="AS351" s="275"/>
      <c r="AT351" s="464">
        <f t="shared" si="381"/>
        <v>0</v>
      </c>
      <c r="AU351" s="432">
        <f t="shared" si="382"/>
        <v>0</v>
      </c>
    </row>
    <row r="352" spans="1:47" ht="12" outlineLevel="2" x14ac:dyDescent="0.2">
      <c r="A352" s="264"/>
      <c r="B352" s="60"/>
      <c r="C352" s="265"/>
      <c r="D352" s="265"/>
      <c r="E352" s="267"/>
      <c r="F352" s="268">
        <v>0</v>
      </c>
      <c r="G352" s="269" t="s">
        <v>325</v>
      </c>
      <c r="H352" s="270">
        <v>0</v>
      </c>
      <c r="I352" s="271"/>
      <c r="J352" s="432">
        <f t="shared" si="374"/>
        <v>0</v>
      </c>
      <c r="K352" s="205"/>
      <c r="L352" s="267"/>
      <c r="M352" s="464">
        <f t="shared" si="375"/>
        <v>0</v>
      </c>
      <c r="N352" s="269" t="s">
        <v>325</v>
      </c>
      <c r="O352" s="270">
        <f t="shared" si="376"/>
        <v>0</v>
      </c>
      <c r="P352" s="271"/>
      <c r="Q352" s="432">
        <f t="shared" si="377"/>
        <v>0</v>
      </c>
      <c r="R352" s="207"/>
      <c r="S352" s="267"/>
      <c r="T352" s="272">
        <f t="shared" si="378"/>
        <v>0</v>
      </c>
      <c r="U352" s="269" t="s">
        <v>325</v>
      </c>
      <c r="V352" s="270">
        <f t="shared" si="379"/>
        <v>0</v>
      </c>
      <c r="W352" s="271"/>
      <c r="X352" s="432">
        <f t="shared" si="380"/>
        <v>0</v>
      </c>
      <c r="Y352" s="205"/>
      <c r="Z352" s="273">
        <v>0</v>
      </c>
      <c r="AA352" s="268"/>
      <c r="AB352" s="271"/>
      <c r="AC352" s="274">
        <v>0</v>
      </c>
      <c r="AD352" s="275"/>
      <c r="AE352" s="273">
        <v>0</v>
      </c>
      <c r="AF352" s="268"/>
      <c r="AG352" s="271"/>
      <c r="AH352" s="274">
        <v>0</v>
      </c>
      <c r="AI352" s="276"/>
      <c r="AJ352" s="273">
        <v>0</v>
      </c>
      <c r="AK352" s="268">
        <v>0</v>
      </c>
      <c r="AL352" s="271"/>
      <c r="AM352" s="274">
        <v>0</v>
      </c>
      <c r="AN352" s="276"/>
      <c r="AO352" s="273">
        <v>0</v>
      </c>
      <c r="AP352" s="268"/>
      <c r="AQ352" s="271"/>
      <c r="AR352" s="274">
        <v>0</v>
      </c>
      <c r="AS352" s="275"/>
      <c r="AT352" s="464">
        <f t="shared" si="381"/>
        <v>0</v>
      </c>
      <c r="AU352" s="432">
        <f t="shared" si="382"/>
        <v>0</v>
      </c>
    </row>
    <row r="353" spans="1:47" s="321" customFormat="1" ht="12" x14ac:dyDescent="0.2">
      <c r="A353" s="307">
        <v>66</v>
      </c>
      <c r="B353" s="61" t="s">
        <v>60</v>
      </c>
      <c r="C353" s="308"/>
      <c r="D353" s="309"/>
      <c r="E353" s="310"/>
      <c r="F353" s="311"/>
      <c r="G353" s="312"/>
      <c r="H353" s="313"/>
      <c r="I353" s="314"/>
      <c r="J353" s="434">
        <f>SUM(J354:J360)</f>
        <v>0</v>
      </c>
      <c r="K353" s="205"/>
      <c r="L353" s="310"/>
      <c r="M353" s="466"/>
      <c r="N353" s="312"/>
      <c r="O353" s="313"/>
      <c r="P353" s="314"/>
      <c r="Q353" s="434">
        <f>SUM(Q354:Q360)</f>
        <v>0</v>
      </c>
      <c r="R353" s="207"/>
      <c r="S353" s="310"/>
      <c r="T353" s="316"/>
      <c r="U353" s="312"/>
      <c r="V353" s="313"/>
      <c r="W353" s="314"/>
      <c r="X353" s="434">
        <f>SUM(X354:X360)</f>
        <v>0</v>
      </c>
      <c r="Y353" s="205"/>
      <c r="Z353" s="317"/>
      <c r="AA353" s="316"/>
      <c r="AB353" s="314"/>
      <c r="AC353" s="318">
        <v>0</v>
      </c>
      <c r="AD353" s="319"/>
      <c r="AE353" s="317"/>
      <c r="AF353" s="316"/>
      <c r="AG353" s="314"/>
      <c r="AH353" s="318">
        <v>0</v>
      </c>
      <c r="AI353" s="320"/>
      <c r="AJ353" s="317"/>
      <c r="AK353" s="316"/>
      <c r="AL353" s="314"/>
      <c r="AM353" s="318">
        <v>0</v>
      </c>
      <c r="AN353" s="320"/>
      <c r="AO353" s="317"/>
      <c r="AP353" s="316"/>
      <c r="AQ353" s="314"/>
      <c r="AR353" s="318">
        <v>0</v>
      </c>
      <c r="AS353" s="319"/>
      <c r="AT353" s="466"/>
      <c r="AU353" s="434">
        <f>SUM(AU354:AU360)</f>
        <v>0</v>
      </c>
    </row>
    <row r="354" spans="1:47" ht="12" outlineLevel="2" x14ac:dyDescent="0.2">
      <c r="A354" s="264"/>
      <c r="B354" s="62" t="s">
        <v>324</v>
      </c>
      <c r="C354" s="265"/>
      <c r="D354" s="265"/>
      <c r="E354" s="267"/>
      <c r="F354" s="268">
        <v>0</v>
      </c>
      <c r="G354" s="269" t="s">
        <v>325</v>
      </c>
      <c r="H354" s="270">
        <v>0</v>
      </c>
      <c r="I354" s="271"/>
      <c r="J354" s="432">
        <f t="shared" ref="J354:J360" si="383">F354*H354</f>
        <v>0</v>
      </c>
      <c r="K354" s="205"/>
      <c r="L354" s="267"/>
      <c r="M354" s="464">
        <f t="shared" ref="M354:M357" si="384">$F354/$J$15*Q$15</f>
        <v>0</v>
      </c>
      <c r="N354" s="269" t="s">
        <v>325</v>
      </c>
      <c r="O354" s="270">
        <f t="shared" ref="O354:O360" si="385">H354</f>
        <v>0</v>
      </c>
      <c r="P354" s="271"/>
      <c r="Q354" s="432">
        <f t="shared" ref="Q354:Q360" si="386">M354*O354</f>
        <v>0</v>
      </c>
      <c r="R354" s="207"/>
      <c r="S354" s="267"/>
      <c r="T354" s="272">
        <f t="shared" ref="T354:T357" si="387">$F354/$J$15*X$15</f>
        <v>0</v>
      </c>
      <c r="U354" s="269" t="s">
        <v>325</v>
      </c>
      <c r="V354" s="270">
        <f t="shared" ref="V354:V360" si="388">H354</f>
        <v>0</v>
      </c>
      <c r="W354" s="271"/>
      <c r="X354" s="432">
        <f t="shared" ref="X354:X360" si="389">T354*V354</f>
        <v>0</v>
      </c>
      <c r="Y354" s="205"/>
      <c r="Z354" s="273">
        <v>0</v>
      </c>
      <c r="AA354" s="268">
        <v>0</v>
      </c>
      <c r="AB354" s="271"/>
      <c r="AC354" s="274">
        <v>0</v>
      </c>
      <c r="AD354" s="275"/>
      <c r="AE354" s="273">
        <v>0</v>
      </c>
      <c r="AF354" s="268">
        <v>0</v>
      </c>
      <c r="AG354" s="271"/>
      <c r="AH354" s="274">
        <v>0</v>
      </c>
      <c r="AI354" s="276"/>
      <c r="AJ354" s="273">
        <v>0</v>
      </c>
      <c r="AK354" s="268">
        <v>0</v>
      </c>
      <c r="AL354" s="271"/>
      <c r="AM354" s="274">
        <v>0</v>
      </c>
      <c r="AN354" s="276"/>
      <c r="AO354" s="273">
        <v>0</v>
      </c>
      <c r="AP354" s="268"/>
      <c r="AQ354" s="271"/>
      <c r="AR354" s="274">
        <v>0</v>
      </c>
      <c r="AS354" s="275"/>
      <c r="AT354" s="464">
        <f t="shared" ref="AT354:AT360" si="390">F354+M354+T354</f>
        <v>0</v>
      </c>
      <c r="AU354" s="432">
        <f t="shared" ref="AU354:AU360" si="391">J354+Q354+X354</f>
        <v>0</v>
      </c>
    </row>
    <row r="355" spans="1:47" ht="12" outlineLevel="2" x14ac:dyDescent="0.2">
      <c r="A355" s="264"/>
      <c r="B355" s="59" t="s">
        <v>105</v>
      </c>
      <c r="C355" s="265"/>
      <c r="D355" s="265"/>
      <c r="E355" s="267"/>
      <c r="F355" s="268">
        <v>0</v>
      </c>
      <c r="G355" s="269" t="s">
        <v>325</v>
      </c>
      <c r="H355" s="270">
        <v>0</v>
      </c>
      <c r="I355" s="271"/>
      <c r="J355" s="432">
        <f t="shared" si="383"/>
        <v>0</v>
      </c>
      <c r="K355" s="205"/>
      <c r="L355" s="267"/>
      <c r="M355" s="464">
        <f t="shared" si="384"/>
        <v>0</v>
      </c>
      <c r="N355" s="269" t="s">
        <v>325</v>
      </c>
      <c r="O355" s="270">
        <f t="shared" si="385"/>
        <v>0</v>
      </c>
      <c r="P355" s="271"/>
      <c r="Q355" s="432">
        <f t="shared" si="386"/>
        <v>0</v>
      </c>
      <c r="R355" s="207"/>
      <c r="S355" s="267"/>
      <c r="T355" s="272">
        <f t="shared" si="387"/>
        <v>0</v>
      </c>
      <c r="U355" s="269" t="s">
        <v>325</v>
      </c>
      <c r="V355" s="270">
        <f t="shared" si="388"/>
        <v>0</v>
      </c>
      <c r="W355" s="271"/>
      <c r="X355" s="432">
        <f t="shared" si="389"/>
        <v>0</v>
      </c>
      <c r="Y355" s="205"/>
      <c r="Z355" s="273">
        <v>0</v>
      </c>
      <c r="AA355" s="268">
        <v>0</v>
      </c>
      <c r="AB355" s="271"/>
      <c r="AC355" s="274">
        <v>0</v>
      </c>
      <c r="AD355" s="275"/>
      <c r="AE355" s="273">
        <v>0</v>
      </c>
      <c r="AF355" s="268">
        <v>0</v>
      </c>
      <c r="AG355" s="271"/>
      <c r="AH355" s="274">
        <v>0</v>
      </c>
      <c r="AI355" s="276"/>
      <c r="AJ355" s="273">
        <v>0</v>
      </c>
      <c r="AK355" s="268">
        <v>0</v>
      </c>
      <c r="AL355" s="271"/>
      <c r="AM355" s="274">
        <v>0</v>
      </c>
      <c r="AN355" s="276"/>
      <c r="AO355" s="273">
        <v>0</v>
      </c>
      <c r="AP355" s="268">
        <v>0</v>
      </c>
      <c r="AQ355" s="271"/>
      <c r="AR355" s="274">
        <v>0</v>
      </c>
      <c r="AS355" s="275"/>
      <c r="AT355" s="464">
        <f t="shared" si="390"/>
        <v>0</v>
      </c>
      <c r="AU355" s="432">
        <f t="shared" si="391"/>
        <v>0</v>
      </c>
    </row>
    <row r="356" spans="1:47" ht="12" outlineLevel="2" x14ac:dyDescent="0.2">
      <c r="A356" s="264"/>
      <c r="B356" s="59" t="s">
        <v>105</v>
      </c>
      <c r="C356" s="265"/>
      <c r="D356" s="265"/>
      <c r="E356" s="267"/>
      <c r="F356" s="268">
        <v>0</v>
      </c>
      <c r="G356" s="269" t="s">
        <v>325</v>
      </c>
      <c r="H356" s="270">
        <v>0</v>
      </c>
      <c r="I356" s="271"/>
      <c r="J356" s="432">
        <f t="shared" si="383"/>
        <v>0</v>
      </c>
      <c r="K356" s="205"/>
      <c r="L356" s="267"/>
      <c r="M356" s="464">
        <f t="shared" si="384"/>
        <v>0</v>
      </c>
      <c r="N356" s="269" t="s">
        <v>325</v>
      </c>
      <c r="O356" s="270">
        <f t="shared" si="385"/>
        <v>0</v>
      </c>
      <c r="P356" s="271"/>
      <c r="Q356" s="432">
        <f t="shared" si="386"/>
        <v>0</v>
      </c>
      <c r="R356" s="207"/>
      <c r="S356" s="267"/>
      <c r="T356" s="272">
        <f t="shared" si="387"/>
        <v>0</v>
      </c>
      <c r="U356" s="269" t="s">
        <v>325</v>
      </c>
      <c r="V356" s="270">
        <f t="shared" si="388"/>
        <v>0</v>
      </c>
      <c r="W356" s="271"/>
      <c r="X356" s="432">
        <f t="shared" si="389"/>
        <v>0</v>
      </c>
      <c r="Y356" s="205"/>
      <c r="Z356" s="273">
        <v>0</v>
      </c>
      <c r="AA356" s="268">
        <v>0</v>
      </c>
      <c r="AB356" s="271"/>
      <c r="AC356" s="274">
        <v>0</v>
      </c>
      <c r="AD356" s="275"/>
      <c r="AE356" s="273">
        <v>0</v>
      </c>
      <c r="AF356" s="268">
        <v>0</v>
      </c>
      <c r="AG356" s="271"/>
      <c r="AH356" s="274">
        <v>0</v>
      </c>
      <c r="AI356" s="276"/>
      <c r="AJ356" s="273">
        <v>0</v>
      </c>
      <c r="AK356" s="268">
        <v>0</v>
      </c>
      <c r="AL356" s="271"/>
      <c r="AM356" s="274">
        <v>0</v>
      </c>
      <c r="AN356" s="276"/>
      <c r="AO356" s="273">
        <v>0</v>
      </c>
      <c r="AP356" s="268">
        <v>0</v>
      </c>
      <c r="AQ356" s="271"/>
      <c r="AR356" s="274">
        <v>0</v>
      </c>
      <c r="AS356" s="275"/>
      <c r="AT356" s="464">
        <f t="shared" si="390"/>
        <v>0</v>
      </c>
      <c r="AU356" s="432">
        <f t="shared" si="391"/>
        <v>0</v>
      </c>
    </row>
    <row r="357" spans="1:47" ht="12" outlineLevel="2" x14ac:dyDescent="0.2">
      <c r="A357" s="264"/>
      <c r="B357" s="59" t="s">
        <v>105</v>
      </c>
      <c r="C357" s="265"/>
      <c r="D357" s="265"/>
      <c r="E357" s="267"/>
      <c r="F357" s="268">
        <v>0</v>
      </c>
      <c r="G357" s="269" t="s">
        <v>325</v>
      </c>
      <c r="H357" s="270">
        <v>0</v>
      </c>
      <c r="I357" s="271"/>
      <c r="J357" s="432">
        <f t="shared" si="383"/>
        <v>0</v>
      </c>
      <c r="K357" s="205"/>
      <c r="L357" s="267"/>
      <c r="M357" s="464">
        <f t="shared" si="384"/>
        <v>0</v>
      </c>
      <c r="N357" s="269" t="s">
        <v>325</v>
      </c>
      <c r="O357" s="270">
        <f t="shared" si="385"/>
        <v>0</v>
      </c>
      <c r="P357" s="271"/>
      <c r="Q357" s="432">
        <f t="shared" si="386"/>
        <v>0</v>
      </c>
      <c r="R357" s="336"/>
      <c r="S357" s="337"/>
      <c r="T357" s="272">
        <f t="shared" si="387"/>
        <v>0</v>
      </c>
      <c r="U357" s="269" t="s">
        <v>325</v>
      </c>
      <c r="V357" s="270">
        <f t="shared" si="388"/>
        <v>0</v>
      </c>
      <c r="W357" s="271"/>
      <c r="X357" s="432">
        <f t="shared" si="389"/>
        <v>0</v>
      </c>
      <c r="Y357" s="205"/>
      <c r="Z357" s="273">
        <v>0</v>
      </c>
      <c r="AA357" s="268">
        <v>0</v>
      </c>
      <c r="AB357" s="271"/>
      <c r="AC357" s="274">
        <v>0</v>
      </c>
      <c r="AD357" s="275"/>
      <c r="AE357" s="273">
        <v>0</v>
      </c>
      <c r="AF357" s="268">
        <v>0</v>
      </c>
      <c r="AG357" s="271"/>
      <c r="AH357" s="274">
        <v>0</v>
      </c>
      <c r="AI357" s="276"/>
      <c r="AJ357" s="273">
        <v>0</v>
      </c>
      <c r="AK357" s="268">
        <v>0</v>
      </c>
      <c r="AL357" s="271"/>
      <c r="AM357" s="274">
        <v>0</v>
      </c>
      <c r="AN357" s="276"/>
      <c r="AO357" s="273">
        <v>0</v>
      </c>
      <c r="AP357" s="268">
        <v>0</v>
      </c>
      <c r="AQ357" s="271"/>
      <c r="AR357" s="274">
        <v>0</v>
      </c>
      <c r="AS357" s="275"/>
      <c r="AT357" s="464">
        <f t="shared" si="390"/>
        <v>0</v>
      </c>
      <c r="AU357" s="432">
        <f t="shared" si="391"/>
        <v>0</v>
      </c>
    </row>
    <row r="358" spans="1:47" ht="12" outlineLevel="2" x14ac:dyDescent="0.2">
      <c r="A358" s="264"/>
      <c r="B358" s="62" t="s">
        <v>377</v>
      </c>
      <c r="C358" s="265"/>
      <c r="D358" s="265"/>
      <c r="E358" s="267"/>
      <c r="F358" s="268">
        <v>0</v>
      </c>
      <c r="G358" s="269" t="s">
        <v>80</v>
      </c>
      <c r="H358" s="270">
        <v>0</v>
      </c>
      <c r="I358" s="271"/>
      <c r="J358" s="432">
        <f t="shared" si="383"/>
        <v>0</v>
      </c>
      <c r="K358" s="205"/>
      <c r="L358" s="267"/>
      <c r="M358" s="464">
        <v>8</v>
      </c>
      <c r="N358" s="269" t="s">
        <v>80</v>
      </c>
      <c r="O358" s="270">
        <f t="shared" si="385"/>
        <v>0</v>
      </c>
      <c r="P358" s="271"/>
      <c r="Q358" s="432">
        <f t="shared" si="386"/>
        <v>0</v>
      </c>
      <c r="R358" s="336"/>
      <c r="S358" s="337"/>
      <c r="T358" s="272">
        <v>8</v>
      </c>
      <c r="U358" s="269" t="s">
        <v>80</v>
      </c>
      <c r="V358" s="270">
        <f t="shared" si="388"/>
        <v>0</v>
      </c>
      <c r="W358" s="271"/>
      <c r="X358" s="432">
        <f t="shared" si="389"/>
        <v>0</v>
      </c>
      <c r="Y358" s="205"/>
      <c r="Z358" s="273">
        <v>0</v>
      </c>
      <c r="AA358" s="268"/>
      <c r="AB358" s="271"/>
      <c r="AC358" s="274">
        <v>0</v>
      </c>
      <c r="AD358" s="275"/>
      <c r="AE358" s="273">
        <v>0</v>
      </c>
      <c r="AF358" s="268">
        <v>0</v>
      </c>
      <c r="AG358" s="271"/>
      <c r="AH358" s="274">
        <v>0</v>
      </c>
      <c r="AI358" s="276"/>
      <c r="AJ358" s="273">
        <v>0</v>
      </c>
      <c r="AK358" s="268">
        <v>0</v>
      </c>
      <c r="AL358" s="271"/>
      <c r="AM358" s="274">
        <v>0</v>
      </c>
      <c r="AN358" s="276"/>
      <c r="AO358" s="273">
        <v>0</v>
      </c>
      <c r="AP358" s="268">
        <v>0</v>
      </c>
      <c r="AQ358" s="271"/>
      <c r="AR358" s="274">
        <v>0</v>
      </c>
      <c r="AS358" s="275"/>
      <c r="AT358" s="464">
        <f t="shared" si="390"/>
        <v>16</v>
      </c>
      <c r="AU358" s="432">
        <f t="shared" si="391"/>
        <v>0</v>
      </c>
    </row>
    <row r="359" spans="1:47" ht="12" outlineLevel="2" x14ac:dyDescent="0.2">
      <c r="A359" s="264"/>
      <c r="B359" s="62" t="s">
        <v>378</v>
      </c>
      <c r="C359" s="265"/>
      <c r="D359" s="265"/>
      <c r="E359" s="267"/>
      <c r="F359" s="268">
        <v>0</v>
      </c>
      <c r="G359" s="269" t="s">
        <v>80</v>
      </c>
      <c r="H359" s="270">
        <v>0</v>
      </c>
      <c r="I359" s="271"/>
      <c r="J359" s="432">
        <f t="shared" si="383"/>
        <v>0</v>
      </c>
      <c r="K359" s="205"/>
      <c r="L359" s="267"/>
      <c r="M359" s="464">
        <v>5</v>
      </c>
      <c r="N359" s="269" t="s">
        <v>80</v>
      </c>
      <c r="O359" s="270">
        <f t="shared" si="385"/>
        <v>0</v>
      </c>
      <c r="P359" s="271"/>
      <c r="Q359" s="432">
        <f t="shared" si="386"/>
        <v>0</v>
      </c>
      <c r="R359" s="336"/>
      <c r="S359" s="337"/>
      <c r="T359" s="272">
        <v>5</v>
      </c>
      <c r="U359" s="269" t="s">
        <v>80</v>
      </c>
      <c r="V359" s="270">
        <f t="shared" si="388"/>
        <v>0</v>
      </c>
      <c r="W359" s="271"/>
      <c r="X359" s="432">
        <f t="shared" si="389"/>
        <v>0</v>
      </c>
      <c r="Y359" s="205"/>
      <c r="Z359" s="273">
        <v>0</v>
      </c>
      <c r="AA359" s="268">
        <v>0</v>
      </c>
      <c r="AB359" s="271"/>
      <c r="AC359" s="274">
        <v>0</v>
      </c>
      <c r="AD359" s="275"/>
      <c r="AE359" s="273">
        <v>0</v>
      </c>
      <c r="AF359" s="268"/>
      <c r="AG359" s="271"/>
      <c r="AH359" s="274">
        <v>0</v>
      </c>
      <c r="AI359" s="276"/>
      <c r="AJ359" s="273">
        <v>0</v>
      </c>
      <c r="AK359" s="268">
        <v>0</v>
      </c>
      <c r="AL359" s="271"/>
      <c r="AM359" s="274">
        <v>0</v>
      </c>
      <c r="AN359" s="276"/>
      <c r="AO359" s="273">
        <v>0</v>
      </c>
      <c r="AP359" s="268">
        <v>0</v>
      </c>
      <c r="AQ359" s="271"/>
      <c r="AR359" s="274">
        <v>0</v>
      </c>
      <c r="AS359" s="275"/>
      <c r="AT359" s="464">
        <f t="shared" si="390"/>
        <v>10</v>
      </c>
      <c r="AU359" s="432">
        <f t="shared" si="391"/>
        <v>0</v>
      </c>
    </row>
    <row r="360" spans="1:47" ht="12" outlineLevel="2" x14ac:dyDescent="0.2">
      <c r="A360" s="264"/>
      <c r="B360" s="62"/>
      <c r="C360" s="265"/>
      <c r="D360" s="265"/>
      <c r="E360" s="267"/>
      <c r="F360" s="268">
        <v>0</v>
      </c>
      <c r="G360" s="269" t="s">
        <v>325</v>
      </c>
      <c r="H360" s="270">
        <v>0</v>
      </c>
      <c r="I360" s="271"/>
      <c r="J360" s="432">
        <f t="shared" si="383"/>
        <v>0</v>
      </c>
      <c r="K360" s="205"/>
      <c r="L360" s="267"/>
      <c r="M360" s="464">
        <f t="shared" ref="M360" si="392">$F360/$J$15*Q$15</f>
        <v>0</v>
      </c>
      <c r="N360" s="269" t="s">
        <v>325</v>
      </c>
      <c r="O360" s="270">
        <f t="shared" si="385"/>
        <v>0</v>
      </c>
      <c r="P360" s="271"/>
      <c r="Q360" s="432">
        <f t="shared" si="386"/>
        <v>0</v>
      </c>
      <c r="R360" s="336"/>
      <c r="S360" s="337"/>
      <c r="T360" s="272">
        <f t="shared" ref="T360" si="393">$F360/$J$15*X$15</f>
        <v>0</v>
      </c>
      <c r="U360" s="269" t="s">
        <v>325</v>
      </c>
      <c r="V360" s="270">
        <f t="shared" si="388"/>
        <v>0</v>
      </c>
      <c r="W360" s="271"/>
      <c r="X360" s="432">
        <f t="shared" si="389"/>
        <v>0</v>
      </c>
      <c r="Y360" s="205"/>
      <c r="Z360" s="273">
        <v>0</v>
      </c>
      <c r="AA360" s="268">
        <v>0</v>
      </c>
      <c r="AB360" s="271"/>
      <c r="AC360" s="274">
        <v>0</v>
      </c>
      <c r="AD360" s="275"/>
      <c r="AE360" s="273">
        <v>0</v>
      </c>
      <c r="AF360" s="268"/>
      <c r="AG360" s="271"/>
      <c r="AH360" s="274">
        <v>0</v>
      </c>
      <c r="AI360" s="276"/>
      <c r="AJ360" s="273">
        <v>0</v>
      </c>
      <c r="AK360" s="268">
        <v>0</v>
      </c>
      <c r="AL360" s="271"/>
      <c r="AM360" s="274">
        <v>0</v>
      </c>
      <c r="AN360" s="276"/>
      <c r="AO360" s="273">
        <v>0</v>
      </c>
      <c r="AP360" s="268">
        <v>0</v>
      </c>
      <c r="AQ360" s="271"/>
      <c r="AR360" s="274">
        <v>0</v>
      </c>
      <c r="AS360" s="275"/>
      <c r="AT360" s="464">
        <f t="shared" si="390"/>
        <v>0</v>
      </c>
      <c r="AU360" s="432">
        <f t="shared" si="391"/>
        <v>0</v>
      </c>
    </row>
    <row r="361" spans="1:47" s="321" customFormat="1" ht="12" x14ac:dyDescent="0.2">
      <c r="A361" s="307">
        <v>69</v>
      </c>
      <c r="B361" s="61" t="s">
        <v>376</v>
      </c>
      <c r="C361" s="308"/>
      <c r="D361" s="309"/>
      <c r="E361" s="310"/>
      <c r="F361" s="311"/>
      <c r="G361" s="312"/>
      <c r="H361" s="313"/>
      <c r="I361" s="314"/>
      <c r="J361" s="434">
        <f>SUM(J362:J366)</f>
        <v>0</v>
      </c>
      <c r="K361" s="205"/>
      <c r="L361" s="310"/>
      <c r="M361" s="466"/>
      <c r="N361" s="312"/>
      <c r="O361" s="313"/>
      <c r="P361" s="314"/>
      <c r="Q361" s="445">
        <f>SUM(Q362:Q366)</f>
        <v>0</v>
      </c>
      <c r="R361" s="336"/>
      <c r="S361" s="311"/>
      <c r="T361" s="316"/>
      <c r="U361" s="312"/>
      <c r="V361" s="313"/>
      <c r="W361" s="314"/>
      <c r="X361" s="434">
        <f>SUM(X362:X366)</f>
        <v>0</v>
      </c>
      <c r="Y361" s="205"/>
      <c r="Z361" s="317"/>
      <c r="AA361" s="316"/>
      <c r="AB361" s="314"/>
      <c r="AC361" s="318">
        <v>0</v>
      </c>
      <c r="AD361" s="319"/>
      <c r="AE361" s="317"/>
      <c r="AF361" s="316"/>
      <c r="AG361" s="314"/>
      <c r="AH361" s="318">
        <v>0</v>
      </c>
      <c r="AI361" s="320"/>
      <c r="AJ361" s="317"/>
      <c r="AK361" s="316"/>
      <c r="AL361" s="314"/>
      <c r="AM361" s="318">
        <v>0</v>
      </c>
      <c r="AN361" s="320"/>
      <c r="AO361" s="317"/>
      <c r="AP361" s="316"/>
      <c r="AQ361" s="314"/>
      <c r="AR361" s="318">
        <v>0</v>
      </c>
      <c r="AS361" s="319"/>
      <c r="AT361" s="466"/>
      <c r="AU361" s="434">
        <f>SUM(AU362:AU366)</f>
        <v>0</v>
      </c>
    </row>
    <row r="362" spans="1:47" ht="15" customHeight="1" outlineLevel="2" x14ac:dyDescent="0.2">
      <c r="A362" s="264"/>
      <c r="B362" s="56" t="s">
        <v>16</v>
      </c>
      <c r="C362" s="333"/>
      <c r="D362" s="265"/>
      <c r="E362" s="267"/>
      <c r="F362" s="338">
        <v>0</v>
      </c>
      <c r="G362" s="269" t="s">
        <v>325</v>
      </c>
      <c r="H362" s="270">
        <v>0</v>
      </c>
      <c r="I362" s="271"/>
      <c r="J362" s="432">
        <f t="shared" ref="J362:J366" si="394">F362*H362</f>
        <v>0</v>
      </c>
      <c r="K362" s="205"/>
      <c r="L362" s="267"/>
      <c r="M362" s="464">
        <f t="shared" ref="M362:M366" si="395">$F362/$J$15*Q$15</f>
        <v>0</v>
      </c>
      <c r="N362" s="269" t="s">
        <v>325</v>
      </c>
      <c r="O362" s="270">
        <f t="shared" ref="O362:O366" si="396">H362</f>
        <v>0</v>
      </c>
      <c r="P362" s="271"/>
      <c r="Q362" s="432">
        <f t="shared" ref="Q362:Q366" si="397">M362*O362</f>
        <v>0</v>
      </c>
      <c r="R362" s="336"/>
      <c r="S362" s="337"/>
      <c r="T362" s="272">
        <f t="shared" ref="T362:T366" si="398">$F362/$J$15*X$15</f>
        <v>0</v>
      </c>
      <c r="U362" s="269" t="s">
        <v>325</v>
      </c>
      <c r="V362" s="270">
        <f t="shared" ref="V362:V366" si="399">H362</f>
        <v>0</v>
      </c>
      <c r="W362" s="271"/>
      <c r="X362" s="432">
        <f t="shared" ref="X362:X366" si="400">T362*V362</f>
        <v>0</v>
      </c>
      <c r="Y362" s="205"/>
      <c r="Z362" s="323">
        <v>0</v>
      </c>
      <c r="AA362" s="332">
        <v>0.05</v>
      </c>
      <c r="AB362" s="271"/>
      <c r="AC362" s="274">
        <v>0</v>
      </c>
      <c r="AD362" s="275"/>
      <c r="AE362" s="323">
        <v>0</v>
      </c>
      <c r="AF362" s="332">
        <v>0.1</v>
      </c>
      <c r="AG362" s="271"/>
      <c r="AH362" s="274">
        <v>0</v>
      </c>
      <c r="AI362" s="276"/>
      <c r="AJ362" s="323">
        <v>0</v>
      </c>
      <c r="AK362" s="332">
        <v>0</v>
      </c>
      <c r="AL362" s="271"/>
      <c r="AM362" s="274">
        <v>0</v>
      </c>
      <c r="AN362" s="276"/>
      <c r="AO362" s="323">
        <v>0</v>
      </c>
      <c r="AP362" s="332">
        <v>0.15</v>
      </c>
      <c r="AQ362" s="271"/>
      <c r="AR362" s="274">
        <v>0</v>
      </c>
      <c r="AS362" s="275"/>
      <c r="AT362" s="464">
        <f t="shared" ref="AT362:AT366" si="401">F362+M362+T362</f>
        <v>0</v>
      </c>
      <c r="AU362" s="432">
        <f t="shared" ref="AU362:AU366" si="402">J362+Q362+X362</f>
        <v>0</v>
      </c>
    </row>
    <row r="363" spans="1:47" ht="12" outlineLevel="2" x14ac:dyDescent="0.2">
      <c r="A363" s="264"/>
      <c r="B363" s="56" t="s">
        <v>16</v>
      </c>
      <c r="C363" s="265"/>
      <c r="D363" s="265"/>
      <c r="E363" s="267"/>
      <c r="F363" s="268">
        <v>0</v>
      </c>
      <c r="G363" s="269" t="s">
        <v>325</v>
      </c>
      <c r="H363" s="270">
        <v>0</v>
      </c>
      <c r="I363" s="271"/>
      <c r="J363" s="432">
        <f t="shared" si="394"/>
        <v>0</v>
      </c>
      <c r="K363" s="205"/>
      <c r="L363" s="267"/>
      <c r="M363" s="464">
        <f t="shared" si="395"/>
        <v>0</v>
      </c>
      <c r="N363" s="269" t="s">
        <v>325</v>
      </c>
      <c r="O363" s="270">
        <f t="shared" si="396"/>
        <v>0</v>
      </c>
      <c r="P363" s="271"/>
      <c r="Q363" s="432">
        <f t="shared" si="397"/>
        <v>0</v>
      </c>
      <c r="R363" s="336"/>
      <c r="S363" s="337"/>
      <c r="T363" s="272">
        <f t="shared" si="398"/>
        <v>0</v>
      </c>
      <c r="U363" s="269" t="s">
        <v>325</v>
      </c>
      <c r="V363" s="270">
        <f t="shared" si="399"/>
        <v>0</v>
      </c>
      <c r="W363" s="271"/>
      <c r="X363" s="432">
        <f t="shared" si="400"/>
        <v>0</v>
      </c>
      <c r="Y363" s="205"/>
      <c r="Z363" s="273">
        <v>0</v>
      </c>
      <c r="AA363" s="268">
        <v>0</v>
      </c>
      <c r="AB363" s="271"/>
      <c r="AC363" s="274">
        <v>0</v>
      </c>
      <c r="AD363" s="275"/>
      <c r="AE363" s="273">
        <v>0</v>
      </c>
      <c r="AF363" s="268">
        <v>0</v>
      </c>
      <c r="AG363" s="271"/>
      <c r="AH363" s="274">
        <v>0</v>
      </c>
      <c r="AI363" s="276"/>
      <c r="AJ363" s="273">
        <v>0</v>
      </c>
      <c r="AK363" s="268">
        <v>0</v>
      </c>
      <c r="AL363" s="271"/>
      <c r="AM363" s="274">
        <v>0</v>
      </c>
      <c r="AN363" s="276"/>
      <c r="AO363" s="273">
        <v>0</v>
      </c>
      <c r="AP363" s="268">
        <v>0</v>
      </c>
      <c r="AQ363" s="271"/>
      <c r="AR363" s="274">
        <v>0</v>
      </c>
      <c r="AS363" s="275"/>
      <c r="AT363" s="464">
        <f t="shared" si="401"/>
        <v>0</v>
      </c>
      <c r="AU363" s="432">
        <f t="shared" si="402"/>
        <v>0</v>
      </c>
    </row>
    <row r="364" spans="1:47" ht="12" outlineLevel="2" x14ac:dyDescent="0.2">
      <c r="A364" s="264"/>
      <c r="B364" s="56" t="s">
        <v>16</v>
      </c>
      <c r="C364" s="265"/>
      <c r="D364" s="265"/>
      <c r="E364" s="267"/>
      <c r="F364" s="268">
        <v>0</v>
      </c>
      <c r="G364" s="269" t="s">
        <v>325</v>
      </c>
      <c r="H364" s="270">
        <v>0</v>
      </c>
      <c r="I364" s="271"/>
      <c r="J364" s="432">
        <f t="shared" si="394"/>
        <v>0</v>
      </c>
      <c r="K364" s="205"/>
      <c r="L364" s="267"/>
      <c r="M364" s="464">
        <f t="shared" si="395"/>
        <v>0</v>
      </c>
      <c r="N364" s="269" t="s">
        <v>325</v>
      </c>
      <c r="O364" s="270">
        <f t="shared" si="396"/>
        <v>0</v>
      </c>
      <c r="P364" s="271"/>
      <c r="Q364" s="432">
        <f t="shared" si="397"/>
        <v>0</v>
      </c>
      <c r="R364" s="336"/>
      <c r="S364" s="337"/>
      <c r="T364" s="272">
        <f t="shared" si="398"/>
        <v>0</v>
      </c>
      <c r="U364" s="269" t="s">
        <v>325</v>
      </c>
      <c r="V364" s="270">
        <f t="shared" si="399"/>
        <v>0</v>
      </c>
      <c r="W364" s="271"/>
      <c r="X364" s="432">
        <f t="shared" si="400"/>
        <v>0</v>
      </c>
      <c r="Y364" s="205"/>
      <c r="Z364" s="273">
        <v>0</v>
      </c>
      <c r="AA364" s="268">
        <v>0</v>
      </c>
      <c r="AB364" s="271"/>
      <c r="AC364" s="274">
        <v>0</v>
      </c>
      <c r="AD364" s="275"/>
      <c r="AE364" s="273">
        <v>0</v>
      </c>
      <c r="AF364" s="268">
        <v>0</v>
      </c>
      <c r="AG364" s="271"/>
      <c r="AH364" s="274">
        <v>0</v>
      </c>
      <c r="AI364" s="276"/>
      <c r="AJ364" s="273">
        <v>0</v>
      </c>
      <c r="AK364" s="268"/>
      <c r="AL364" s="271"/>
      <c r="AM364" s="274">
        <v>0</v>
      </c>
      <c r="AN364" s="276"/>
      <c r="AO364" s="273">
        <v>0</v>
      </c>
      <c r="AP364" s="268"/>
      <c r="AQ364" s="271"/>
      <c r="AR364" s="274">
        <v>0</v>
      </c>
      <c r="AS364" s="275"/>
      <c r="AT364" s="464">
        <f t="shared" si="401"/>
        <v>0</v>
      </c>
      <c r="AU364" s="432">
        <f t="shared" si="402"/>
        <v>0</v>
      </c>
    </row>
    <row r="365" spans="1:47" ht="12" outlineLevel="2" x14ac:dyDescent="0.2">
      <c r="A365" s="264"/>
      <c r="B365" s="56" t="s">
        <v>16</v>
      </c>
      <c r="C365" s="265"/>
      <c r="D365" s="265"/>
      <c r="E365" s="267"/>
      <c r="F365" s="268">
        <v>0</v>
      </c>
      <c r="G365" s="269" t="s">
        <v>325</v>
      </c>
      <c r="H365" s="270">
        <v>0</v>
      </c>
      <c r="I365" s="271"/>
      <c r="J365" s="432">
        <f t="shared" si="394"/>
        <v>0</v>
      </c>
      <c r="K365" s="205"/>
      <c r="L365" s="267"/>
      <c r="M365" s="464">
        <f t="shared" si="395"/>
        <v>0</v>
      </c>
      <c r="N365" s="269" t="s">
        <v>325</v>
      </c>
      <c r="O365" s="270">
        <f t="shared" si="396"/>
        <v>0</v>
      </c>
      <c r="P365" s="271"/>
      <c r="Q365" s="432">
        <f t="shared" si="397"/>
        <v>0</v>
      </c>
      <c r="R365" s="336"/>
      <c r="S365" s="337"/>
      <c r="T365" s="272">
        <f t="shared" si="398"/>
        <v>0</v>
      </c>
      <c r="U365" s="269" t="s">
        <v>325</v>
      </c>
      <c r="V365" s="270">
        <f t="shared" si="399"/>
        <v>0</v>
      </c>
      <c r="W365" s="271"/>
      <c r="X365" s="432">
        <f t="shared" si="400"/>
        <v>0</v>
      </c>
      <c r="Y365" s="205"/>
      <c r="Z365" s="273">
        <v>0</v>
      </c>
      <c r="AA365" s="268">
        <v>0</v>
      </c>
      <c r="AB365" s="271"/>
      <c r="AC365" s="274">
        <v>0</v>
      </c>
      <c r="AD365" s="275"/>
      <c r="AE365" s="273">
        <v>0</v>
      </c>
      <c r="AF365" s="268">
        <v>0</v>
      </c>
      <c r="AG365" s="271"/>
      <c r="AH365" s="274">
        <v>0</v>
      </c>
      <c r="AI365" s="276"/>
      <c r="AJ365" s="273">
        <v>0</v>
      </c>
      <c r="AK365" s="268">
        <v>0</v>
      </c>
      <c r="AL365" s="271"/>
      <c r="AM365" s="274">
        <v>0</v>
      </c>
      <c r="AN365" s="276"/>
      <c r="AO365" s="273">
        <v>0</v>
      </c>
      <c r="AP365" s="268">
        <v>0</v>
      </c>
      <c r="AQ365" s="271"/>
      <c r="AR365" s="274">
        <v>0</v>
      </c>
      <c r="AS365" s="275"/>
      <c r="AT365" s="464">
        <f t="shared" si="401"/>
        <v>0</v>
      </c>
      <c r="AU365" s="432">
        <f t="shared" si="402"/>
        <v>0</v>
      </c>
    </row>
    <row r="366" spans="1:47" ht="12" outlineLevel="2" x14ac:dyDescent="0.2">
      <c r="A366" s="264"/>
      <c r="B366" s="56" t="s">
        <v>16</v>
      </c>
      <c r="C366" s="265"/>
      <c r="D366" s="265"/>
      <c r="E366" s="267"/>
      <c r="F366" s="268"/>
      <c r="G366" s="269" t="s">
        <v>325</v>
      </c>
      <c r="H366" s="270"/>
      <c r="I366" s="271"/>
      <c r="J366" s="432">
        <f t="shared" si="394"/>
        <v>0</v>
      </c>
      <c r="K366" s="205"/>
      <c r="L366" s="267"/>
      <c r="M366" s="464">
        <f t="shared" si="395"/>
        <v>0</v>
      </c>
      <c r="N366" s="269" t="s">
        <v>325</v>
      </c>
      <c r="O366" s="270">
        <f t="shared" si="396"/>
        <v>0</v>
      </c>
      <c r="P366" s="271"/>
      <c r="Q366" s="432">
        <f t="shared" si="397"/>
        <v>0</v>
      </c>
      <c r="R366" s="336"/>
      <c r="S366" s="337"/>
      <c r="T366" s="272">
        <f t="shared" si="398"/>
        <v>0</v>
      </c>
      <c r="U366" s="269" t="s">
        <v>325</v>
      </c>
      <c r="V366" s="270">
        <f t="shared" si="399"/>
        <v>0</v>
      </c>
      <c r="W366" s="271"/>
      <c r="X366" s="432">
        <f t="shared" si="400"/>
        <v>0</v>
      </c>
      <c r="Y366" s="205"/>
      <c r="Z366" s="273">
        <v>0</v>
      </c>
      <c r="AA366" s="268"/>
      <c r="AB366" s="271"/>
      <c r="AC366" s="274">
        <v>0</v>
      </c>
      <c r="AD366" s="275"/>
      <c r="AE366" s="273">
        <v>0</v>
      </c>
      <c r="AF366" s="268"/>
      <c r="AG366" s="271"/>
      <c r="AH366" s="274">
        <v>0</v>
      </c>
      <c r="AI366" s="276"/>
      <c r="AJ366" s="273">
        <v>0</v>
      </c>
      <c r="AK366" s="268"/>
      <c r="AL366" s="271"/>
      <c r="AM366" s="274">
        <v>0</v>
      </c>
      <c r="AN366" s="276"/>
      <c r="AO366" s="273">
        <v>0</v>
      </c>
      <c r="AP366" s="268"/>
      <c r="AQ366" s="271"/>
      <c r="AR366" s="274">
        <v>0</v>
      </c>
      <c r="AS366" s="275"/>
      <c r="AT366" s="464">
        <f t="shared" si="401"/>
        <v>0</v>
      </c>
      <c r="AU366" s="432">
        <f t="shared" si="402"/>
        <v>0</v>
      </c>
    </row>
    <row r="367" spans="1:47" s="263" customFormat="1" ht="12" x14ac:dyDescent="0.2">
      <c r="A367" s="339"/>
      <c r="B367" s="67" t="s">
        <v>66</v>
      </c>
      <c r="C367" s="340"/>
      <c r="D367" s="341"/>
      <c r="E367" s="342"/>
      <c r="F367" s="343"/>
      <c r="G367" s="344"/>
      <c r="H367" s="345">
        <f>J367/$J$15</f>
        <v>0</v>
      </c>
      <c r="I367" s="346"/>
      <c r="J367" s="435">
        <f>J18+J22+J51+J81+J89+J159+J232+J316</f>
        <v>0</v>
      </c>
      <c r="K367" s="348"/>
      <c r="L367" s="342"/>
      <c r="M367" s="345"/>
      <c r="N367" s="344"/>
      <c r="O367" s="345">
        <f>Q367/$Q$15</f>
        <v>0</v>
      </c>
      <c r="P367" s="346"/>
      <c r="Q367" s="349">
        <f>Q18+Q22+Q51+Q81+Q89+Q159+Q232+Q316</f>
        <v>0</v>
      </c>
      <c r="R367" s="350"/>
      <c r="S367" s="343"/>
      <c r="T367" s="345"/>
      <c r="U367" s="344"/>
      <c r="V367" s="345">
        <f>X367/$X$15</f>
        <v>0</v>
      </c>
      <c r="W367" s="346"/>
      <c r="X367" s="435">
        <f>X18+X22+X51+X81+X89+X159+X232+X316</f>
        <v>0</v>
      </c>
      <c r="Y367" s="348"/>
      <c r="Z367" s="351"/>
      <c r="AA367" s="352"/>
      <c r="AB367" s="346"/>
      <c r="AC367" s="349">
        <v>0</v>
      </c>
      <c r="AD367" s="348"/>
      <c r="AE367" s="351"/>
      <c r="AF367" s="352"/>
      <c r="AG367" s="346"/>
      <c r="AH367" s="349">
        <v>0</v>
      </c>
      <c r="AI367" s="353"/>
      <c r="AJ367" s="351"/>
      <c r="AK367" s="352"/>
      <c r="AL367" s="346"/>
      <c r="AM367" s="349">
        <v>0</v>
      </c>
      <c r="AN367" s="353"/>
      <c r="AO367" s="351"/>
      <c r="AP367" s="352"/>
      <c r="AQ367" s="346"/>
      <c r="AR367" s="349">
        <v>0</v>
      </c>
      <c r="AS367" s="348"/>
      <c r="AT367" s="467">
        <f>AU367/$AU$15</f>
        <v>0</v>
      </c>
      <c r="AU367" s="435">
        <f>AU18+AU22+AU51+AU81+AU89+AU159+AU232+AU316</f>
        <v>0</v>
      </c>
    </row>
    <row r="368" spans="1:47" s="138" customFormat="1" ht="12" x14ac:dyDescent="0.2">
      <c r="A368" s="195"/>
      <c r="B368" s="87"/>
      <c r="C368" s="295"/>
      <c r="D368" s="295"/>
      <c r="E368" s="323"/>
      <c r="F368" s="268"/>
      <c r="G368" s="354"/>
      <c r="H368" s="270"/>
      <c r="I368" s="355"/>
      <c r="J368" s="436"/>
      <c r="K368" s="205"/>
      <c r="L368" s="323"/>
      <c r="M368" s="356"/>
      <c r="N368" s="354"/>
      <c r="O368" s="270"/>
      <c r="P368" s="355"/>
      <c r="Q368" s="357"/>
      <c r="R368" s="336"/>
      <c r="S368" s="268"/>
      <c r="T368" s="356"/>
      <c r="U368" s="354"/>
      <c r="V368" s="358"/>
      <c r="W368" s="355"/>
      <c r="X368" s="359"/>
      <c r="Y368" s="205"/>
      <c r="Z368" s="323"/>
      <c r="AA368" s="268"/>
      <c r="AB368" s="355"/>
      <c r="AC368" s="357"/>
      <c r="AD368" s="205"/>
      <c r="AE368" s="323"/>
      <c r="AF368" s="268"/>
      <c r="AG368" s="355"/>
      <c r="AH368" s="357"/>
      <c r="AI368" s="207"/>
      <c r="AJ368" s="323"/>
      <c r="AK368" s="268"/>
      <c r="AL368" s="355"/>
      <c r="AM368" s="357"/>
      <c r="AN368" s="207"/>
      <c r="AO368" s="323"/>
      <c r="AP368" s="268"/>
      <c r="AQ368" s="355"/>
      <c r="AR368" s="357"/>
      <c r="AS368" s="205"/>
      <c r="AT368" s="468"/>
      <c r="AU368" s="436"/>
    </row>
    <row r="369" spans="1:47" s="263" customFormat="1" ht="12" x14ac:dyDescent="0.2">
      <c r="A369" s="339"/>
      <c r="B369" s="67" t="s">
        <v>71</v>
      </c>
      <c r="C369" s="340"/>
      <c r="D369" s="341"/>
      <c r="E369" s="342"/>
      <c r="F369" s="343"/>
      <c r="G369" s="344"/>
      <c r="H369" s="345"/>
      <c r="I369" s="346"/>
      <c r="J369" s="435"/>
      <c r="K369" s="348"/>
      <c r="L369" s="342"/>
      <c r="M369" s="345"/>
      <c r="N369" s="344"/>
      <c r="O369" s="345"/>
      <c r="P369" s="346"/>
      <c r="Q369" s="349"/>
      <c r="R369" s="350"/>
      <c r="S369" s="343"/>
      <c r="T369" s="345"/>
      <c r="U369" s="344"/>
      <c r="V369" s="345"/>
      <c r="W369" s="346"/>
      <c r="X369" s="347"/>
      <c r="Y369" s="348"/>
      <c r="Z369" s="351"/>
      <c r="AA369" s="352"/>
      <c r="AB369" s="346"/>
      <c r="AC369" s="349"/>
      <c r="AD369" s="348"/>
      <c r="AE369" s="351"/>
      <c r="AF369" s="352"/>
      <c r="AG369" s="346"/>
      <c r="AH369" s="349"/>
      <c r="AI369" s="353"/>
      <c r="AJ369" s="351"/>
      <c r="AK369" s="352"/>
      <c r="AL369" s="346"/>
      <c r="AM369" s="349"/>
      <c r="AN369" s="353"/>
      <c r="AO369" s="351"/>
      <c r="AP369" s="352"/>
      <c r="AQ369" s="346"/>
      <c r="AR369" s="349"/>
      <c r="AS369" s="348"/>
      <c r="AT369" s="467"/>
      <c r="AU369" s="435"/>
    </row>
    <row r="370" spans="1:47" ht="12" outlineLevel="2" x14ac:dyDescent="0.2">
      <c r="A370" s="307">
        <v>1</v>
      </c>
      <c r="B370" s="68" t="s">
        <v>67</v>
      </c>
      <c r="C370" s="308"/>
      <c r="D370" s="308"/>
      <c r="E370" s="360"/>
      <c r="F370" s="361"/>
      <c r="G370" s="362"/>
      <c r="H370" s="363"/>
      <c r="I370" s="364"/>
      <c r="J370" s="437"/>
      <c r="K370" s="205"/>
      <c r="L370" s="360"/>
      <c r="M370" s="361"/>
      <c r="N370" s="362"/>
      <c r="O370" s="363"/>
      <c r="P370" s="692"/>
      <c r="Q370" s="692"/>
      <c r="R370" s="336"/>
      <c r="S370" s="366"/>
      <c r="T370" s="361"/>
      <c r="U370" s="362"/>
      <c r="V370" s="367"/>
      <c r="W370" s="364"/>
      <c r="X370" s="365"/>
      <c r="Y370" s="205"/>
      <c r="Z370" s="273">
        <v>0</v>
      </c>
      <c r="AA370" s="268"/>
      <c r="AB370" s="271"/>
      <c r="AC370" s="274">
        <v>0</v>
      </c>
      <c r="AD370" s="275"/>
      <c r="AE370" s="273">
        <v>0</v>
      </c>
      <c r="AF370" s="268"/>
      <c r="AG370" s="271"/>
      <c r="AH370" s="274">
        <v>0</v>
      </c>
      <c r="AI370" s="276"/>
      <c r="AJ370" s="273">
        <v>0</v>
      </c>
      <c r="AK370" s="268"/>
      <c r="AL370" s="271"/>
      <c r="AM370" s="274">
        <v>0</v>
      </c>
      <c r="AN370" s="276"/>
      <c r="AO370" s="273">
        <v>0</v>
      </c>
      <c r="AP370" s="268"/>
      <c r="AQ370" s="271"/>
      <c r="AR370" s="274">
        <v>0</v>
      </c>
      <c r="AS370" s="275"/>
      <c r="AT370" s="466"/>
      <c r="AU370" s="434"/>
    </row>
    <row r="371" spans="1:47" ht="12" customHeight="1" outlineLevel="2" x14ac:dyDescent="0.2">
      <c r="A371" s="307"/>
      <c r="B371" s="63"/>
      <c r="C371" s="308"/>
      <c r="D371" s="308"/>
      <c r="E371" s="368"/>
      <c r="F371" s="369"/>
      <c r="G371" s="370"/>
      <c r="H371" s="371"/>
      <c r="I371" s="372"/>
      <c r="J371" s="438"/>
      <c r="K371" s="205"/>
      <c r="L371" s="693" t="s">
        <v>5392</v>
      </c>
      <c r="M371" s="694"/>
      <c r="N371" s="694"/>
      <c r="O371" s="371"/>
      <c r="P371" s="372"/>
      <c r="Q371" s="373" t="s">
        <v>280</v>
      </c>
      <c r="R371" s="336"/>
      <c r="S371" s="696" t="s">
        <v>5392</v>
      </c>
      <c r="T371" s="696"/>
      <c r="U371" s="696"/>
      <c r="V371" s="374"/>
      <c r="W371" s="372"/>
      <c r="X371" s="375" t="s">
        <v>280</v>
      </c>
      <c r="Y371" s="205"/>
      <c r="Z371" s="273"/>
      <c r="AA371" s="268"/>
      <c r="AB371" s="271"/>
      <c r="AC371" s="274"/>
      <c r="AD371" s="275"/>
      <c r="AE371" s="273"/>
      <c r="AF371" s="268"/>
      <c r="AG371" s="271"/>
      <c r="AH371" s="274"/>
      <c r="AI371" s="276"/>
      <c r="AJ371" s="273"/>
      <c r="AK371" s="268"/>
      <c r="AL371" s="271"/>
      <c r="AM371" s="274"/>
      <c r="AN371" s="276"/>
      <c r="AO371" s="273"/>
      <c r="AP371" s="268"/>
      <c r="AQ371" s="271"/>
      <c r="AR371" s="274"/>
      <c r="AS371" s="275"/>
      <c r="AT371" s="466"/>
      <c r="AU371" s="434"/>
    </row>
    <row r="372" spans="1:47" ht="44.25" customHeight="1" outlineLevel="2" x14ac:dyDescent="0.2">
      <c r="A372" s="307"/>
      <c r="B372" s="681" t="s">
        <v>182</v>
      </c>
      <c r="C372" s="681"/>
      <c r="D372" s="64"/>
      <c r="E372" s="698" t="s">
        <v>122</v>
      </c>
      <c r="F372" s="697"/>
      <c r="G372" s="697" t="s">
        <v>280</v>
      </c>
      <c r="H372" s="697"/>
      <c r="I372" s="376"/>
      <c r="J372" s="439">
        <f>J15</f>
        <v>166</v>
      </c>
      <c r="K372" s="205"/>
      <c r="L372" s="693"/>
      <c r="M372" s="694"/>
      <c r="N372" s="694"/>
      <c r="O372" s="378"/>
      <c r="P372" s="376"/>
      <c r="Q372" s="377">
        <f>Q15</f>
        <v>410</v>
      </c>
      <c r="R372" s="336"/>
      <c r="S372" s="696"/>
      <c r="T372" s="696"/>
      <c r="U372" s="696"/>
      <c r="V372" s="376"/>
      <c r="W372" s="376"/>
      <c r="X372" s="377">
        <f>X15</f>
        <v>310</v>
      </c>
      <c r="Y372" s="205"/>
      <c r="Z372" s="273"/>
      <c r="AA372" s="268"/>
      <c r="AB372" s="271"/>
      <c r="AC372" s="274"/>
      <c r="AD372" s="275"/>
      <c r="AE372" s="273"/>
      <c r="AF372" s="268"/>
      <c r="AG372" s="271"/>
      <c r="AH372" s="274"/>
      <c r="AI372" s="276"/>
      <c r="AJ372" s="273"/>
      <c r="AK372" s="268"/>
      <c r="AL372" s="271"/>
      <c r="AM372" s="274"/>
      <c r="AN372" s="276"/>
      <c r="AO372" s="273"/>
      <c r="AP372" s="268"/>
      <c r="AQ372" s="271"/>
      <c r="AR372" s="274"/>
      <c r="AS372" s="275"/>
      <c r="AT372" s="466"/>
      <c r="AU372" s="434"/>
    </row>
    <row r="373" spans="1:47" ht="30" customHeight="1" outlineLevel="2" x14ac:dyDescent="0.2">
      <c r="A373" s="307"/>
      <c r="B373" s="681" t="s">
        <v>181</v>
      </c>
      <c r="C373" s="681"/>
      <c r="D373" s="64"/>
      <c r="E373" s="379"/>
      <c r="F373" s="380"/>
      <c r="G373" s="381"/>
      <c r="H373" s="382"/>
      <c r="I373" s="383"/>
      <c r="J373" s="440"/>
      <c r="K373" s="205"/>
      <c r="L373" s="695" t="s">
        <v>5393</v>
      </c>
      <c r="M373" s="679"/>
      <c r="N373" s="679"/>
      <c r="O373" s="679"/>
      <c r="P373" s="679"/>
      <c r="Q373" s="679"/>
      <c r="R373" s="336"/>
      <c r="S373" s="679" t="s">
        <v>5393</v>
      </c>
      <c r="T373" s="679"/>
      <c r="U373" s="679"/>
      <c r="V373" s="679"/>
      <c r="W373" s="679"/>
      <c r="X373" s="680"/>
      <c r="Y373" s="205"/>
      <c r="Z373" s="273"/>
      <c r="AA373" s="268"/>
      <c r="AB373" s="271"/>
      <c r="AC373" s="274"/>
      <c r="AD373" s="275"/>
      <c r="AE373" s="273"/>
      <c r="AF373" s="268"/>
      <c r="AG373" s="271"/>
      <c r="AH373" s="274"/>
      <c r="AI373" s="276"/>
      <c r="AJ373" s="273"/>
      <c r="AK373" s="268"/>
      <c r="AL373" s="271"/>
      <c r="AM373" s="274"/>
      <c r="AN373" s="276"/>
      <c r="AO373" s="273"/>
      <c r="AP373" s="268"/>
      <c r="AQ373" s="271"/>
      <c r="AR373" s="274"/>
      <c r="AS373" s="275"/>
      <c r="AT373" s="466"/>
      <c r="AU373" s="434"/>
    </row>
    <row r="374" spans="1:47" ht="24" outlineLevel="2" x14ac:dyDescent="0.2">
      <c r="A374" s="264"/>
      <c r="B374" s="56"/>
      <c r="C374" s="265"/>
      <c r="D374" s="265"/>
      <c r="E374" s="267"/>
      <c r="F374" s="268"/>
      <c r="G374" s="269"/>
      <c r="H374" s="270"/>
      <c r="I374" s="271"/>
      <c r="J374" s="432">
        <f t="shared" ref="J374:J375" si="403">IF(E374=0,F374*H374,E374*F374*H374)</f>
        <v>0</v>
      </c>
      <c r="K374" s="205"/>
      <c r="L374" s="267" t="s">
        <v>5394</v>
      </c>
      <c r="M374" s="316"/>
      <c r="N374" s="384"/>
      <c r="O374" s="385"/>
      <c r="P374" s="314"/>
      <c r="Q374" s="318"/>
      <c r="R374" s="336"/>
      <c r="S374" s="337" t="s">
        <v>5394</v>
      </c>
      <c r="T374" s="316"/>
      <c r="U374" s="384"/>
      <c r="V374" s="313"/>
      <c r="W374" s="314"/>
      <c r="X374" s="315"/>
      <c r="Y374" s="205"/>
      <c r="Z374" s="273"/>
      <c r="AA374" s="268"/>
      <c r="AB374" s="271"/>
      <c r="AC374" s="274"/>
      <c r="AD374" s="275"/>
      <c r="AE374" s="273"/>
      <c r="AF374" s="268"/>
      <c r="AG374" s="271"/>
      <c r="AH374" s="274"/>
      <c r="AI374" s="276"/>
      <c r="AJ374" s="273"/>
      <c r="AK374" s="268"/>
      <c r="AL374" s="271"/>
      <c r="AM374" s="274"/>
      <c r="AN374" s="276"/>
      <c r="AO374" s="273"/>
      <c r="AP374" s="268"/>
      <c r="AQ374" s="271"/>
      <c r="AR374" s="274"/>
      <c r="AS374" s="275"/>
      <c r="AT374" s="466"/>
      <c r="AU374" s="434"/>
    </row>
    <row r="375" spans="1:47" ht="12" outlineLevel="1" x14ac:dyDescent="0.2">
      <c r="A375" s="386" t="s">
        <v>163</v>
      </c>
      <c r="B375" s="69" t="s">
        <v>213</v>
      </c>
      <c r="C375" s="265"/>
      <c r="D375" s="265"/>
      <c r="E375" s="267"/>
      <c r="F375" s="268"/>
      <c r="G375" s="269"/>
      <c r="H375" s="270"/>
      <c r="I375" s="271"/>
      <c r="J375" s="432">
        <f t="shared" si="403"/>
        <v>0</v>
      </c>
      <c r="K375" s="205"/>
      <c r="L375" s="471"/>
      <c r="M375" s="356"/>
      <c r="N375" s="269"/>
      <c r="O375" s="270"/>
      <c r="P375" s="271"/>
      <c r="Q375" s="443">
        <f t="shared" ref="Q375:Q433" si="404">IF(L375=0,M375*O375,L375*M375*O375)</f>
        <v>0</v>
      </c>
      <c r="R375" s="336"/>
      <c r="S375" s="473"/>
      <c r="T375" s="356"/>
      <c r="U375" s="269"/>
      <c r="V375" s="322"/>
      <c r="W375" s="271"/>
      <c r="X375" s="432">
        <f t="shared" ref="X375:X433" si="405">IF(S375=0,T375*V375,S375*T375*V375)</f>
        <v>0</v>
      </c>
      <c r="Y375" s="205"/>
      <c r="Z375" s="273"/>
      <c r="AA375" s="268"/>
      <c r="AB375" s="271"/>
      <c r="AC375" s="274"/>
      <c r="AD375" s="275"/>
      <c r="AE375" s="273"/>
      <c r="AF375" s="268"/>
      <c r="AG375" s="271"/>
      <c r="AH375" s="274"/>
      <c r="AI375" s="276"/>
      <c r="AJ375" s="273"/>
      <c r="AK375" s="268"/>
      <c r="AL375" s="271"/>
      <c r="AM375" s="274"/>
      <c r="AN375" s="276"/>
      <c r="AO375" s="273"/>
      <c r="AP375" s="268"/>
      <c r="AQ375" s="271"/>
      <c r="AR375" s="274"/>
      <c r="AS375" s="275"/>
      <c r="AT375" s="464"/>
      <c r="AU375" s="432">
        <f t="shared" ref="AU375:AU376" si="406">J375+Q375+X375</f>
        <v>0</v>
      </c>
    </row>
    <row r="376" spans="1:47" ht="12" outlineLevel="1" x14ac:dyDescent="0.2">
      <c r="A376" s="386"/>
      <c r="B376" s="70" t="s">
        <v>178</v>
      </c>
      <c r="C376" s="387"/>
      <c r="D376" s="294"/>
      <c r="E376" s="267"/>
      <c r="F376" s="268"/>
      <c r="G376" s="269" t="s">
        <v>87</v>
      </c>
      <c r="H376" s="270"/>
      <c r="I376" s="271"/>
      <c r="J376" s="432">
        <f t="shared" ref="J376:J439" si="407">IF(E376=0,F376*H376,E376*F376*H376)</f>
        <v>0</v>
      </c>
      <c r="K376" s="205"/>
      <c r="L376" s="471">
        <v>2</v>
      </c>
      <c r="M376" s="356"/>
      <c r="N376" s="269"/>
      <c r="O376" s="270"/>
      <c r="P376" s="271"/>
      <c r="Q376" s="443">
        <f t="shared" si="404"/>
        <v>0</v>
      </c>
      <c r="R376" s="336"/>
      <c r="S376" s="473">
        <v>2</v>
      </c>
      <c r="T376" s="356"/>
      <c r="U376" s="269"/>
      <c r="V376" s="322"/>
      <c r="W376" s="271"/>
      <c r="X376" s="432">
        <f t="shared" si="405"/>
        <v>0</v>
      </c>
      <c r="Y376" s="205"/>
      <c r="Z376" s="273"/>
      <c r="AA376" s="268"/>
      <c r="AB376" s="271"/>
      <c r="AC376" s="274"/>
      <c r="AD376" s="275"/>
      <c r="AE376" s="273"/>
      <c r="AF376" s="268"/>
      <c r="AG376" s="271"/>
      <c r="AH376" s="274"/>
      <c r="AI376" s="276"/>
      <c r="AJ376" s="273"/>
      <c r="AK376" s="268"/>
      <c r="AL376" s="271"/>
      <c r="AM376" s="274"/>
      <c r="AN376" s="276"/>
      <c r="AO376" s="273"/>
      <c r="AP376" s="268"/>
      <c r="AQ376" s="271"/>
      <c r="AR376" s="274"/>
      <c r="AS376" s="275"/>
      <c r="AT376" s="464"/>
      <c r="AU376" s="432">
        <f t="shared" si="406"/>
        <v>0</v>
      </c>
    </row>
    <row r="377" spans="1:47" ht="12" outlineLevel="1" x14ac:dyDescent="0.2">
      <c r="A377" s="386"/>
      <c r="B377" s="71" t="s">
        <v>179</v>
      </c>
      <c r="C377" s="387"/>
      <c r="D377" s="294"/>
      <c r="E377" s="267"/>
      <c r="F377" s="268"/>
      <c r="G377" s="269" t="s">
        <v>87</v>
      </c>
      <c r="H377" s="270"/>
      <c r="I377" s="271"/>
      <c r="J377" s="432">
        <f t="shared" si="407"/>
        <v>0</v>
      </c>
      <c r="K377" s="205"/>
      <c r="L377" s="471">
        <v>2</v>
      </c>
      <c r="M377" s="356"/>
      <c r="N377" s="269" t="s">
        <v>87</v>
      </c>
      <c r="O377" s="270"/>
      <c r="P377" s="271"/>
      <c r="Q377" s="443">
        <f t="shared" si="404"/>
        <v>0</v>
      </c>
      <c r="R377" s="336"/>
      <c r="S377" s="473">
        <v>2</v>
      </c>
      <c r="T377" s="356"/>
      <c r="U377" s="269"/>
      <c r="V377" s="322"/>
      <c r="W377" s="271"/>
      <c r="X377" s="432">
        <f t="shared" si="405"/>
        <v>0</v>
      </c>
      <c r="Y377" s="205"/>
      <c r="Z377" s="273"/>
      <c r="AA377" s="268"/>
      <c r="AB377" s="271"/>
      <c r="AC377" s="274"/>
      <c r="AD377" s="275"/>
      <c r="AE377" s="273"/>
      <c r="AF377" s="268"/>
      <c r="AG377" s="271"/>
      <c r="AH377" s="274"/>
      <c r="AI377" s="276"/>
      <c r="AJ377" s="273"/>
      <c r="AK377" s="268"/>
      <c r="AL377" s="271"/>
      <c r="AM377" s="274"/>
      <c r="AN377" s="276"/>
      <c r="AO377" s="273"/>
      <c r="AP377" s="268"/>
      <c r="AQ377" s="271"/>
      <c r="AR377" s="274"/>
      <c r="AS377" s="275"/>
      <c r="AT377" s="464"/>
      <c r="AU377" s="432">
        <f t="shared" ref="AU377:AU439" si="408">J377+Q377+X377</f>
        <v>0</v>
      </c>
    </row>
    <row r="378" spans="1:47" ht="12" outlineLevel="1" x14ac:dyDescent="0.2">
      <c r="A378" s="386"/>
      <c r="B378" s="71" t="s">
        <v>180</v>
      </c>
      <c r="C378" s="387"/>
      <c r="D378" s="294"/>
      <c r="E378" s="267"/>
      <c r="F378" s="268"/>
      <c r="G378" s="269" t="s">
        <v>87</v>
      </c>
      <c r="H378" s="270"/>
      <c r="I378" s="271"/>
      <c r="J378" s="432">
        <f t="shared" si="407"/>
        <v>0</v>
      </c>
      <c r="K378" s="205"/>
      <c r="L378" s="471">
        <v>2</v>
      </c>
      <c r="M378" s="356"/>
      <c r="N378" s="269" t="s">
        <v>87</v>
      </c>
      <c r="O378" s="270"/>
      <c r="P378" s="271"/>
      <c r="Q378" s="432">
        <f t="shared" si="404"/>
        <v>0</v>
      </c>
      <c r="R378" s="207"/>
      <c r="S378" s="472">
        <v>2</v>
      </c>
      <c r="T378" s="356"/>
      <c r="U378" s="269"/>
      <c r="V378" s="322"/>
      <c r="W378" s="271"/>
      <c r="X378" s="432">
        <f t="shared" si="405"/>
        <v>0</v>
      </c>
      <c r="Y378" s="205"/>
      <c r="Z378" s="273"/>
      <c r="AA378" s="268"/>
      <c r="AB378" s="271"/>
      <c r="AC378" s="274"/>
      <c r="AD378" s="275"/>
      <c r="AE378" s="273"/>
      <c r="AF378" s="268"/>
      <c r="AG378" s="271"/>
      <c r="AH378" s="274"/>
      <c r="AI378" s="276"/>
      <c r="AJ378" s="273"/>
      <c r="AK378" s="268"/>
      <c r="AL378" s="271"/>
      <c r="AM378" s="274"/>
      <c r="AN378" s="276"/>
      <c r="AO378" s="273"/>
      <c r="AP378" s="268"/>
      <c r="AQ378" s="271"/>
      <c r="AR378" s="274"/>
      <c r="AS378" s="275"/>
      <c r="AT378" s="464"/>
      <c r="AU378" s="432">
        <f t="shared" si="408"/>
        <v>0</v>
      </c>
    </row>
    <row r="379" spans="1:47" ht="12" outlineLevel="1" x14ac:dyDescent="0.2">
      <c r="A379" s="386"/>
      <c r="B379" s="70"/>
      <c r="C379" s="387"/>
      <c r="D379" s="294"/>
      <c r="E379" s="267"/>
      <c r="F379" s="268"/>
      <c r="G379" s="269"/>
      <c r="H379" s="270"/>
      <c r="I379" s="271"/>
      <c r="J379" s="432">
        <f t="shared" si="407"/>
        <v>0</v>
      </c>
      <c r="K379" s="205"/>
      <c r="L379" s="471">
        <v>2</v>
      </c>
      <c r="M379" s="356"/>
      <c r="N379" s="269"/>
      <c r="O379" s="270"/>
      <c r="P379" s="271"/>
      <c r="Q379" s="432">
        <f t="shared" si="404"/>
        <v>0</v>
      </c>
      <c r="R379" s="207"/>
      <c r="S379" s="472">
        <v>2</v>
      </c>
      <c r="T379" s="356"/>
      <c r="U379" s="269"/>
      <c r="V379" s="322"/>
      <c r="W379" s="271"/>
      <c r="X379" s="432">
        <f t="shared" si="405"/>
        <v>0</v>
      </c>
      <c r="Y379" s="205"/>
      <c r="Z379" s="273"/>
      <c r="AA379" s="268"/>
      <c r="AB379" s="271"/>
      <c r="AC379" s="274"/>
      <c r="AD379" s="275"/>
      <c r="AE379" s="273"/>
      <c r="AF379" s="268"/>
      <c r="AG379" s="271"/>
      <c r="AH379" s="274"/>
      <c r="AI379" s="276"/>
      <c r="AJ379" s="273"/>
      <c r="AK379" s="268"/>
      <c r="AL379" s="271"/>
      <c r="AM379" s="274"/>
      <c r="AN379" s="276"/>
      <c r="AO379" s="273"/>
      <c r="AP379" s="268"/>
      <c r="AQ379" s="271"/>
      <c r="AR379" s="274"/>
      <c r="AS379" s="275"/>
      <c r="AT379" s="464"/>
      <c r="AU379" s="432">
        <f t="shared" si="408"/>
        <v>0</v>
      </c>
    </row>
    <row r="380" spans="1:47" ht="12" outlineLevel="1" x14ac:dyDescent="0.2">
      <c r="A380" s="264"/>
      <c r="B380" s="70"/>
      <c r="C380" s="265"/>
      <c r="D380" s="265"/>
      <c r="E380" s="267"/>
      <c r="F380" s="268"/>
      <c r="G380" s="269"/>
      <c r="H380" s="270"/>
      <c r="I380" s="271"/>
      <c r="J380" s="432">
        <f t="shared" si="407"/>
        <v>0</v>
      </c>
      <c r="K380" s="205"/>
      <c r="L380" s="471">
        <v>2</v>
      </c>
      <c r="M380" s="356">
        <v>0</v>
      </c>
      <c r="N380" s="269" t="s">
        <v>87</v>
      </c>
      <c r="O380" s="270">
        <f t="shared" ref="O380:O443" si="409">H380</f>
        <v>0</v>
      </c>
      <c r="P380" s="271"/>
      <c r="Q380" s="432">
        <f t="shared" si="404"/>
        <v>0</v>
      </c>
      <c r="R380" s="207"/>
      <c r="S380" s="472">
        <v>2</v>
      </c>
      <c r="T380" s="356">
        <v>0</v>
      </c>
      <c r="U380" s="269" t="s">
        <v>87</v>
      </c>
      <c r="V380" s="270">
        <f t="shared" ref="V380:V443" si="410">H380</f>
        <v>0</v>
      </c>
      <c r="W380" s="271"/>
      <c r="X380" s="432">
        <f t="shared" si="405"/>
        <v>0</v>
      </c>
      <c r="Y380" s="205"/>
      <c r="Z380" s="273">
        <v>0</v>
      </c>
      <c r="AA380" s="268">
        <v>0</v>
      </c>
      <c r="AB380" s="271"/>
      <c r="AC380" s="274">
        <v>0</v>
      </c>
      <c r="AD380" s="275"/>
      <c r="AE380" s="273">
        <v>0</v>
      </c>
      <c r="AF380" s="268">
        <v>0</v>
      </c>
      <c r="AG380" s="271"/>
      <c r="AH380" s="274">
        <v>0</v>
      </c>
      <c r="AI380" s="276"/>
      <c r="AJ380" s="273">
        <v>0</v>
      </c>
      <c r="AK380" s="268">
        <v>0</v>
      </c>
      <c r="AL380" s="271"/>
      <c r="AM380" s="274">
        <v>0</v>
      </c>
      <c r="AN380" s="276"/>
      <c r="AO380" s="273">
        <v>0</v>
      </c>
      <c r="AP380" s="268">
        <v>0</v>
      </c>
      <c r="AQ380" s="271"/>
      <c r="AR380" s="274">
        <v>0</v>
      </c>
      <c r="AS380" s="275"/>
      <c r="AT380" s="464"/>
      <c r="AU380" s="432">
        <f t="shared" si="408"/>
        <v>0</v>
      </c>
    </row>
    <row r="381" spans="1:47" ht="12" outlineLevel="1" x14ac:dyDescent="0.2">
      <c r="A381" s="264" t="s">
        <v>164</v>
      </c>
      <c r="B381" s="69" t="s">
        <v>165</v>
      </c>
      <c r="C381" s="265"/>
      <c r="D381" s="265"/>
      <c r="E381" s="267"/>
      <c r="F381" s="268"/>
      <c r="G381" s="269"/>
      <c r="H381" s="270"/>
      <c r="I381" s="271"/>
      <c r="J381" s="432">
        <f t="shared" si="407"/>
        <v>0</v>
      </c>
      <c r="K381" s="205"/>
      <c r="L381" s="471">
        <v>2</v>
      </c>
      <c r="M381" s="356">
        <v>0</v>
      </c>
      <c r="N381" s="269" t="s">
        <v>79</v>
      </c>
      <c r="O381" s="270">
        <f t="shared" si="409"/>
        <v>0</v>
      </c>
      <c r="P381" s="271"/>
      <c r="Q381" s="432">
        <f t="shared" si="404"/>
        <v>0</v>
      </c>
      <c r="R381" s="207"/>
      <c r="S381" s="472">
        <v>2</v>
      </c>
      <c r="T381" s="356">
        <v>0</v>
      </c>
      <c r="U381" s="269" t="s">
        <v>79</v>
      </c>
      <c r="V381" s="270">
        <f t="shared" si="410"/>
        <v>0</v>
      </c>
      <c r="W381" s="271"/>
      <c r="X381" s="432">
        <f t="shared" si="405"/>
        <v>0</v>
      </c>
      <c r="Y381" s="205"/>
      <c r="Z381" s="273">
        <v>0</v>
      </c>
      <c r="AA381" s="268">
        <v>0</v>
      </c>
      <c r="AB381" s="271"/>
      <c r="AC381" s="274">
        <v>0</v>
      </c>
      <c r="AD381" s="275"/>
      <c r="AE381" s="273">
        <v>0</v>
      </c>
      <c r="AF381" s="268">
        <v>0</v>
      </c>
      <c r="AG381" s="271"/>
      <c r="AH381" s="274">
        <v>0</v>
      </c>
      <c r="AI381" s="276"/>
      <c r="AJ381" s="273">
        <v>0</v>
      </c>
      <c r="AK381" s="268">
        <v>0</v>
      </c>
      <c r="AL381" s="271"/>
      <c r="AM381" s="274">
        <v>0</v>
      </c>
      <c r="AN381" s="276"/>
      <c r="AO381" s="273">
        <v>0</v>
      </c>
      <c r="AP381" s="268">
        <v>0</v>
      </c>
      <c r="AQ381" s="271"/>
      <c r="AR381" s="274">
        <v>0</v>
      </c>
      <c r="AS381" s="275"/>
      <c r="AT381" s="464"/>
      <c r="AU381" s="432">
        <f t="shared" si="408"/>
        <v>0</v>
      </c>
    </row>
    <row r="382" spans="1:47" ht="15" customHeight="1" outlineLevel="1" x14ac:dyDescent="0.2">
      <c r="A382" s="264" t="s">
        <v>187</v>
      </c>
      <c r="B382" s="69" t="s">
        <v>190</v>
      </c>
      <c r="C382" s="265"/>
      <c r="D382" s="265"/>
      <c r="E382" s="267"/>
      <c r="F382" s="268"/>
      <c r="G382" s="269"/>
      <c r="H382" s="270"/>
      <c r="I382" s="271"/>
      <c r="J382" s="432">
        <f t="shared" si="407"/>
        <v>0</v>
      </c>
      <c r="K382" s="205"/>
      <c r="L382" s="471">
        <v>2</v>
      </c>
      <c r="M382" s="356">
        <v>0</v>
      </c>
      <c r="N382" s="269"/>
      <c r="O382" s="270">
        <f t="shared" si="409"/>
        <v>0</v>
      </c>
      <c r="P382" s="271"/>
      <c r="Q382" s="432">
        <f t="shared" si="404"/>
        <v>0</v>
      </c>
      <c r="R382" s="207"/>
      <c r="S382" s="472">
        <v>2</v>
      </c>
      <c r="T382" s="356">
        <v>0</v>
      </c>
      <c r="U382" s="269"/>
      <c r="V382" s="270">
        <f t="shared" si="410"/>
        <v>0</v>
      </c>
      <c r="W382" s="271"/>
      <c r="X382" s="432">
        <f t="shared" si="405"/>
        <v>0</v>
      </c>
      <c r="Y382" s="205"/>
      <c r="Z382" s="273">
        <v>0</v>
      </c>
      <c r="AA382" s="268">
        <v>0</v>
      </c>
      <c r="AB382" s="271"/>
      <c r="AC382" s="274">
        <v>0</v>
      </c>
      <c r="AD382" s="275"/>
      <c r="AE382" s="273">
        <v>0</v>
      </c>
      <c r="AF382" s="268">
        <v>0</v>
      </c>
      <c r="AG382" s="271"/>
      <c r="AH382" s="274">
        <v>0</v>
      </c>
      <c r="AI382" s="276"/>
      <c r="AJ382" s="273">
        <v>0</v>
      </c>
      <c r="AK382" s="268">
        <v>0</v>
      </c>
      <c r="AL382" s="271"/>
      <c r="AM382" s="274">
        <v>0</v>
      </c>
      <c r="AN382" s="276"/>
      <c r="AO382" s="273">
        <v>0</v>
      </c>
      <c r="AP382" s="268">
        <v>0</v>
      </c>
      <c r="AQ382" s="271"/>
      <c r="AR382" s="274">
        <v>0</v>
      </c>
      <c r="AS382" s="275"/>
      <c r="AT382" s="464"/>
      <c r="AU382" s="432">
        <f t="shared" si="408"/>
        <v>0</v>
      </c>
    </row>
    <row r="383" spans="1:47" ht="15" customHeight="1" outlineLevel="1" x14ac:dyDescent="0.2">
      <c r="A383" s="264"/>
      <c r="B383" s="70" t="s">
        <v>188</v>
      </c>
      <c r="C383" s="265"/>
      <c r="D383" s="265"/>
      <c r="E383" s="267"/>
      <c r="F383" s="268">
        <v>0</v>
      </c>
      <c r="G383" s="269" t="s">
        <v>85</v>
      </c>
      <c r="H383" s="270">
        <v>0</v>
      </c>
      <c r="I383" s="271"/>
      <c r="J383" s="432">
        <f t="shared" si="407"/>
        <v>0</v>
      </c>
      <c r="K383" s="205"/>
      <c r="L383" s="471">
        <v>2</v>
      </c>
      <c r="M383" s="356">
        <v>0</v>
      </c>
      <c r="N383" s="269" t="s">
        <v>85</v>
      </c>
      <c r="O383" s="270">
        <f t="shared" si="409"/>
        <v>0</v>
      </c>
      <c r="P383" s="271"/>
      <c r="Q383" s="432">
        <f t="shared" si="404"/>
        <v>0</v>
      </c>
      <c r="R383" s="207"/>
      <c r="S383" s="472">
        <v>2</v>
      </c>
      <c r="T383" s="356">
        <v>0</v>
      </c>
      <c r="U383" s="269" t="s">
        <v>85</v>
      </c>
      <c r="V383" s="270">
        <f t="shared" si="410"/>
        <v>0</v>
      </c>
      <c r="W383" s="271"/>
      <c r="X383" s="432">
        <f t="shared" si="405"/>
        <v>0</v>
      </c>
      <c r="Y383" s="205"/>
      <c r="Z383" s="273">
        <v>0</v>
      </c>
      <c r="AA383" s="268">
        <v>0</v>
      </c>
      <c r="AB383" s="271"/>
      <c r="AC383" s="274">
        <v>0</v>
      </c>
      <c r="AD383" s="275"/>
      <c r="AE383" s="273">
        <v>0</v>
      </c>
      <c r="AF383" s="268">
        <v>0</v>
      </c>
      <c r="AG383" s="271"/>
      <c r="AH383" s="274">
        <v>0</v>
      </c>
      <c r="AI383" s="276"/>
      <c r="AJ383" s="273">
        <v>0</v>
      </c>
      <c r="AK383" s="268">
        <v>0</v>
      </c>
      <c r="AL383" s="271"/>
      <c r="AM383" s="274">
        <v>0</v>
      </c>
      <c r="AN383" s="276"/>
      <c r="AO383" s="273">
        <v>0</v>
      </c>
      <c r="AP383" s="268">
        <v>0</v>
      </c>
      <c r="AQ383" s="271"/>
      <c r="AR383" s="274">
        <v>0</v>
      </c>
      <c r="AS383" s="275"/>
      <c r="AT383" s="464"/>
      <c r="AU383" s="432">
        <f t="shared" si="408"/>
        <v>0</v>
      </c>
    </row>
    <row r="384" spans="1:47" ht="15" customHeight="1" outlineLevel="1" x14ac:dyDescent="0.2">
      <c r="A384" s="264"/>
      <c r="B384" s="70" t="s">
        <v>189</v>
      </c>
      <c r="C384" s="265"/>
      <c r="D384" s="265"/>
      <c r="E384" s="267"/>
      <c r="F384" s="268">
        <v>0</v>
      </c>
      <c r="G384" s="269" t="s">
        <v>85</v>
      </c>
      <c r="H384" s="270">
        <v>0</v>
      </c>
      <c r="I384" s="271"/>
      <c r="J384" s="432">
        <f t="shared" si="407"/>
        <v>0</v>
      </c>
      <c r="K384" s="205"/>
      <c r="L384" s="471">
        <v>2</v>
      </c>
      <c r="M384" s="356">
        <v>0</v>
      </c>
      <c r="N384" s="269" t="s">
        <v>85</v>
      </c>
      <c r="O384" s="270">
        <f t="shared" si="409"/>
        <v>0</v>
      </c>
      <c r="P384" s="271"/>
      <c r="Q384" s="432">
        <f t="shared" si="404"/>
        <v>0</v>
      </c>
      <c r="R384" s="207"/>
      <c r="S384" s="472">
        <v>2</v>
      </c>
      <c r="T384" s="356">
        <v>0</v>
      </c>
      <c r="U384" s="269" t="s">
        <v>85</v>
      </c>
      <c r="V384" s="270">
        <f t="shared" si="410"/>
        <v>0</v>
      </c>
      <c r="W384" s="271"/>
      <c r="X384" s="432">
        <f t="shared" si="405"/>
        <v>0</v>
      </c>
      <c r="Y384" s="205"/>
      <c r="Z384" s="273">
        <v>0</v>
      </c>
      <c r="AA384" s="268">
        <v>0</v>
      </c>
      <c r="AB384" s="271"/>
      <c r="AC384" s="274">
        <v>0</v>
      </c>
      <c r="AD384" s="275"/>
      <c r="AE384" s="273">
        <v>0</v>
      </c>
      <c r="AF384" s="268">
        <v>0</v>
      </c>
      <c r="AG384" s="271"/>
      <c r="AH384" s="274">
        <v>0</v>
      </c>
      <c r="AI384" s="276"/>
      <c r="AJ384" s="273">
        <v>0</v>
      </c>
      <c r="AK384" s="268">
        <v>0</v>
      </c>
      <c r="AL384" s="271"/>
      <c r="AM384" s="274">
        <v>0</v>
      </c>
      <c r="AN384" s="276"/>
      <c r="AO384" s="273">
        <v>0</v>
      </c>
      <c r="AP384" s="268">
        <v>0</v>
      </c>
      <c r="AQ384" s="271"/>
      <c r="AR384" s="274">
        <v>0</v>
      </c>
      <c r="AS384" s="275"/>
      <c r="AT384" s="464"/>
      <c r="AU384" s="432">
        <f t="shared" si="408"/>
        <v>0</v>
      </c>
    </row>
    <row r="385" spans="1:47" ht="15" customHeight="1" outlineLevel="1" x14ac:dyDescent="0.2">
      <c r="A385" s="264" t="s">
        <v>193</v>
      </c>
      <c r="B385" s="69" t="s">
        <v>191</v>
      </c>
      <c r="C385" s="265"/>
      <c r="D385" s="265"/>
      <c r="E385" s="267"/>
      <c r="F385" s="268"/>
      <c r="G385" s="269"/>
      <c r="H385" s="270"/>
      <c r="I385" s="271"/>
      <c r="J385" s="432">
        <f t="shared" si="407"/>
        <v>0</v>
      </c>
      <c r="K385" s="205"/>
      <c r="L385" s="471">
        <v>2</v>
      </c>
      <c r="M385" s="356">
        <v>0</v>
      </c>
      <c r="N385" s="269"/>
      <c r="O385" s="270">
        <f t="shared" si="409"/>
        <v>0</v>
      </c>
      <c r="P385" s="271"/>
      <c r="Q385" s="432">
        <f t="shared" si="404"/>
        <v>0</v>
      </c>
      <c r="R385" s="207"/>
      <c r="S385" s="472">
        <v>2</v>
      </c>
      <c r="T385" s="356">
        <v>0</v>
      </c>
      <c r="U385" s="269"/>
      <c r="V385" s="270">
        <f t="shared" si="410"/>
        <v>0</v>
      </c>
      <c r="W385" s="271"/>
      <c r="X385" s="432">
        <f t="shared" si="405"/>
        <v>0</v>
      </c>
      <c r="Y385" s="205"/>
      <c r="Z385" s="273">
        <v>0</v>
      </c>
      <c r="AA385" s="268">
        <v>0</v>
      </c>
      <c r="AB385" s="271"/>
      <c r="AC385" s="274">
        <v>0</v>
      </c>
      <c r="AD385" s="275"/>
      <c r="AE385" s="273">
        <v>0</v>
      </c>
      <c r="AF385" s="268">
        <v>0</v>
      </c>
      <c r="AG385" s="271"/>
      <c r="AH385" s="274">
        <v>0</v>
      </c>
      <c r="AI385" s="276"/>
      <c r="AJ385" s="273">
        <v>0</v>
      </c>
      <c r="AK385" s="268">
        <v>0</v>
      </c>
      <c r="AL385" s="271"/>
      <c r="AM385" s="274">
        <v>0</v>
      </c>
      <c r="AN385" s="276"/>
      <c r="AO385" s="273">
        <v>0</v>
      </c>
      <c r="AP385" s="268">
        <v>0</v>
      </c>
      <c r="AQ385" s="271"/>
      <c r="AR385" s="274">
        <v>0</v>
      </c>
      <c r="AS385" s="275"/>
      <c r="AT385" s="464"/>
      <c r="AU385" s="432">
        <f t="shared" si="408"/>
        <v>0</v>
      </c>
    </row>
    <row r="386" spans="1:47" ht="15" customHeight="1" outlineLevel="1" x14ac:dyDescent="0.2">
      <c r="A386" s="264"/>
      <c r="B386" s="70" t="s">
        <v>191</v>
      </c>
      <c r="C386" s="265"/>
      <c r="D386" s="265"/>
      <c r="E386" s="267"/>
      <c r="F386" s="268">
        <v>0</v>
      </c>
      <c r="G386" s="269" t="s">
        <v>85</v>
      </c>
      <c r="H386" s="270">
        <v>0</v>
      </c>
      <c r="I386" s="271"/>
      <c r="J386" s="432">
        <f t="shared" si="407"/>
        <v>0</v>
      </c>
      <c r="K386" s="205"/>
      <c r="L386" s="471">
        <v>2</v>
      </c>
      <c r="M386" s="356">
        <v>0</v>
      </c>
      <c r="N386" s="269" t="s">
        <v>85</v>
      </c>
      <c r="O386" s="270">
        <f t="shared" si="409"/>
        <v>0</v>
      </c>
      <c r="P386" s="271"/>
      <c r="Q386" s="432">
        <f t="shared" si="404"/>
        <v>0</v>
      </c>
      <c r="R386" s="207"/>
      <c r="S386" s="472">
        <v>2</v>
      </c>
      <c r="T386" s="356">
        <v>0</v>
      </c>
      <c r="U386" s="269" t="s">
        <v>85</v>
      </c>
      <c r="V386" s="270">
        <f t="shared" si="410"/>
        <v>0</v>
      </c>
      <c r="W386" s="271"/>
      <c r="X386" s="432">
        <f t="shared" si="405"/>
        <v>0</v>
      </c>
      <c r="Y386" s="205"/>
      <c r="Z386" s="273">
        <v>0</v>
      </c>
      <c r="AA386" s="268">
        <v>0</v>
      </c>
      <c r="AB386" s="271"/>
      <c r="AC386" s="274">
        <v>0</v>
      </c>
      <c r="AD386" s="275"/>
      <c r="AE386" s="273">
        <v>0</v>
      </c>
      <c r="AF386" s="268">
        <v>0</v>
      </c>
      <c r="AG386" s="271"/>
      <c r="AH386" s="274">
        <v>0</v>
      </c>
      <c r="AI386" s="276"/>
      <c r="AJ386" s="273">
        <v>0</v>
      </c>
      <c r="AK386" s="268">
        <v>0</v>
      </c>
      <c r="AL386" s="271"/>
      <c r="AM386" s="274">
        <v>0</v>
      </c>
      <c r="AN386" s="276"/>
      <c r="AO386" s="273">
        <v>0</v>
      </c>
      <c r="AP386" s="268">
        <v>0</v>
      </c>
      <c r="AQ386" s="271"/>
      <c r="AR386" s="274">
        <v>0</v>
      </c>
      <c r="AS386" s="275"/>
      <c r="AT386" s="464"/>
      <c r="AU386" s="432">
        <f t="shared" si="408"/>
        <v>0</v>
      </c>
    </row>
    <row r="387" spans="1:47" ht="15" customHeight="1" outlineLevel="1" x14ac:dyDescent="0.2">
      <c r="A387" s="264"/>
      <c r="B387" s="70" t="s">
        <v>192</v>
      </c>
      <c r="C387" s="265"/>
      <c r="D387" s="265"/>
      <c r="E387" s="267"/>
      <c r="F387" s="268">
        <v>0</v>
      </c>
      <c r="G387" s="269" t="s">
        <v>85</v>
      </c>
      <c r="H387" s="270">
        <v>0</v>
      </c>
      <c r="I387" s="271"/>
      <c r="J387" s="432">
        <f t="shared" si="407"/>
        <v>0</v>
      </c>
      <c r="K387" s="205"/>
      <c r="L387" s="471">
        <v>2</v>
      </c>
      <c r="M387" s="356">
        <v>0</v>
      </c>
      <c r="N387" s="269" t="s">
        <v>85</v>
      </c>
      <c r="O387" s="270">
        <f t="shared" si="409"/>
        <v>0</v>
      </c>
      <c r="P387" s="271"/>
      <c r="Q387" s="432">
        <f t="shared" si="404"/>
        <v>0</v>
      </c>
      <c r="R387" s="207"/>
      <c r="S387" s="472">
        <v>2</v>
      </c>
      <c r="T387" s="356">
        <v>0</v>
      </c>
      <c r="U387" s="269" t="s">
        <v>85</v>
      </c>
      <c r="V387" s="270">
        <f t="shared" si="410"/>
        <v>0</v>
      </c>
      <c r="W387" s="271"/>
      <c r="X387" s="432">
        <f t="shared" si="405"/>
        <v>0</v>
      </c>
      <c r="Y387" s="205"/>
      <c r="Z387" s="273">
        <v>0</v>
      </c>
      <c r="AA387" s="268">
        <v>0</v>
      </c>
      <c r="AB387" s="271"/>
      <c r="AC387" s="274">
        <v>0</v>
      </c>
      <c r="AD387" s="275"/>
      <c r="AE387" s="273">
        <v>0</v>
      </c>
      <c r="AF387" s="268">
        <v>0</v>
      </c>
      <c r="AG387" s="271"/>
      <c r="AH387" s="274">
        <v>0</v>
      </c>
      <c r="AI387" s="276"/>
      <c r="AJ387" s="273">
        <v>0</v>
      </c>
      <c r="AK387" s="268">
        <v>0</v>
      </c>
      <c r="AL387" s="271"/>
      <c r="AM387" s="274">
        <v>0</v>
      </c>
      <c r="AN387" s="276"/>
      <c r="AO387" s="273">
        <v>0</v>
      </c>
      <c r="AP387" s="268">
        <v>0</v>
      </c>
      <c r="AQ387" s="271"/>
      <c r="AR387" s="274">
        <v>0</v>
      </c>
      <c r="AS387" s="275"/>
      <c r="AT387" s="464"/>
      <c r="AU387" s="432">
        <f t="shared" si="408"/>
        <v>0</v>
      </c>
    </row>
    <row r="388" spans="1:47" ht="15" customHeight="1" outlineLevel="1" x14ac:dyDescent="0.2">
      <c r="A388" s="264" t="s">
        <v>194</v>
      </c>
      <c r="B388" s="69" t="s">
        <v>195</v>
      </c>
      <c r="C388" s="265"/>
      <c r="D388" s="265"/>
      <c r="E388" s="267"/>
      <c r="F388" s="268"/>
      <c r="G388" s="269"/>
      <c r="H388" s="270"/>
      <c r="I388" s="271"/>
      <c r="J388" s="432">
        <f t="shared" si="407"/>
        <v>0</v>
      </c>
      <c r="K388" s="205"/>
      <c r="L388" s="471">
        <v>2</v>
      </c>
      <c r="M388" s="356">
        <v>0</v>
      </c>
      <c r="N388" s="269"/>
      <c r="O388" s="270">
        <f t="shared" si="409"/>
        <v>0</v>
      </c>
      <c r="P388" s="271"/>
      <c r="Q388" s="432">
        <f t="shared" si="404"/>
        <v>0</v>
      </c>
      <c r="R388" s="207"/>
      <c r="S388" s="472">
        <v>2</v>
      </c>
      <c r="T388" s="356">
        <v>0</v>
      </c>
      <c r="U388" s="269"/>
      <c r="V388" s="270">
        <f t="shared" si="410"/>
        <v>0</v>
      </c>
      <c r="W388" s="271"/>
      <c r="X388" s="432">
        <f t="shared" si="405"/>
        <v>0</v>
      </c>
      <c r="Y388" s="205"/>
      <c r="Z388" s="273">
        <v>0</v>
      </c>
      <c r="AA388" s="268">
        <v>0</v>
      </c>
      <c r="AB388" s="271"/>
      <c r="AC388" s="274">
        <v>0</v>
      </c>
      <c r="AD388" s="275"/>
      <c r="AE388" s="273">
        <v>0</v>
      </c>
      <c r="AF388" s="268">
        <v>0</v>
      </c>
      <c r="AG388" s="271"/>
      <c r="AH388" s="274">
        <v>0</v>
      </c>
      <c r="AI388" s="276"/>
      <c r="AJ388" s="273">
        <v>0</v>
      </c>
      <c r="AK388" s="268">
        <v>0</v>
      </c>
      <c r="AL388" s="271"/>
      <c r="AM388" s="274">
        <v>0</v>
      </c>
      <c r="AN388" s="276"/>
      <c r="AO388" s="273">
        <v>0</v>
      </c>
      <c r="AP388" s="268">
        <v>0</v>
      </c>
      <c r="AQ388" s="271"/>
      <c r="AR388" s="274">
        <v>0</v>
      </c>
      <c r="AS388" s="275"/>
      <c r="AT388" s="464"/>
      <c r="AU388" s="432">
        <f t="shared" si="408"/>
        <v>0</v>
      </c>
    </row>
    <row r="389" spans="1:47" ht="15" customHeight="1" outlineLevel="1" x14ac:dyDescent="0.2">
      <c r="A389" s="264"/>
      <c r="B389" s="70" t="s">
        <v>196</v>
      </c>
      <c r="C389" s="265"/>
      <c r="D389" s="265"/>
      <c r="E389" s="267"/>
      <c r="F389" s="268">
        <v>0</v>
      </c>
      <c r="G389" s="269" t="s">
        <v>85</v>
      </c>
      <c r="H389" s="270">
        <v>0</v>
      </c>
      <c r="I389" s="271"/>
      <c r="J389" s="432">
        <f t="shared" si="407"/>
        <v>0</v>
      </c>
      <c r="K389" s="205"/>
      <c r="L389" s="471">
        <v>2</v>
      </c>
      <c r="M389" s="356">
        <v>0</v>
      </c>
      <c r="N389" s="269" t="s">
        <v>85</v>
      </c>
      <c r="O389" s="270">
        <f t="shared" si="409"/>
        <v>0</v>
      </c>
      <c r="P389" s="271"/>
      <c r="Q389" s="432">
        <f t="shared" si="404"/>
        <v>0</v>
      </c>
      <c r="R389" s="207"/>
      <c r="S389" s="472">
        <v>2</v>
      </c>
      <c r="T389" s="356">
        <v>0</v>
      </c>
      <c r="U389" s="269" t="s">
        <v>85</v>
      </c>
      <c r="V389" s="270">
        <f t="shared" si="410"/>
        <v>0</v>
      </c>
      <c r="W389" s="271"/>
      <c r="X389" s="432">
        <f t="shared" si="405"/>
        <v>0</v>
      </c>
      <c r="Y389" s="205"/>
      <c r="Z389" s="273">
        <v>0</v>
      </c>
      <c r="AA389" s="268">
        <v>0</v>
      </c>
      <c r="AB389" s="271"/>
      <c r="AC389" s="274">
        <v>0</v>
      </c>
      <c r="AD389" s="275"/>
      <c r="AE389" s="273">
        <v>0</v>
      </c>
      <c r="AF389" s="268">
        <v>0</v>
      </c>
      <c r="AG389" s="271"/>
      <c r="AH389" s="274">
        <v>0</v>
      </c>
      <c r="AI389" s="276"/>
      <c r="AJ389" s="273">
        <v>0</v>
      </c>
      <c r="AK389" s="268">
        <v>0</v>
      </c>
      <c r="AL389" s="271"/>
      <c r="AM389" s="274">
        <v>0</v>
      </c>
      <c r="AN389" s="276"/>
      <c r="AO389" s="273">
        <v>0</v>
      </c>
      <c r="AP389" s="268">
        <v>0</v>
      </c>
      <c r="AQ389" s="271"/>
      <c r="AR389" s="274">
        <v>0</v>
      </c>
      <c r="AS389" s="275"/>
      <c r="AT389" s="464"/>
      <c r="AU389" s="432">
        <f t="shared" si="408"/>
        <v>0</v>
      </c>
    </row>
    <row r="390" spans="1:47" ht="15" customHeight="1" outlineLevel="1" x14ac:dyDescent="0.2">
      <c r="A390" s="264"/>
      <c r="B390" s="70" t="s">
        <v>197</v>
      </c>
      <c r="C390" s="265"/>
      <c r="D390" s="265"/>
      <c r="E390" s="267"/>
      <c r="F390" s="268">
        <v>0</v>
      </c>
      <c r="G390" s="269" t="s">
        <v>85</v>
      </c>
      <c r="H390" s="270">
        <v>0</v>
      </c>
      <c r="I390" s="271"/>
      <c r="J390" s="432">
        <f t="shared" si="407"/>
        <v>0</v>
      </c>
      <c r="K390" s="205"/>
      <c r="L390" s="471">
        <v>2</v>
      </c>
      <c r="M390" s="356">
        <v>0</v>
      </c>
      <c r="N390" s="269" t="s">
        <v>85</v>
      </c>
      <c r="O390" s="270">
        <f t="shared" si="409"/>
        <v>0</v>
      </c>
      <c r="P390" s="271"/>
      <c r="Q390" s="432">
        <f t="shared" si="404"/>
        <v>0</v>
      </c>
      <c r="R390" s="207"/>
      <c r="S390" s="472">
        <v>2</v>
      </c>
      <c r="T390" s="356">
        <v>0</v>
      </c>
      <c r="U390" s="269" t="s">
        <v>85</v>
      </c>
      <c r="V390" s="270">
        <f t="shared" si="410"/>
        <v>0</v>
      </c>
      <c r="W390" s="271"/>
      <c r="X390" s="432">
        <f t="shared" si="405"/>
        <v>0</v>
      </c>
      <c r="Y390" s="205"/>
      <c r="Z390" s="273">
        <v>0</v>
      </c>
      <c r="AA390" s="268">
        <v>0</v>
      </c>
      <c r="AB390" s="271"/>
      <c r="AC390" s="274">
        <v>0</v>
      </c>
      <c r="AD390" s="275"/>
      <c r="AE390" s="273">
        <v>0</v>
      </c>
      <c r="AF390" s="268">
        <v>0</v>
      </c>
      <c r="AG390" s="271"/>
      <c r="AH390" s="274">
        <v>0</v>
      </c>
      <c r="AI390" s="276"/>
      <c r="AJ390" s="273">
        <v>0</v>
      </c>
      <c r="AK390" s="268">
        <v>0</v>
      </c>
      <c r="AL390" s="271"/>
      <c r="AM390" s="274">
        <v>0</v>
      </c>
      <c r="AN390" s="276"/>
      <c r="AO390" s="273">
        <v>0</v>
      </c>
      <c r="AP390" s="268">
        <v>0</v>
      </c>
      <c r="AQ390" s="271"/>
      <c r="AR390" s="274">
        <v>0</v>
      </c>
      <c r="AS390" s="275"/>
      <c r="AT390" s="464"/>
      <c r="AU390" s="432">
        <f t="shared" si="408"/>
        <v>0</v>
      </c>
    </row>
    <row r="391" spans="1:47" ht="15" customHeight="1" outlineLevel="1" x14ac:dyDescent="0.2">
      <c r="A391" s="264"/>
      <c r="B391" s="71" t="s">
        <v>198</v>
      </c>
      <c r="C391" s="265"/>
      <c r="D391" s="265"/>
      <c r="E391" s="267"/>
      <c r="F391" s="268">
        <v>0</v>
      </c>
      <c r="G391" s="269"/>
      <c r="H391" s="270">
        <v>0</v>
      </c>
      <c r="I391" s="271"/>
      <c r="J391" s="432">
        <f t="shared" si="407"/>
        <v>0</v>
      </c>
      <c r="K391" s="205"/>
      <c r="L391" s="471">
        <v>2</v>
      </c>
      <c r="M391" s="356">
        <v>0</v>
      </c>
      <c r="N391" s="269"/>
      <c r="O391" s="270">
        <f t="shared" si="409"/>
        <v>0</v>
      </c>
      <c r="P391" s="271"/>
      <c r="Q391" s="432">
        <f t="shared" si="404"/>
        <v>0</v>
      </c>
      <c r="R391" s="207"/>
      <c r="S391" s="472">
        <v>2</v>
      </c>
      <c r="T391" s="356">
        <v>0</v>
      </c>
      <c r="U391" s="269"/>
      <c r="V391" s="270">
        <f t="shared" si="410"/>
        <v>0</v>
      </c>
      <c r="W391" s="271"/>
      <c r="X391" s="432">
        <f t="shared" si="405"/>
        <v>0</v>
      </c>
      <c r="Y391" s="205"/>
      <c r="Z391" s="273">
        <v>0</v>
      </c>
      <c r="AA391" s="268">
        <v>0</v>
      </c>
      <c r="AB391" s="271"/>
      <c r="AC391" s="274">
        <v>0</v>
      </c>
      <c r="AD391" s="275"/>
      <c r="AE391" s="273">
        <v>0</v>
      </c>
      <c r="AF391" s="268">
        <v>0</v>
      </c>
      <c r="AG391" s="271"/>
      <c r="AH391" s="274">
        <v>0</v>
      </c>
      <c r="AI391" s="276"/>
      <c r="AJ391" s="273">
        <v>0</v>
      </c>
      <c r="AK391" s="268">
        <v>0</v>
      </c>
      <c r="AL391" s="271"/>
      <c r="AM391" s="274">
        <v>0</v>
      </c>
      <c r="AN391" s="276"/>
      <c r="AO391" s="273">
        <v>0</v>
      </c>
      <c r="AP391" s="268">
        <v>0</v>
      </c>
      <c r="AQ391" s="271"/>
      <c r="AR391" s="274">
        <v>0</v>
      </c>
      <c r="AS391" s="275"/>
      <c r="AT391" s="464"/>
      <c r="AU391" s="432">
        <f t="shared" si="408"/>
        <v>0</v>
      </c>
    </row>
    <row r="392" spans="1:47" ht="15" customHeight="1" outlineLevel="1" x14ac:dyDescent="0.2">
      <c r="A392" s="264" t="s">
        <v>199</v>
      </c>
      <c r="B392" s="69" t="s">
        <v>200</v>
      </c>
      <c r="C392" s="265"/>
      <c r="D392" s="265"/>
      <c r="E392" s="267"/>
      <c r="F392" s="268"/>
      <c r="G392" s="269"/>
      <c r="H392" s="270"/>
      <c r="I392" s="271"/>
      <c r="J392" s="432">
        <f t="shared" si="407"/>
        <v>0</v>
      </c>
      <c r="K392" s="205"/>
      <c r="L392" s="471">
        <v>2</v>
      </c>
      <c r="M392" s="356">
        <v>0</v>
      </c>
      <c r="N392" s="269"/>
      <c r="O392" s="270">
        <f t="shared" si="409"/>
        <v>0</v>
      </c>
      <c r="P392" s="271"/>
      <c r="Q392" s="432">
        <f t="shared" si="404"/>
        <v>0</v>
      </c>
      <c r="R392" s="207"/>
      <c r="S392" s="472">
        <v>2</v>
      </c>
      <c r="T392" s="356">
        <v>0</v>
      </c>
      <c r="U392" s="269"/>
      <c r="V392" s="270">
        <f t="shared" si="410"/>
        <v>0</v>
      </c>
      <c r="W392" s="271"/>
      <c r="X392" s="432">
        <f t="shared" si="405"/>
        <v>0</v>
      </c>
      <c r="Y392" s="205"/>
      <c r="Z392" s="273">
        <v>0</v>
      </c>
      <c r="AA392" s="268">
        <v>0</v>
      </c>
      <c r="AB392" s="271"/>
      <c r="AC392" s="274">
        <v>0</v>
      </c>
      <c r="AD392" s="275"/>
      <c r="AE392" s="273">
        <v>0</v>
      </c>
      <c r="AF392" s="268">
        <v>0</v>
      </c>
      <c r="AG392" s="271"/>
      <c r="AH392" s="274">
        <v>0</v>
      </c>
      <c r="AI392" s="276"/>
      <c r="AJ392" s="273">
        <v>0</v>
      </c>
      <c r="AK392" s="268">
        <v>0</v>
      </c>
      <c r="AL392" s="271"/>
      <c r="AM392" s="274">
        <v>0</v>
      </c>
      <c r="AN392" s="276"/>
      <c r="AO392" s="273">
        <v>0</v>
      </c>
      <c r="AP392" s="268">
        <v>0</v>
      </c>
      <c r="AQ392" s="271"/>
      <c r="AR392" s="274">
        <v>0</v>
      </c>
      <c r="AS392" s="275"/>
      <c r="AT392" s="464"/>
      <c r="AU392" s="432">
        <f t="shared" si="408"/>
        <v>0</v>
      </c>
    </row>
    <row r="393" spans="1:47" ht="15" customHeight="1" outlineLevel="1" x14ac:dyDescent="0.2">
      <c r="A393" s="264"/>
      <c r="B393" s="70" t="s">
        <v>201</v>
      </c>
      <c r="C393" s="265"/>
      <c r="D393" s="265"/>
      <c r="E393" s="267"/>
      <c r="F393" s="268">
        <v>0</v>
      </c>
      <c r="G393" s="269" t="s">
        <v>85</v>
      </c>
      <c r="H393" s="270">
        <v>0</v>
      </c>
      <c r="I393" s="271"/>
      <c r="J393" s="432">
        <f t="shared" si="407"/>
        <v>0</v>
      </c>
      <c r="K393" s="205"/>
      <c r="L393" s="471">
        <v>2</v>
      </c>
      <c r="M393" s="356">
        <v>0</v>
      </c>
      <c r="N393" s="269" t="s">
        <v>85</v>
      </c>
      <c r="O393" s="270">
        <f t="shared" si="409"/>
        <v>0</v>
      </c>
      <c r="P393" s="271"/>
      <c r="Q393" s="432">
        <f t="shared" si="404"/>
        <v>0</v>
      </c>
      <c r="R393" s="207"/>
      <c r="S393" s="472">
        <v>2</v>
      </c>
      <c r="T393" s="356">
        <v>0</v>
      </c>
      <c r="U393" s="269" t="s">
        <v>85</v>
      </c>
      <c r="V393" s="270">
        <f t="shared" si="410"/>
        <v>0</v>
      </c>
      <c r="W393" s="271"/>
      <c r="X393" s="432">
        <f t="shared" si="405"/>
        <v>0</v>
      </c>
      <c r="Y393" s="205"/>
      <c r="Z393" s="273">
        <v>0</v>
      </c>
      <c r="AA393" s="268">
        <v>0</v>
      </c>
      <c r="AB393" s="271"/>
      <c r="AC393" s="274">
        <v>0</v>
      </c>
      <c r="AD393" s="275"/>
      <c r="AE393" s="273">
        <v>0</v>
      </c>
      <c r="AF393" s="268">
        <v>0</v>
      </c>
      <c r="AG393" s="271"/>
      <c r="AH393" s="274">
        <v>0</v>
      </c>
      <c r="AI393" s="276"/>
      <c r="AJ393" s="273">
        <v>0</v>
      </c>
      <c r="AK393" s="268">
        <v>0</v>
      </c>
      <c r="AL393" s="271"/>
      <c r="AM393" s="274">
        <v>0</v>
      </c>
      <c r="AN393" s="276"/>
      <c r="AO393" s="273">
        <v>0</v>
      </c>
      <c r="AP393" s="268">
        <v>0</v>
      </c>
      <c r="AQ393" s="271"/>
      <c r="AR393" s="274">
        <v>0</v>
      </c>
      <c r="AS393" s="275"/>
      <c r="AT393" s="464"/>
      <c r="AU393" s="432">
        <f t="shared" si="408"/>
        <v>0</v>
      </c>
    </row>
    <row r="394" spans="1:47" ht="15" customHeight="1" outlineLevel="1" x14ac:dyDescent="0.2">
      <c r="A394" s="264"/>
      <c r="B394" s="70" t="s">
        <v>202</v>
      </c>
      <c r="C394" s="265"/>
      <c r="D394" s="265"/>
      <c r="E394" s="267"/>
      <c r="F394" s="268">
        <v>0</v>
      </c>
      <c r="G394" s="269" t="s">
        <v>85</v>
      </c>
      <c r="H394" s="270">
        <v>0</v>
      </c>
      <c r="I394" s="271"/>
      <c r="J394" s="432">
        <f t="shared" si="407"/>
        <v>0</v>
      </c>
      <c r="K394" s="205"/>
      <c r="L394" s="471">
        <v>2</v>
      </c>
      <c r="M394" s="356">
        <v>0</v>
      </c>
      <c r="N394" s="269" t="s">
        <v>85</v>
      </c>
      <c r="O394" s="270">
        <f t="shared" si="409"/>
        <v>0</v>
      </c>
      <c r="P394" s="271"/>
      <c r="Q394" s="432">
        <f t="shared" si="404"/>
        <v>0</v>
      </c>
      <c r="R394" s="207"/>
      <c r="S394" s="472">
        <v>2</v>
      </c>
      <c r="T394" s="356">
        <v>0</v>
      </c>
      <c r="U394" s="269" t="s">
        <v>85</v>
      </c>
      <c r="V394" s="270">
        <f t="shared" si="410"/>
        <v>0</v>
      </c>
      <c r="W394" s="271"/>
      <c r="X394" s="432">
        <f t="shared" si="405"/>
        <v>0</v>
      </c>
      <c r="Y394" s="205"/>
      <c r="Z394" s="273">
        <v>0</v>
      </c>
      <c r="AA394" s="268">
        <v>0</v>
      </c>
      <c r="AB394" s="271"/>
      <c r="AC394" s="274">
        <v>0</v>
      </c>
      <c r="AD394" s="275"/>
      <c r="AE394" s="273">
        <v>0</v>
      </c>
      <c r="AF394" s="268">
        <v>0</v>
      </c>
      <c r="AG394" s="271"/>
      <c r="AH394" s="274">
        <v>0</v>
      </c>
      <c r="AI394" s="276"/>
      <c r="AJ394" s="273">
        <v>0</v>
      </c>
      <c r="AK394" s="268">
        <v>0</v>
      </c>
      <c r="AL394" s="271"/>
      <c r="AM394" s="274">
        <v>0</v>
      </c>
      <c r="AN394" s="276"/>
      <c r="AO394" s="273">
        <v>0</v>
      </c>
      <c r="AP394" s="268">
        <v>0</v>
      </c>
      <c r="AQ394" s="271"/>
      <c r="AR394" s="274">
        <v>0</v>
      </c>
      <c r="AS394" s="275"/>
      <c r="AT394" s="464"/>
      <c r="AU394" s="432">
        <f t="shared" si="408"/>
        <v>0</v>
      </c>
    </row>
    <row r="395" spans="1:47" ht="15" customHeight="1" outlineLevel="1" x14ac:dyDescent="0.2">
      <c r="A395" s="264"/>
      <c r="B395" s="70" t="s">
        <v>203</v>
      </c>
      <c r="C395" s="265"/>
      <c r="D395" s="265"/>
      <c r="E395" s="267"/>
      <c r="F395" s="268">
        <v>0</v>
      </c>
      <c r="G395" s="269" t="s">
        <v>85</v>
      </c>
      <c r="H395" s="270">
        <v>0</v>
      </c>
      <c r="I395" s="271"/>
      <c r="J395" s="432">
        <f t="shared" si="407"/>
        <v>0</v>
      </c>
      <c r="K395" s="205"/>
      <c r="L395" s="471">
        <v>2</v>
      </c>
      <c r="M395" s="356">
        <v>0</v>
      </c>
      <c r="N395" s="269" t="s">
        <v>85</v>
      </c>
      <c r="O395" s="270">
        <f t="shared" si="409"/>
        <v>0</v>
      </c>
      <c r="P395" s="271"/>
      <c r="Q395" s="432">
        <f t="shared" si="404"/>
        <v>0</v>
      </c>
      <c r="R395" s="207"/>
      <c r="S395" s="472">
        <v>2</v>
      </c>
      <c r="T395" s="356">
        <v>0</v>
      </c>
      <c r="U395" s="269" t="s">
        <v>85</v>
      </c>
      <c r="V395" s="270">
        <f t="shared" si="410"/>
        <v>0</v>
      </c>
      <c r="W395" s="271"/>
      <c r="X395" s="432">
        <f t="shared" si="405"/>
        <v>0</v>
      </c>
      <c r="Y395" s="205"/>
      <c r="Z395" s="273">
        <v>0</v>
      </c>
      <c r="AA395" s="268">
        <v>0</v>
      </c>
      <c r="AB395" s="271"/>
      <c r="AC395" s="274">
        <v>0</v>
      </c>
      <c r="AD395" s="275"/>
      <c r="AE395" s="273">
        <v>0</v>
      </c>
      <c r="AF395" s="268">
        <v>0</v>
      </c>
      <c r="AG395" s="271"/>
      <c r="AH395" s="274">
        <v>0</v>
      </c>
      <c r="AI395" s="276"/>
      <c r="AJ395" s="273">
        <v>0</v>
      </c>
      <c r="AK395" s="268">
        <v>0</v>
      </c>
      <c r="AL395" s="271"/>
      <c r="AM395" s="274">
        <v>0</v>
      </c>
      <c r="AN395" s="276"/>
      <c r="AO395" s="273">
        <v>0</v>
      </c>
      <c r="AP395" s="268">
        <v>0</v>
      </c>
      <c r="AQ395" s="271"/>
      <c r="AR395" s="274">
        <v>0</v>
      </c>
      <c r="AS395" s="275"/>
      <c r="AT395" s="464"/>
      <c r="AU395" s="432">
        <f t="shared" si="408"/>
        <v>0</v>
      </c>
    </row>
    <row r="396" spans="1:47" ht="15" customHeight="1" outlineLevel="1" x14ac:dyDescent="0.2">
      <c r="A396" s="264"/>
      <c r="B396" s="70" t="s">
        <v>204</v>
      </c>
      <c r="C396" s="265"/>
      <c r="D396" s="265"/>
      <c r="E396" s="267"/>
      <c r="F396" s="268">
        <v>0</v>
      </c>
      <c r="G396" s="269" t="s">
        <v>85</v>
      </c>
      <c r="H396" s="270">
        <v>0</v>
      </c>
      <c r="I396" s="271"/>
      <c r="J396" s="432">
        <f t="shared" si="407"/>
        <v>0</v>
      </c>
      <c r="K396" s="205"/>
      <c r="L396" s="471">
        <v>2</v>
      </c>
      <c r="M396" s="356">
        <v>0</v>
      </c>
      <c r="N396" s="269" t="s">
        <v>85</v>
      </c>
      <c r="O396" s="270">
        <f t="shared" si="409"/>
        <v>0</v>
      </c>
      <c r="P396" s="271"/>
      <c r="Q396" s="432">
        <f t="shared" si="404"/>
        <v>0</v>
      </c>
      <c r="R396" s="207"/>
      <c r="S396" s="472">
        <v>2</v>
      </c>
      <c r="T396" s="356">
        <v>0</v>
      </c>
      <c r="U396" s="269" t="s">
        <v>85</v>
      </c>
      <c r="V396" s="270">
        <f t="shared" si="410"/>
        <v>0</v>
      </c>
      <c r="W396" s="271"/>
      <c r="X396" s="432">
        <f t="shared" si="405"/>
        <v>0</v>
      </c>
      <c r="Y396" s="205"/>
      <c r="Z396" s="273">
        <v>0</v>
      </c>
      <c r="AA396" s="268">
        <v>0</v>
      </c>
      <c r="AB396" s="271"/>
      <c r="AC396" s="274">
        <v>0</v>
      </c>
      <c r="AD396" s="275"/>
      <c r="AE396" s="273">
        <v>0</v>
      </c>
      <c r="AF396" s="268">
        <v>0</v>
      </c>
      <c r="AG396" s="271"/>
      <c r="AH396" s="274">
        <v>0</v>
      </c>
      <c r="AI396" s="276"/>
      <c r="AJ396" s="273">
        <v>0</v>
      </c>
      <c r="AK396" s="268">
        <v>0</v>
      </c>
      <c r="AL396" s="271"/>
      <c r="AM396" s="274">
        <v>0</v>
      </c>
      <c r="AN396" s="276"/>
      <c r="AO396" s="273">
        <v>0</v>
      </c>
      <c r="AP396" s="268">
        <v>0</v>
      </c>
      <c r="AQ396" s="271"/>
      <c r="AR396" s="274">
        <v>0</v>
      </c>
      <c r="AS396" s="275"/>
      <c r="AT396" s="464"/>
      <c r="AU396" s="432">
        <f t="shared" si="408"/>
        <v>0</v>
      </c>
    </row>
    <row r="397" spans="1:47" ht="15" customHeight="1" outlineLevel="1" x14ac:dyDescent="0.2">
      <c r="A397" s="264"/>
      <c r="B397" s="71" t="s">
        <v>198</v>
      </c>
      <c r="C397" s="265"/>
      <c r="D397" s="265"/>
      <c r="E397" s="267"/>
      <c r="F397" s="268">
        <v>0</v>
      </c>
      <c r="G397" s="269" t="s">
        <v>85</v>
      </c>
      <c r="H397" s="270">
        <v>0</v>
      </c>
      <c r="I397" s="271"/>
      <c r="J397" s="432">
        <f t="shared" si="407"/>
        <v>0</v>
      </c>
      <c r="K397" s="205"/>
      <c r="L397" s="471">
        <v>2</v>
      </c>
      <c r="M397" s="356">
        <v>0</v>
      </c>
      <c r="N397" s="269" t="s">
        <v>85</v>
      </c>
      <c r="O397" s="270">
        <f t="shared" si="409"/>
        <v>0</v>
      </c>
      <c r="P397" s="271"/>
      <c r="Q397" s="432">
        <f t="shared" si="404"/>
        <v>0</v>
      </c>
      <c r="R397" s="207"/>
      <c r="S397" s="472">
        <v>2</v>
      </c>
      <c r="T397" s="356">
        <v>0</v>
      </c>
      <c r="U397" s="269" t="s">
        <v>85</v>
      </c>
      <c r="V397" s="270">
        <f t="shared" si="410"/>
        <v>0</v>
      </c>
      <c r="W397" s="271"/>
      <c r="X397" s="432">
        <f t="shared" si="405"/>
        <v>0</v>
      </c>
      <c r="Y397" s="205"/>
      <c r="Z397" s="273">
        <v>0</v>
      </c>
      <c r="AA397" s="268">
        <v>0</v>
      </c>
      <c r="AB397" s="271"/>
      <c r="AC397" s="274">
        <v>0</v>
      </c>
      <c r="AD397" s="275"/>
      <c r="AE397" s="273">
        <v>0</v>
      </c>
      <c r="AF397" s="268">
        <v>0</v>
      </c>
      <c r="AG397" s="271"/>
      <c r="AH397" s="274">
        <v>0</v>
      </c>
      <c r="AI397" s="276"/>
      <c r="AJ397" s="273">
        <v>0</v>
      </c>
      <c r="AK397" s="268">
        <v>0</v>
      </c>
      <c r="AL397" s="271"/>
      <c r="AM397" s="274">
        <v>0</v>
      </c>
      <c r="AN397" s="276"/>
      <c r="AO397" s="273">
        <v>0</v>
      </c>
      <c r="AP397" s="268">
        <v>0</v>
      </c>
      <c r="AQ397" s="271"/>
      <c r="AR397" s="274">
        <v>0</v>
      </c>
      <c r="AS397" s="275"/>
      <c r="AT397" s="464"/>
      <c r="AU397" s="432">
        <f t="shared" si="408"/>
        <v>0</v>
      </c>
    </row>
    <row r="398" spans="1:47" ht="15" customHeight="1" outlineLevel="1" x14ac:dyDescent="0.2">
      <c r="A398" s="264"/>
      <c r="B398" s="71" t="s">
        <v>198</v>
      </c>
      <c r="C398" s="265"/>
      <c r="D398" s="265"/>
      <c r="E398" s="267"/>
      <c r="F398" s="268">
        <v>0</v>
      </c>
      <c r="G398" s="269" t="s">
        <v>85</v>
      </c>
      <c r="H398" s="270">
        <v>0</v>
      </c>
      <c r="I398" s="271"/>
      <c r="J398" s="432">
        <f t="shared" si="407"/>
        <v>0</v>
      </c>
      <c r="K398" s="205"/>
      <c r="L398" s="471">
        <v>2</v>
      </c>
      <c r="M398" s="356">
        <v>0</v>
      </c>
      <c r="N398" s="269" t="s">
        <v>85</v>
      </c>
      <c r="O398" s="270">
        <f t="shared" si="409"/>
        <v>0</v>
      </c>
      <c r="P398" s="271"/>
      <c r="Q398" s="432">
        <f t="shared" si="404"/>
        <v>0</v>
      </c>
      <c r="R398" s="207"/>
      <c r="S398" s="472">
        <v>2</v>
      </c>
      <c r="T398" s="356">
        <v>0</v>
      </c>
      <c r="U398" s="269" t="s">
        <v>85</v>
      </c>
      <c r="V398" s="270">
        <f t="shared" si="410"/>
        <v>0</v>
      </c>
      <c r="W398" s="271"/>
      <c r="X398" s="432">
        <f t="shared" si="405"/>
        <v>0</v>
      </c>
      <c r="Y398" s="205"/>
      <c r="Z398" s="273">
        <v>0</v>
      </c>
      <c r="AA398" s="268">
        <v>0</v>
      </c>
      <c r="AB398" s="271"/>
      <c r="AC398" s="274">
        <v>0</v>
      </c>
      <c r="AD398" s="275"/>
      <c r="AE398" s="273">
        <v>0</v>
      </c>
      <c r="AF398" s="268">
        <v>0</v>
      </c>
      <c r="AG398" s="271"/>
      <c r="AH398" s="274">
        <v>0</v>
      </c>
      <c r="AI398" s="276"/>
      <c r="AJ398" s="273">
        <v>0</v>
      </c>
      <c r="AK398" s="268">
        <v>0</v>
      </c>
      <c r="AL398" s="271"/>
      <c r="AM398" s="274">
        <v>0</v>
      </c>
      <c r="AN398" s="276"/>
      <c r="AO398" s="273">
        <v>0</v>
      </c>
      <c r="AP398" s="268">
        <v>0</v>
      </c>
      <c r="AQ398" s="271"/>
      <c r="AR398" s="274">
        <v>0</v>
      </c>
      <c r="AS398" s="275"/>
      <c r="AT398" s="464"/>
      <c r="AU398" s="432">
        <f t="shared" si="408"/>
        <v>0</v>
      </c>
    </row>
    <row r="399" spans="1:47" ht="15" customHeight="1" outlineLevel="1" x14ac:dyDescent="0.2">
      <c r="A399" s="264"/>
      <c r="B399" s="70"/>
      <c r="C399" s="265"/>
      <c r="D399" s="265"/>
      <c r="E399" s="267"/>
      <c r="F399" s="268">
        <v>0</v>
      </c>
      <c r="G399" s="269"/>
      <c r="H399" s="270">
        <v>0</v>
      </c>
      <c r="I399" s="271"/>
      <c r="J399" s="432">
        <f t="shared" si="407"/>
        <v>0</v>
      </c>
      <c r="K399" s="205"/>
      <c r="L399" s="471">
        <v>2</v>
      </c>
      <c r="M399" s="356">
        <v>0</v>
      </c>
      <c r="N399" s="269"/>
      <c r="O399" s="270">
        <f t="shared" si="409"/>
        <v>0</v>
      </c>
      <c r="P399" s="271"/>
      <c r="Q399" s="432">
        <f t="shared" si="404"/>
        <v>0</v>
      </c>
      <c r="R399" s="207"/>
      <c r="S399" s="472">
        <v>2</v>
      </c>
      <c r="T399" s="356">
        <v>0</v>
      </c>
      <c r="U399" s="269"/>
      <c r="V399" s="270">
        <f t="shared" si="410"/>
        <v>0</v>
      </c>
      <c r="W399" s="271"/>
      <c r="X399" s="432">
        <f t="shared" si="405"/>
        <v>0</v>
      </c>
      <c r="Y399" s="205"/>
      <c r="Z399" s="273">
        <v>0</v>
      </c>
      <c r="AA399" s="268">
        <v>0</v>
      </c>
      <c r="AB399" s="271"/>
      <c r="AC399" s="274">
        <v>0</v>
      </c>
      <c r="AD399" s="275"/>
      <c r="AE399" s="273">
        <v>0</v>
      </c>
      <c r="AF399" s="268">
        <v>0</v>
      </c>
      <c r="AG399" s="271"/>
      <c r="AH399" s="274">
        <v>0</v>
      </c>
      <c r="AI399" s="276"/>
      <c r="AJ399" s="273">
        <v>0</v>
      </c>
      <c r="AK399" s="268">
        <v>0</v>
      </c>
      <c r="AL399" s="271"/>
      <c r="AM399" s="274">
        <v>0</v>
      </c>
      <c r="AN399" s="276"/>
      <c r="AO399" s="273">
        <v>0</v>
      </c>
      <c r="AP399" s="268">
        <v>0</v>
      </c>
      <c r="AQ399" s="271"/>
      <c r="AR399" s="274">
        <v>0</v>
      </c>
      <c r="AS399" s="275"/>
      <c r="AT399" s="464"/>
      <c r="AU399" s="432">
        <f t="shared" si="408"/>
        <v>0</v>
      </c>
    </row>
    <row r="400" spans="1:47" ht="15" customHeight="1" outlineLevel="1" x14ac:dyDescent="0.2">
      <c r="A400" s="264" t="s">
        <v>166</v>
      </c>
      <c r="B400" s="69" t="s">
        <v>167</v>
      </c>
      <c r="C400" s="265"/>
      <c r="D400" s="265"/>
      <c r="E400" s="267"/>
      <c r="F400" s="268"/>
      <c r="G400" s="269"/>
      <c r="H400" s="270"/>
      <c r="I400" s="271"/>
      <c r="J400" s="432">
        <f t="shared" si="407"/>
        <v>0</v>
      </c>
      <c r="K400" s="205"/>
      <c r="L400" s="471">
        <v>2</v>
      </c>
      <c r="M400" s="356">
        <v>0</v>
      </c>
      <c r="N400" s="269"/>
      <c r="O400" s="270">
        <f t="shared" si="409"/>
        <v>0</v>
      </c>
      <c r="P400" s="271"/>
      <c r="Q400" s="432">
        <f t="shared" si="404"/>
        <v>0</v>
      </c>
      <c r="R400" s="207"/>
      <c r="S400" s="472">
        <v>2</v>
      </c>
      <c r="T400" s="356">
        <v>0</v>
      </c>
      <c r="U400" s="269"/>
      <c r="V400" s="270">
        <f t="shared" si="410"/>
        <v>0</v>
      </c>
      <c r="W400" s="271"/>
      <c r="X400" s="432">
        <f t="shared" si="405"/>
        <v>0</v>
      </c>
      <c r="Y400" s="205"/>
      <c r="Z400" s="273">
        <v>0</v>
      </c>
      <c r="AA400" s="268">
        <v>0</v>
      </c>
      <c r="AB400" s="271"/>
      <c r="AC400" s="274">
        <v>0</v>
      </c>
      <c r="AD400" s="275"/>
      <c r="AE400" s="273">
        <v>0</v>
      </c>
      <c r="AF400" s="268">
        <v>0</v>
      </c>
      <c r="AG400" s="271"/>
      <c r="AH400" s="274">
        <v>0</v>
      </c>
      <c r="AI400" s="276"/>
      <c r="AJ400" s="273">
        <v>0</v>
      </c>
      <c r="AK400" s="268">
        <v>0</v>
      </c>
      <c r="AL400" s="271"/>
      <c r="AM400" s="274">
        <v>0</v>
      </c>
      <c r="AN400" s="276"/>
      <c r="AO400" s="273">
        <v>0</v>
      </c>
      <c r="AP400" s="268">
        <v>0</v>
      </c>
      <c r="AQ400" s="271"/>
      <c r="AR400" s="274">
        <v>0</v>
      </c>
      <c r="AS400" s="275"/>
      <c r="AT400" s="464"/>
      <c r="AU400" s="432">
        <f t="shared" si="408"/>
        <v>0</v>
      </c>
    </row>
    <row r="401" spans="1:47" ht="15" customHeight="1" outlineLevel="1" x14ac:dyDescent="0.2">
      <c r="A401" s="264" t="s">
        <v>205</v>
      </c>
      <c r="B401" s="69" t="s">
        <v>206</v>
      </c>
      <c r="C401" s="265"/>
      <c r="D401" s="265"/>
      <c r="E401" s="267"/>
      <c r="F401" s="268"/>
      <c r="G401" s="269"/>
      <c r="H401" s="270"/>
      <c r="I401" s="271"/>
      <c r="J401" s="432">
        <f t="shared" si="407"/>
        <v>0</v>
      </c>
      <c r="K401" s="205"/>
      <c r="L401" s="471">
        <v>2</v>
      </c>
      <c r="M401" s="356">
        <v>0</v>
      </c>
      <c r="N401" s="269"/>
      <c r="O401" s="270">
        <f t="shared" si="409"/>
        <v>0</v>
      </c>
      <c r="P401" s="271"/>
      <c r="Q401" s="432">
        <f t="shared" si="404"/>
        <v>0</v>
      </c>
      <c r="R401" s="207"/>
      <c r="S401" s="472">
        <v>2</v>
      </c>
      <c r="T401" s="356">
        <v>0</v>
      </c>
      <c r="U401" s="269"/>
      <c r="V401" s="270">
        <f t="shared" si="410"/>
        <v>0</v>
      </c>
      <c r="W401" s="271"/>
      <c r="X401" s="432">
        <f t="shared" si="405"/>
        <v>0</v>
      </c>
      <c r="Y401" s="205"/>
      <c r="Z401" s="273">
        <v>0</v>
      </c>
      <c r="AA401" s="268">
        <v>0</v>
      </c>
      <c r="AB401" s="271"/>
      <c r="AC401" s="274">
        <v>0</v>
      </c>
      <c r="AD401" s="275"/>
      <c r="AE401" s="273">
        <v>0</v>
      </c>
      <c r="AF401" s="268">
        <v>0</v>
      </c>
      <c r="AG401" s="271"/>
      <c r="AH401" s="274">
        <v>0</v>
      </c>
      <c r="AI401" s="276"/>
      <c r="AJ401" s="273">
        <v>0</v>
      </c>
      <c r="AK401" s="268">
        <v>0</v>
      </c>
      <c r="AL401" s="271"/>
      <c r="AM401" s="274">
        <v>0</v>
      </c>
      <c r="AN401" s="276"/>
      <c r="AO401" s="273">
        <v>0</v>
      </c>
      <c r="AP401" s="268">
        <v>0</v>
      </c>
      <c r="AQ401" s="271"/>
      <c r="AR401" s="274">
        <v>0</v>
      </c>
      <c r="AS401" s="275"/>
      <c r="AT401" s="464"/>
      <c r="AU401" s="432">
        <f t="shared" si="408"/>
        <v>0</v>
      </c>
    </row>
    <row r="402" spans="1:47" ht="15" customHeight="1" outlineLevel="1" x14ac:dyDescent="0.2">
      <c r="A402" s="264"/>
      <c r="B402" s="70" t="s">
        <v>207</v>
      </c>
      <c r="C402" s="265"/>
      <c r="D402" s="265"/>
      <c r="E402" s="267"/>
      <c r="F402" s="268">
        <v>0</v>
      </c>
      <c r="G402" s="269" t="s">
        <v>85</v>
      </c>
      <c r="H402" s="270">
        <v>0</v>
      </c>
      <c r="I402" s="271"/>
      <c r="J402" s="432">
        <f t="shared" si="407"/>
        <v>0</v>
      </c>
      <c r="K402" s="205"/>
      <c r="L402" s="471">
        <v>2</v>
      </c>
      <c r="M402" s="356">
        <v>0</v>
      </c>
      <c r="N402" s="269" t="s">
        <v>85</v>
      </c>
      <c r="O402" s="270">
        <f t="shared" si="409"/>
        <v>0</v>
      </c>
      <c r="P402" s="271"/>
      <c r="Q402" s="432">
        <f t="shared" si="404"/>
        <v>0</v>
      </c>
      <c r="R402" s="207"/>
      <c r="S402" s="472">
        <v>2</v>
      </c>
      <c r="T402" s="356">
        <v>0</v>
      </c>
      <c r="U402" s="269" t="s">
        <v>85</v>
      </c>
      <c r="V402" s="270">
        <f t="shared" si="410"/>
        <v>0</v>
      </c>
      <c r="W402" s="271"/>
      <c r="X402" s="432">
        <f t="shared" si="405"/>
        <v>0</v>
      </c>
      <c r="Y402" s="205"/>
      <c r="Z402" s="273">
        <v>0</v>
      </c>
      <c r="AA402" s="268">
        <v>0</v>
      </c>
      <c r="AB402" s="271"/>
      <c r="AC402" s="274">
        <v>0</v>
      </c>
      <c r="AD402" s="275"/>
      <c r="AE402" s="273">
        <v>0</v>
      </c>
      <c r="AF402" s="268">
        <v>0</v>
      </c>
      <c r="AG402" s="271"/>
      <c r="AH402" s="274">
        <v>0</v>
      </c>
      <c r="AI402" s="276"/>
      <c r="AJ402" s="273">
        <v>0</v>
      </c>
      <c r="AK402" s="268">
        <v>0</v>
      </c>
      <c r="AL402" s="271"/>
      <c r="AM402" s="274">
        <v>0</v>
      </c>
      <c r="AN402" s="276"/>
      <c r="AO402" s="273">
        <v>0</v>
      </c>
      <c r="AP402" s="268">
        <v>0</v>
      </c>
      <c r="AQ402" s="271"/>
      <c r="AR402" s="274">
        <v>0</v>
      </c>
      <c r="AS402" s="275"/>
      <c r="AT402" s="464"/>
      <c r="AU402" s="432">
        <f t="shared" si="408"/>
        <v>0</v>
      </c>
    </row>
    <row r="403" spans="1:47" ht="15" customHeight="1" outlineLevel="1" x14ac:dyDescent="0.2">
      <c r="A403" s="264"/>
      <c r="B403" s="70" t="s">
        <v>208</v>
      </c>
      <c r="C403" s="265"/>
      <c r="D403" s="265"/>
      <c r="E403" s="267"/>
      <c r="F403" s="268">
        <v>0</v>
      </c>
      <c r="G403" s="269" t="s">
        <v>85</v>
      </c>
      <c r="H403" s="270">
        <v>0</v>
      </c>
      <c r="I403" s="271"/>
      <c r="J403" s="432">
        <f t="shared" si="407"/>
        <v>0</v>
      </c>
      <c r="K403" s="205"/>
      <c r="L403" s="471">
        <v>2</v>
      </c>
      <c r="M403" s="356">
        <v>0</v>
      </c>
      <c r="N403" s="269" t="s">
        <v>85</v>
      </c>
      <c r="O403" s="270">
        <f t="shared" si="409"/>
        <v>0</v>
      </c>
      <c r="P403" s="271"/>
      <c r="Q403" s="432">
        <f t="shared" si="404"/>
        <v>0</v>
      </c>
      <c r="R403" s="207"/>
      <c r="S403" s="472">
        <v>2</v>
      </c>
      <c r="T403" s="356">
        <v>0</v>
      </c>
      <c r="U403" s="269" t="s">
        <v>85</v>
      </c>
      <c r="V403" s="270">
        <f t="shared" si="410"/>
        <v>0</v>
      </c>
      <c r="W403" s="271"/>
      <c r="X403" s="432">
        <f t="shared" si="405"/>
        <v>0</v>
      </c>
      <c r="Y403" s="205"/>
      <c r="Z403" s="273">
        <v>0</v>
      </c>
      <c r="AA403" s="268">
        <v>0</v>
      </c>
      <c r="AB403" s="271"/>
      <c r="AC403" s="274">
        <v>0</v>
      </c>
      <c r="AD403" s="275"/>
      <c r="AE403" s="273">
        <v>0</v>
      </c>
      <c r="AF403" s="268">
        <v>0</v>
      </c>
      <c r="AG403" s="271"/>
      <c r="AH403" s="274">
        <v>0</v>
      </c>
      <c r="AI403" s="276"/>
      <c r="AJ403" s="273">
        <v>0</v>
      </c>
      <c r="AK403" s="268">
        <v>0</v>
      </c>
      <c r="AL403" s="271"/>
      <c r="AM403" s="274">
        <v>0</v>
      </c>
      <c r="AN403" s="276"/>
      <c r="AO403" s="273">
        <v>0</v>
      </c>
      <c r="AP403" s="268">
        <v>0</v>
      </c>
      <c r="AQ403" s="271"/>
      <c r="AR403" s="274">
        <v>0</v>
      </c>
      <c r="AS403" s="275"/>
      <c r="AT403" s="464"/>
      <c r="AU403" s="432">
        <f t="shared" si="408"/>
        <v>0</v>
      </c>
    </row>
    <row r="404" spans="1:47" ht="15" customHeight="1" outlineLevel="1" x14ac:dyDescent="0.2">
      <c r="A404" s="264"/>
      <c r="B404" s="71" t="s">
        <v>198</v>
      </c>
      <c r="C404" s="265"/>
      <c r="D404" s="265"/>
      <c r="E404" s="267"/>
      <c r="F404" s="268">
        <v>0</v>
      </c>
      <c r="G404" s="269" t="s">
        <v>85</v>
      </c>
      <c r="H404" s="270">
        <v>0</v>
      </c>
      <c r="I404" s="271"/>
      <c r="J404" s="432">
        <f t="shared" si="407"/>
        <v>0</v>
      </c>
      <c r="K404" s="205"/>
      <c r="L404" s="471">
        <v>2</v>
      </c>
      <c r="M404" s="356">
        <v>0</v>
      </c>
      <c r="N404" s="269" t="s">
        <v>85</v>
      </c>
      <c r="O404" s="270">
        <f t="shared" si="409"/>
        <v>0</v>
      </c>
      <c r="P404" s="271"/>
      <c r="Q404" s="432">
        <f t="shared" si="404"/>
        <v>0</v>
      </c>
      <c r="R404" s="207"/>
      <c r="S404" s="472">
        <v>2</v>
      </c>
      <c r="T404" s="356">
        <v>0</v>
      </c>
      <c r="U404" s="269" t="s">
        <v>85</v>
      </c>
      <c r="V404" s="270">
        <f t="shared" si="410"/>
        <v>0</v>
      </c>
      <c r="W404" s="271"/>
      <c r="X404" s="432">
        <f t="shared" si="405"/>
        <v>0</v>
      </c>
      <c r="Y404" s="205"/>
      <c r="Z404" s="273">
        <v>0</v>
      </c>
      <c r="AA404" s="268">
        <v>0</v>
      </c>
      <c r="AB404" s="271"/>
      <c r="AC404" s="274">
        <v>0</v>
      </c>
      <c r="AD404" s="275"/>
      <c r="AE404" s="273">
        <v>0</v>
      </c>
      <c r="AF404" s="268">
        <v>0</v>
      </c>
      <c r="AG404" s="271"/>
      <c r="AH404" s="274">
        <v>0</v>
      </c>
      <c r="AI404" s="276"/>
      <c r="AJ404" s="273">
        <v>0</v>
      </c>
      <c r="AK404" s="268">
        <v>0</v>
      </c>
      <c r="AL404" s="271"/>
      <c r="AM404" s="274">
        <v>0</v>
      </c>
      <c r="AN404" s="276"/>
      <c r="AO404" s="273">
        <v>0</v>
      </c>
      <c r="AP404" s="268">
        <v>0</v>
      </c>
      <c r="AQ404" s="271"/>
      <c r="AR404" s="274">
        <v>0</v>
      </c>
      <c r="AS404" s="275"/>
      <c r="AT404" s="464"/>
      <c r="AU404" s="432">
        <f t="shared" si="408"/>
        <v>0</v>
      </c>
    </row>
    <row r="405" spans="1:47" ht="15" customHeight="1" outlineLevel="1" x14ac:dyDescent="0.2">
      <c r="A405" s="264"/>
      <c r="B405" s="71" t="s">
        <v>198</v>
      </c>
      <c r="C405" s="265"/>
      <c r="D405" s="265"/>
      <c r="E405" s="267"/>
      <c r="F405" s="268">
        <v>0</v>
      </c>
      <c r="G405" s="269" t="s">
        <v>85</v>
      </c>
      <c r="H405" s="270">
        <v>0</v>
      </c>
      <c r="I405" s="271"/>
      <c r="J405" s="432">
        <f t="shared" si="407"/>
        <v>0</v>
      </c>
      <c r="K405" s="205"/>
      <c r="L405" s="471">
        <v>2</v>
      </c>
      <c r="M405" s="356">
        <v>0</v>
      </c>
      <c r="N405" s="269" t="s">
        <v>85</v>
      </c>
      <c r="O405" s="270">
        <f t="shared" si="409"/>
        <v>0</v>
      </c>
      <c r="P405" s="271"/>
      <c r="Q405" s="432">
        <f t="shared" si="404"/>
        <v>0</v>
      </c>
      <c r="R405" s="207"/>
      <c r="S405" s="472">
        <v>2</v>
      </c>
      <c r="T405" s="356">
        <v>0</v>
      </c>
      <c r="U405" s="269" t="s">
        <v>85</v>
      </c>
      <c r="V405" s="270">
        <f t="shared" si="410"/>
        <v>0</v>
      </c>
      <c r="W405" s="271"/>
      <c r="X405" s="432">
        <f t="shared" si="405"/>
        <v>0</v>
      </c>
      <c r="Y405" s="205"/>
      <c r="Z405" s="273">
        <v>0</v>
      </c>
      <c r="AA405" s="268">
        <v>0</v>
      </c>
      <c r="AB405" s="271"/>
      <c r="AC405" s="274">
        <v>0</v>
      </c>
      <c r="AD405" s="275"/>
      <c r="AE405" s="273">
        <v>0</v>
      </c>
      <c r="AF405" s="268">
        <v>0</v>
      </c>
      <c r="AG405" s="271"/>
      <c r="AH405" s="274">
        <v>0</v>
      </c>
      <c r="AI405" s="276"/>
      <c r="AJ405" s="273">
        <v>0</v>
      </c>
      <c r="AK405" s="268">
        <v>0</v>
      </c>
      <c r="AL405" s="271"/>
      <c r="AM405" s="274">
        <v>0</v>
      </c>
      <c r="AN405" s="276"/>
      <c r="AO405" s="273">
        <v>0</v>
      </c>
      <c r="AP405" s="268">
        <v>0</v>
      </c>
      <c r="AQ405" s="271"/>
      <c r="AR405" s="274">
        <v>0</v>
      </c>
      <c r="AS405" s="275"/>
      <c r="AT405" s="464"/>
      <c r="AU405" s="432">
        <f t="shared" si="408"/>
        <v>0</v>
      </c>
    </row>
    <row r="406" spans="1:47" ht="15" customHeight="1" outlineLevel="1" x14ac:dyDescent="0.2">
      <c r="A406" s="264" t="s">
        <v>209</v>
      </c>
      <c r="B406" s="69" t="s">
        <v>210</v>
      </c>
      <c r="C406" s="265"/>
      <c r="D406" s="265"/>
      <c r="E406" s="267"/>
      <c r="F406" s="268"/>
      <c r="G406" s="269"/>
      <c r="H406" s="270"/>
      <c r="I406" s="271"/>
      <c r="J406" s="432">
        <f t="shared" si="407"/>
        <v>0</v>
      </c>
      <c r="K406" s="205"/>
      <c r="L406" s="471">
        <v>2</v>
      </c>
      <c r="M406" s="356">
        <v>0</v>
      </c>
      <c r="N406" s="269"/>
      <c r="O406" s="270">
        <f t="shared" si="409"/>
        <v>0</v>
      </c>
      <c r="P406" s="271"/>
      <c r="Q406" s="432">
        <f t="shared" si="404"/>
        <v>0</v>
      </c>
      <c r="R406" s="207"/>
      <c r="S406" s="472">
        <v>2</v>
      </c>
      <c r="T406" s="356">
        <v>0</v>
      </c>
      <c r="U406" s="269"/>
      <c r="V406" s="270">
        <f t="shared" si="410"/>
        <v>0</v>
      </c>
      <c r="W406" s="271"/>
      <c r="X406" s="432">
        <f t="shared" si="405"/>
        <v>0</v>
      </c>
      <c r="Y406" s="205"/>
      <c r="Z406" s="273">
        <v>0</v>
      </c>
      <c r="AA406" s="268">
        <v>0</v>
      </c>
      <c r="AB406" s="271"/>
      <c r="AC406" s="274">
        <v>0</v>
      </c>
      <c r="AD406" s="275"/>
      <c r="AE406" s="273">
        <v>0</v>
      </c>
      <c r="AF406" s="268">
        <v>0</v>
      </c>
      <c r="AG406" s="271"/>
      <c r="AH406" s="274">
        <v>0</v>
      </c>
      <c r="AI406" s="276"/>
      <c r="AJ406" s="273">
        <v>0</v>
      </c>
      <c r="AK406" s="268">
        <v>0</v>
      </c>
      <c r="AL406" s="271"/>
      <c r="AM406" s="274">
        <v>0</v>
      </c>
      <c r="AN406" s="276"/>
      <c r="AO406" s="273">
        <v>0</v>
      </c>
      <c r="AP406" s="268">
        <v>0</v>
      </c>
      <c r="AQ406" s="271"/>
      <c r="AR406" s="274">
        <v>0</v>
      </c>
      <c r="AS406" s="275"/>
      <c r="AT406" s="464"/>
      <c r="AU406" s="432">
        <f t="shared" si="408"/>
        <v>0</v>
      </c>
    </row>
    <row r="407" spans="1:47" ht="15" customHeight="1" outlineLevel="1" x14ac:dyDescent="0.2">
      <c r="A407" s="264"/>
      <c r="B407" s="71" t="s">
        <v>198</v>
      </c>
      <c r="C407" s="265"/>
      <c r="D407" s="265"/>
      <c r="E407" s="267"/>
      <c r="F407" s="268">
        <v>0</v>
      </c>
      <c r="G407" s="269" t="s">
        <v>85</v>
      </c>
      <c r="H407" s="270">
        <v>0</v>
      </c>
      <c r="I407" s="271"/>
      <c r="J407" s="432">
        <f t="shared" si="407"/>
        <v>0</v>
      </c>
      <c r="K407" s="205"/>
      <c r="L407" s="471">
        <v>2</v>
      </c>
      <c r="M407" s="356">
        <v>0</v>
      </c>
      <c r="N407" s="269" t="s">
        <v>85</v>
      </c>
      <c r="O407" s="270">
        <f t="shared" si="409"/>
        <v>0</v>
      </c>
      <c r="P407" s="271"/>
      <c r="Q407" s="432">
        <f t="shared" si="404"/>
        <v>0</v>
      </c>
      <c r="R407" s="207"/>
      <c r="S407" s="472">
        <v>2</v>
      </c>
      <c r="T407" s="356">
        <v>0</v>
      </c>
      <c r="U407" s="269" t="s">
        <v>85</v>
      </c>
      <c r="V407" s="270">
        <f t="shared" si="410"/>
        <v>0</v>
      </c>
      <c r="W407" s="271"/>
      <c r="X407" s="432">
        <f t="shared" si="405"/>
        <v>0</v>
      </c>
      <c r="Y407" s="205"/>
      <c r="Z407" s="273">
        <v>0</v>
      </c>
      <c r="AA407" s="268">
        <v>0</v>
      </c>
      <c r="AB407" s="271"/>
      <c r="AC407" s="274">
        <v>0</v>
      </c>
      <c r="AD407" s="275"/>
      <c r="AE407" s="273">
        <v>0</v>
      </c>
      <c r="AF407" s="268">
        <v>0</v>
      </c>
      <c r="AG407" s="271"/>
      <c r="AH407" s="274">
        <v>0</v>
      </c>
      <c r="AI407" s="276"/>
      <c r="AJ407" s="273">
        <v>0</v>
      </c>
      <c r="AK407" s="268">
        <v>0</v>
      </c>
      <c r="AL407" s="271"/>
      <c r="AM407" s="274">
        <v>0</v>
      </c>
      <c r="AN407" s="276"/>
      <c r="AO407" s="273">
        <v>0</v>
      </c>
      <c r="AP407" s="268">
        <v>0</v>
      </c>
      <c r="AQ407" s="271"/>
      <c r="AR407" s="274">
        <v>0</v>
      </c>
      <c r="AS407" s="275"/>
      <c r="AT407" s="464"/>
      <c r="AU407" s="432">
        <f t="shared" si="408"/>
        <v>0</v>
      </c>
    </row>
    <row r="408" spans="1:47" ht="15" customHeight="1" outlineLevel="1" x14ac:dyDescent="0.2">
      <c r="A408" s="264"/>
      <c r="B408" s="71" t="s">
        <v>198</v>
      </c>
      <c r="C408" s="265"/>
      <c r="D408" s="265"/>
      <c r="E408" s="267"/>
      <c r="F408" s="268">
        <v>0</v>
      </c>
      <c r="G408" s="269" t="s">
        <v>85</v>
      </c>
      <c r="H408" s="270">
        <v>0</v>
      </c>
      <c r="I408" s="271"/>
      <c r="J408" s="432">
        <f t="shared" si="407"/>
        <v>0</v>
      </c>
      <c r="K408" s="205"/>
      <c r="L408" s="471">
        <v>2</v>
      </c>
      <c r="M408" s="356">
        <v>0</v>
      </c>
      <c r="N408" s="269" t="s">
        <v>85</v>
      </c>
      <c r="O408" s="270">
        <f t="shared" si="409"/>
        <v>0</v>
      </c>
      <c r="P408" s="271"/>
      <c r="Q408" s="432">
        <f t="shared" si="404"/>
        <v>0</v>
      </c>
      <c r="R408" s="207"/>
      <c r="S408" s="472">
        <v>2</v>
      </c>
      <c r="T408" s="356">
        <v>0</v>
      </c>
      <c r="U408" s="269" t="s">
        <v>85</v>
      </c>
      <c r="V408" s="270">
        <f t="shared" si="410"/>
        <v>0</v>
      </c>
      <c r="W408" s="271"/>
      <c r="X408" s="432">
        <f t="shared" si="405"/>
        <v>0</v>
      </c>
      <c r="Y408" s="205"/>
      <c r="Z408" s="273">
        <v>0</v>
      </c>
      <c r="AA408" s="268">
        <v>0</v>
      </c>
      <c r="AB408" s="271"/>
      <c r="AC408" s="274">
        <v>0</v>
      </c>
      <c r="AD408" s="275"/>
      <c r="AE408" s="273">
        <v>0</v>
      </c>
      <c r="AF408" s="268">
        <v>0</v>
      </c>
      <c r="AG408" s="271"/>
      <c r="AH408" s="274">
        <v>0</v>
      </c>
      <c r="AI408" s="276"/>
      <c r="AJ408" s="273">
        <v>0</v>
      </c>
      <c r="AK408" s="268">
        <v>0</v>
      </c>
      <c r="AL408" s="271"/>
      <c r="AM408" s="274">
        <v>0</v>
      </c>
      <c r="AN408" s="276"/>
      <c r="AO408" s="273">
        <v>0</v>
      </c>
      <c r="AP408" s="268">
        <v>0</v>
      </c>
      <c r="AQ408" s="271"/>
      <c r="AR408" s="274">
        <v>0</v>
      </c>
      <c r="AS408" s="275"/>
      <c r="AT408" s="464"/>
      <c r="AU408" s="432">
        <f t="shared" si="408"/>
        <v>0</v>
      </c>
    </row>
    <row r="409" spans="1:47" ht="15" customHeight="1" outlineLevel="1" x14ac:dyDescent="0.2">
      <c r="A409" s="264" t="s">
        <v>211</v>
      </c>
      <c r="B409" s="69" t="s">
        <v>212</v>
      </c>
      <c r="C409" s="265"/>
      <c r="D409" s="265"/>
      <c r="E409" s="267"/>
      <c r="F409" s="268"/>
      <c r="G409" s="269"/>
      <c r="H409" s="270"/>
      <c r="I409" s="271"/>
      <c r="J409" s="432">
        <f t="shared" si="407"/>
        <v>0</v>
      </c>
      <c r="K409" s="205"/>
      <c r="L409" s="471">
        <v>2</v>
      </c>
      <c r="M409" s="356">
        <v>0</v>
      </c>
      <c r="N409" s="269"/>
      <c r="O409" s="270">
        <f t="shared" si="409"/>
        <v>0</v>
      </c>
      <c r="P409" s="271"/>
      <c r="Q409" s="432">
        <f t="shared" si="404"/>
        <v>0</v>
      </c>
      <c r="R409" s="207"/>
      <c r="S409" s="472">
        <v>2</v>
      </c>
      <c r="T409" s="356">
        <v>0</v>
      </c>
      <c r="U409" s="269"/>
      <c r="V409" s="270">
        <f t="shared" si="410"/>
        <v>0</v>
      </c>
      <c r="W409" s="271"/>
      <c r="X409" s="432">
        <f t="shared" si="405"/>
        <v>0</v>
      </c>
      <c r="Y409" s="205"/>
      <c r="Z409" s="273">
        <v>0</v>
      </c>
      <c r="AA409" s="268">
        <v>0</v>
      </c>
      <c r="AB409" s="271"/>
      <c r="AC409" s="274">
        <v>0</v>
      </c>
      <c r="AD409" s="275"/>
      <c r="AE409" s="273">
        <v>0</v>
      </c>
      <c r="AF409" s="268">
        <v>0</v>
      </c>
      <c r="AG409" s="271"/>
      <c r="AH409" s="274">
        <v>0</v>
      </c>
      <c r="AI409" s="276"/>
      <c r="AJ409" s="273">
        <v>0</v>
      </c>
      <c r="AK409" s="268">
        <v>0</v>
      </c>
      <c r="AL409" s="271"/>
      <c r="AM409" s="274">
        <v>0</v>
      </c>
      <c r="AN409" s="276"/>
      <c r="AO409" s="273">
        <v>0</v>
      </c>
      <c r="AP409" s="268">
        <v>0</v>
      </c>
      <c r="AQ409" s="271"/>
      <c r="AR409" s="274">
        <v>0</v>
      </c>
      <c r="AS409" s="275"/>
      <c r="AT409" s="464"/>
      <c r="AU409" s="432">
        <f t="shared" si="408"/>
        <v>0</v>
      </c>
    </row>
    <row r="410" spans="1:47" ht="15" customHeight="1" outlineLevel="1" x14ac:dyDescent="0.2">
      <c r="A410" s="264"/>
      <c r="B410" s="71" t="s">
        <v>198</v>
      </c>
      <c r="C410" s="265"/>
      <c r="D410" s="265"/>
      <c r="E410" s="267"/>
      <c r="F410" s="268">
        <v>0</v>
      </c>
      <c r="G410" s="269" t="s">
        <v>85</v>
      </c>
      <c r="H410" s="270">
        <v>0</v>
      </c>
      <c r="I410" s="271"/>
      <c r="J410" s="432">
        <f t="shared" si="407"/>
        <v>0</v>
      </c>
      <c r="K410" s="205"/>
      <c r="L410" s="471">
        <v>2</v>
      </c>
      <c r="M410" s="356">
        <v>0</v>
      </c>
      <c r="N410" s="269" t="s">
        <v>85</v>
      </c>
      <c r="O410" s="270">
        <f t="shared" si="409"/>
        <v>0</v>
      </c>
      <c r="P410" s="271"/>
      <c r="Q410" s="432">
        <f t="shared" si="404"/>
        <v>0</v>
      </c>
      <c r="R410" s="207"/>
      <c r="S410" s="472">
        <v>2</v>
      </c>
      <c r="T410" s="356">
        <v>0</v>
      </c>
      <c r="U410" s="269" t="s">
        <v>85</v>
      </c>
      <c r="V410" s="270">
        <f t="shared" si="410"/>
        <v>0</v>
      </c>
      <c r="W410" s="271"/>
      <c r="X410" s="432">
        <f t="shared" si="405"/>
        <v>0</v>
      </c>
      <c r="Y410" s="205"/>
      <c r="Z410" s="273">
        <v>0</v>
      </c>
      <c r="AA410" s="268">
        <v>0</v>
      </c>
      <c r="AB410" s="271"/>
      <c r="AC410" s="274">
        <v>0</v>
      </c>
      <c r="AD410" s="275"/>
      <c r="AE410" s="273">
        <v>0</v>
      </c>
      <c r="AF410" s="268">
        <v>0</v>
      </c>
      <c r="AG410" s="271"/>
      <c r="AH410" s="274">
        <v>0</v>
      </c>
      <c r="AI410" s="276"/>
      <c r="AJ410" s="273">
        <v>0</v>
      </c>
      <c r="AK410" s="268">
        <v>0</v>
      </c>
      <c r="AL410" s="271"/>
      <c r="AM410" s="274">
        <v>0</v>
      </c>
      <c r="AN410" s="276"/>
      <c r="AO410" s="273">
        <v>0</v>
      </c>
      <c r="AP410" s="268">
        <v>0</v>
      </c>
      <c r="AQ410" s="271"/>
      <c r="AR410" s="274">
        <v>0</v>
      </c>
      <c r="AS410" s="275"/>
      <c r="AT410" s="464"/>
      <c r="AU410" s="432">
        <f t="shared" si="408"/>
        <v>0</v>
      </c>
    </row>
    <row r="411" spans="1:47" ht="15" customHeight="1" outlineLevel="1" x14ac:dyDescent="0.2">
      <c r="A411" s="264"/>
      <c r="B411" s="71" t="s">
        <v>198</v>
      </c>
      <c r="C411" s="265"/>
      <c r="D411" s="265"/>
      <c r="E411" s="267"/>
      <c r="F411" s="268">
        <v>0</v>
      </c>
      <c r="G411" s="269" t="s">
        <v>85</v>
      </c>
      <c r="H411" s="270">
        <v>0</v>
      </c>
      <c r="I411" s="271"/>
      <c r="J411" s="432">
        <f t="shared" si="407"/>
        <v>0</v>
      </c>
      <c r="K411" s="205"/>
      <c r="L411" s="471">
        <v>2</v>
      </c>
      <c r="M411" s="356">
        <v>0</v>
      </c>
      <c r="N411" s="269" t="s">
        <v>85</v>
      </c>
      <c r="O411" s="270">
        <f t="shared" si="409"/>
        <v>0</v>
      </c>
      <c r="P411" s="271"/>
      <c r="Q411" s="432">
        <f t="shared" si="404"/>
        <v>0</v>
      </c>
      <c r="R411" s="207"/>
      <c r="S411" s="472">
        <v>2</v>
      </c>
      <c r="T411" s="356">
        <v>0</v>
      </c>
      <c r="U411" s="269" t="s">
        <v>85</v>
      </c>
      <c r="V411" s="270">
        <f t="shared" si="410"/>
        <v>0</v>
      </c>
      <c r="W411" s="271"/>
      <c r="X411" s="432">
        <f t="shared" si="405"/>
        <v>0</v>
      </c>
      <c r="Y411" s="205"/>
      <c r="Z411" s="273">
        <v>0</v>
      </c>
      <c r="AA411" s="268">
        <v>0</v>
      </c>
      <c r="AB411" s="271"/>
      <c r="AC411" s="274">
        <v>0</v>
      </c>
      <c r="AD411" s="275"/>
      <c r="AE411" s="273">
        <v>0</v>
      </c>
      <c r="AF411" s="268">
        <v>0</v>
      </c>
      <c r="AG411" s="271"/>
      <c r="AH411" s="274">
        <v>0</v>
      </c>
      <c r="AI411" s="276"/>
      <c r="AJ411" s="273">
        <v>0</v>
      </c>
      <c r="AK411" s="268">
        <v>0</v>
      </c>
      <c r="AL411" s="271"/>
      <c r="AM411" s="274">
        <v>0</v>
      </c>
      <c r="AN411" s="276"/>
      <c r="AO411" s="273">
        <v>0</v>
      </c>
      <c r="AP411" s="268">
        <v>0</v>
      </c>
      <c r="AQ411" s="271"/>
      <c r="AR411" s="274">
        <v>0</v>
      </c>
      <c r="AS411" s="275"/>
      <c r="AT411" s="464"/>
      <c r="AU411" s="432">
        <f t="shared" si="408"/>
        <v>0</v>
      </c>
    </row>
    <row r="412" spans="1:47" ht="15" customHeight="1" outlineLevel="1" x14ac:dyDescent="0.2">
      <c r="A412" s="264"/>
      <c r="B412" s="70"/>
      <c r="C412" s="265"/>
      <c r="D412" s="265"/>
      <c r="E412" s="267"/>
      <c r="F412" s="268">
        <v>0</v>
      </c>
      <c r="G412" s="269"/>
      <c r="H412" s="270">
        <v>0</v>
      </c>
      <c r="I412" s="271"/>
      <c r="J412" s="432">
        <f t="shared" si="407"/>
        <v>0</v>
      </c>
      <c r="K412" s="205"/>
      <c r="L412" s="471">
        <v>2</v>
      </c>
      <c r="M412" s="356">
        <v>0</v>
      </c>
      <c r="N412" s="269"/>
      <c r="O412" s="270">
        <f t="shared" si="409"/>
        <v>0</v>
      </c>
      <c r="P412" s="271"/>
      <c r="Q412" s="432">
        <f t="shared" si="404"/>
        <v>0</v>
      </c>
      <c r="R412" s="207"/>
      <c r="S412" s="472">
        <v>2</v>
      </c>
      <c r="T412" s="356">
        <v>0</v>
      </c>
      <c r="U412" s="269"/>
      <c r="V412" s="270">
        <f t="shared" si="410"/>
        <v>0</v>
      </c>
      <c r="W412" s="271"/>
      <c r="X412" s="432">
        <f t="shared" si="405"/>
        <v>0</v>
      </c>
      <c r="Y412" s="205"/>
      <c r="Z412" s="273">
        <v>0</v>
      </c>
      <c r="AA412" s="268">
        <v>0</v>
      </c>
      <c r="AB412" s="271"/>
      <c r="AC412" s="274">
        <v>0</v>
      </c>
      <c r="AD412" s="275"/>
      <c r="AE412" s="273">
        <v>0</v>
      </c>
      <c r="AF412" s="268">
        <v>0</v>
      </c>
      <c r="AG412" s="271"/>
      <c r="AH412" s="274">
        <v>0</v>
      </c>
      <c r="AI412" s="276"/>
      <c r="AJ412" s="273">
        <v>0</v>
      </c>
      <c r="AK412" s="268">
        <v>0</v>
      </c>
      <c r="AL412" s="271"/>
      <c r="AM412" s="274">
        <v>0</v>
      </c>
      <c r="AN412" s="276"/>
      <c r="AO412" s="273">
        <v>0</v>
      </c>
      <c r="AP412" s="268">
        <v>0</v>
      </c>
      <c r="AQ412" s="271"/>
      <c r="AR412" s="274">
        <v>0</v>
      </c>
      <c r="AS412" s="275"/>
      <c r="AT412" s="464"/>
      <c r="AU412" s="432">
        <f t="shared" si="408"/>
        <v>0</v>
      </c>
    </row>
    <row r="413" spans="1:47" ht="12" outlineLevel="1" x14ac:dyDescent="0.2">
      <c r="A413" s="264" t="s">
        <v>168</v>
      </c>
      <c r="B413" s="69" t="s">
        <v>214</v>
      </c>
      <c r="C413" s="65"/>
      <c r="D413" s="65"/>
      <c r="E413" s="267"/>
      <c r="F413" s="268"/>
      <c r="G413" s="269"/>
      <c r="H413" s="270"/>
      <c r="I413" s="271"/>
      <c r="J413" s="432">
        <f t="shared" si="407"/>
        <v>0</v>
      </c>
      <c r="K413" s="205"/>
      <c r="L413" s="471">
        <v>2</v>
      </c>
      <c r="M413" s="356">
        <v>0</v>
      </c>
      <c r="N413" s="269" t="s">
        <v>79</v>
      </c>
      <c r="O413" s="270">
        <f t="shared" si="409"/>
        <v>0</v>
      </c>
      <c r="P413" s="271"/>
      <c r="Q413" s="432">
        <f t="shared" si="404"/>
        <v>0</v>
      </c>
      <c r="R413" s="207"/>
      <c r="S413" s="472">
        <v>2</v>
      </c>
      <c r="T413" s="356">
        <v>0</v>
      </c>
      <c r="U413" s="269" t="s">
        <v>79</v>
      </c>
      <c r="V413" s="270">
        <f t="shared" si="410"/>
        <v>0</v>
      </c>
      <c r="W413" s="271"/>
      <c r="X413" s="432">
        <f t="shared" si="405"/>
        <v>0</v>
      </c>
      <c r="Y413" s="205"/>
      <c r="Z413" s="273">
        <v>0</v>
      </c>
      <c r="AA413" s="268">
        <v>0</v>
      </c>
      <c r="AB413" s="271"/>
      <c r="AC413" s="274">
        <v>0</v>
      </c>
      <c r="AD413" s="275"/>
      <c r="AE413" s="273">
        <v>0</v>
      </c>
      <c r="AF413" s="268">
        <v>0</v>
      </c>
      <c r="AG413" s="271"/>
      <c r="AH413" s="274">
        <v>0</v>
      </c>
      <c r="AI413" s="276"/>
      <c r="AJ413" s="273">
        <v>0</v>
      </c>
      <c r="AK413" s="268">
        <v>0</v>
      </c>
      <c r="AL413" s="271"/>
      <c r="AM413" s="274">
        <v>0</v>
      </c>
      <c r="AN413" s="276"/>
      <c r="AO413" s="273">
        <v>0</v>
      </c>
      <c r="AP413" s="268">
        <v>0</v>
      </c>
      <c r="AQ413" s="271"/>
      <c r="AR413" s="274">
        <v>0</v>
      </c>
      <c r="AS413" s="275"/>
      <c r="AT413" s="464"/>
      <c r="AU413" s="432">
        <f t="shared" si="408"/>
        <v>0</v>
      </c>
    </row>
    <row r="414" spans="1:47" ht="15" customHeight="1" outlineLevel="1" x14ac:dyDescent="0.2">
      <c r="A414" s="264" t="s">
        <v>215</v>
      </c>
      <c r="B414" s="69" t="s">
        <v>216</v>
      </c>
      <c r="C414" s="265"/>
      <c r="D414" s="265"/>
      <c r="E414" s="267"/>
      <c r="F414" s="268"/>
      <c r="G414" s="269"/>
      <c r="H414" s="270"/>
      <c r="I414" s="271"/>
      <c r="J414" s="432">
        <f t="shared" si="407"/>
        <v>0</v>
      </c>
      <c r="K414" s="205"/>
      <c r="L414" s="471">
        <v>2</v>
      </c>
      <c r="M414" s="356">
        <v>0</v>
      </c>
      <c r="N414" s="269"/>
      <c r="O414" s="270">
        <f t="shared" si="409"/>
        <v>0</v>
      </c>
      <c r="P414" s="271"/>
      <c r="Q414" s="432">
        <f t="shared" si="404"/>
        <v>0</v>
      </c>
      <c r="R414" s="207"/>
      <c r="S414" s="472">
        <v>2</v>
      </c>
      <c r="T414" s="356">
        <v>0</v>
      </c>
      <c r="U414" s="269"/>
      <c r="V414" s="270">
        <f t="shared" si="410"/>
        <v>0</v>
      </c>
      <c r="W414" s="271"/>
      <c r="X414" s="432">
        <f t="shared" si="405"/>
        <v>0</v>
      </c>
      <c r="Y414" s="205"/>
      <c r="Z414" s="273">
        <v>0</v>
      </c>
      <c r="AA414" s="268">
        <v>0</v>
      </c>
      <c r="AB414" s="271"/>
      <c r="AC414" s="274">
        <v>0</v>
      </c>
      <c r="AD414" s="275"/>
      <c r="AE414" s="273">
        <v>0</v>
      </c>
      <c r="AF414" s="268">
        <v>0</v>
      </c>
      <c r="AG414" s="271"/>
      <c r="AH414" s="274">
        <v>0</v>
      </c>
      <c r="AI414" s="276"/>
      <c r="AJ414" s="273">
        <v>0</v>
      </c>
      <c r="AK414" s="268">
        <v>0</v>
      </c>
      <c r="AL414" s="271"/>
      <c r="AM414" s="274">
        <v>0</v>
      </c>
      <c r="AN414" s="276"/>
      <c r="AO414" s="273">
        <v>0</v>
      </c>
      <c r="AP414" s="268">
        <v>0</v>
      </c>
      <c r="AQ414" s="271"/>
      <c r="AR414" s="274">
        <v>0</v>
      </c>
      <c r="AS414" s="275"/>
      <c r="AT414" s="464"/>
      <c r="AU414" s="432">
        <f t="shared" si="408"/>
        <v>0</v>
      </c>
    </row>
    <row r="415" spans="1:47" ht="15" customHeight="1" outlineLevel="1" x14ac:dyDescent="0.2">
      <c r="A415" s="264"/>
      <c r="B415" s="70" t="s">
        <v>217</v>
      </c>
      <c r="C415" s="265"/>
      <c r="D415" s="265"/>
      <c r="E415" s="267"/>
      <c r="F415" s="268">
        <v>0</v>
      </c>
      <c r="G415" s="269" t="s">
        <v>85</v>
      </c>
      <c r="H415" s="270">
        <v>0</v>
      </c>
      <c r="I415" s="271"/>
      <c r="J415" s="432">
        <f t="shared" si="407"/>
        <v>0</v>
      </c>
      <c r="K415" s="205"/>
      <c r="L415" s="471">
        <v>2</v>
      </c>
      <c r="M415" s="356">
        <v>0</v>
      </c>
      <c r="N415" s="269" t="s">
        <v>85</v>
      </c>
      <c r="O415" s="270">
        <f t="shared" si="409"/>
        <v>0</v>
      </c>
      <c r="P415" s="271"/>
      <c r="Q415" s="432">
        <f t="shared" si="404"/>
        <v>0</v>
      </c>
      <c r="R415" s="207"/>
      <c r="S415" s="472">
        <v>2</v>
      </c>
      <c r="T415" s="356">
        <v>0</v>
      </c>
      <c r="U415" s="269" t="s">
        <v>85</v>
      </c>
      <c r="V415" s="270">
        <f t="shared" si="410"/>
        <v>0</v>
      </c>
      <c r="W415" s="271"/>
      <c r="X415" s="432">
        <f t="shared" si="405"/>
        <v>0</v>
      </c>
      <c r="Y415" s="205"/>
      <c r="Z415" s="273">
        <v>0</v>
      </c>
      <c r="AA415" s="268">
        <v>0</v>
      </c>
      <c r="AB415" s="271"/>
      <c r="AC415" s="274">
        <v>0</v>
      </c>
      <c r="AD415" s="275"/>
      <c r="AE415" s="273">
        <v>0</v>
      </c>
      <c r="AF415" s="268">
        <v>0</v>
      </c>
      <c r="AG415" s="271"/>
      <c r="AH415" s="274">
        <v>0</v>
      </c>
      <c r="AI415" s="276"/>
      <c r="AJ415" s="273">
        <v>0</v>
      </c>
      <c r="AK415" s="268">
        <v>0</v>
      </c>
      <c r="AL415" s="271"/>
      <c r="AM415" s="274">
        <v>0</v>
      </c>
      <c r="AN415" s="276"/>
      <c r="AO415" s="273">
        <v>0</v>
      </c>
      <c r="AP415" s="268">
        <v>0</v>
      </c>
      <c r="AQ415" s="271"/>
      <c r="AR415" s="274">
        <v>0</v>
      </c>
      <c r="AS415" s="275"/>
      <c r="AT415" s="464"/>
      <c r="AU415" s="432">
        <f t="shared" si="408"/>
        <v>0</v>
      </c>
    </row>
    <row r="416" spans="1:47" ht="15" customHeight="1" outlineLevel="1" x14ac:dyDescent="0.2">
      <c r="A416" s="264"/>
      <c r="B416" s="70" t="s">
        <v>218</v>
      </c>
      <c r="C416" s="265"/>
      <c r="D416" s="265"/>
      <c r="E416" s="267"/>
      <c r="F416" s="268">
        <v>0</v>
      </c>
      <c r="G416" s="269" t="s">
        <v>85</v>
      </c>
      <c r="H416" s="270">
        <v>0</v>
      </c>
      <c r="I416" s="271"/>
      <c r="J416" s="432">
        <f t="shared" si="407"/>
        <v>0</v>
      </c>
      <c r="K416" s="205"/>
      <c r="L416" s="471">
        <v>2</v>
      </c>
      <c r="M416" s="356">
        <v>0</v>
      </c>
      <c r="N416" s="269" t="s">
        <v>85</v>
      </c>
      <c r="O416" s="270">
        <f t="shared" si="409"/>
        <v>0</v>
      </c>
      <c r="P416" s="271"/>
      <c r="Q416" s="432">
        <f t="shared" si="404"/>
        <v>0</v>
      </c>
      <c r="R416" s="207"/>
      <c r="S416" s="472">
        <v>2</v>
      </c>
      <c r="T416" s="356">
        <v>0</v>
      </c>
      <c r="U416" s="269" t="s">
        <v>85</v>
      </c>
      <c r="V416" s="270">
        <f t="shared" si="410"/>
        <v>0</v>
      </c>
      <c r="W416" s="271"/>
      <c r="X416" s="432">
        <f t="shared" si="405"/>
        <v>0</v>
      </c>
      <c r="Y416" s="205"/>
      <c r="Z416" s="273">
        <v>0</v>
      </c>
      <c r="AA416" s="268">
        <v>0</v>
      </c>
      <c r="AB416" s="271"/>
      <c r="AC416" s="274">
        <v>0</v>
      </c>
      <c r="AD416" s="275"/>
      <c r="AE416" s="273">
        <v>0</v>
      </c>
      <c r="AF416" s="268">
        <v>0</v>
      </c>
      <c r="AG416" s="271"/>
      <c r="AH416" s="274">
        <v>0</v>
      </c>
      <c r="AI416" s="276"/>
      <c r="AJ416" s="273">
        <v>0</v>
      </c>
      <c r="AK416" s="268">
        <v>0</v>
      </c>
      <c r="AL416" s="271"/>
      <c r="AM416" s="274">
        <v>0</v>
      </c>
      <c r="AN416" s="276"/>
      <c r="AO416" s="273">
        <v>0</v>
      </c>
      <c r="AP416" s="268">
        <v>0</v>
      </c>
      <c r="AQ416" s="271"/>
      <c r="AR416" s="274">
        <v>0</v>
      </c>
      <c r="AS416" s="275"/>
      <c r="AT416" s="464"/>
      <c r="AU416" s="432">
        <f t="shared" si="408"/>
        <v>0</v>
      </c>
    </row>
    <row r="417" spans="1:47" ht="15" customHeight="1" outlineLevel="1" x14ac:dyDescent="0.2">
      <c r="A417" s="264"/>
      <c r="B417" s="71" t="s">
        <v>198</v>
      </c>
      <c r="C417" s="265"/>
      <c r="D417" s="265"/>
      <c r="E417" s="267"/>
      <c r="F417" s="268">
        <v>0</v>
      </c>
      <c r="G417" s="269" t="s">
        <v>85</v>
      </c>
      <c r="H417" s="270">
        <v>0</v>
      </c>
      <c r="I417" s="271"/>
      <c r="J417" s="432">
        <f t="shared" si="407"/>
        <v>0</v>
      </c>
      <c r="K417" s="205"/>
      <c r="L417" s="471">
        <v>2</v>
      </c>
      <c r="M417" s="356">
        <v>0</v>
      </c>
      <c r="N417" s="269" t="s">
        <v>85</v>
      </c>
      <c r="O417" s="270">
        <f t="shared" si="409"/>
        <v>0</v>
      </c>
      <c r="P417" s="271"/>
      <c r="Q417" s="432">
        <f t="shared" si="404"/>
        <v>0</v>
      </c>
      <c r="R417" s="207"/>
      <c r="S417" s="472">
        <v>2</v>
      </c>
      <c r="T417" s="356">
        <v>0</v>
      </c>
      <c r="U417" s="269" t="s">
        <v>85</v>
      </c>
      <c r="V417" s="270">
        <f t="shared" si="410"/>
        <v>0</v>
      </c>
      <c r="W417" s="271"/>
      <c r="X417" s="432">
        <f t="shared" si="405"/>
        <v>0</v>
      </c>
      <c r="Y417" s="205"/>
      <c r="Z417" s="273">
        <v>0</v>
      </c>
      <c r="AA417" s="268">
        <v>0</v>
      </c>
      <c r="AB417" s="271"/>
      <c r="AC417" s="274">
        <v>0</v>
      </c>
      <c r="AD417" s="275"/>
      <c r="AE417" s="273">
        <v>0</v>
      </c>
      <c r="AF417" s="268">
        <v>0</v>
      </c>
      <c r="AG417" s="271"/>
      <c r="AH417" s="274">
        <v>0</v>
      </c>
      <c r="AI417" s="276"/>
      <c r="AJ417" s="273">
        <v>0</v>
      </c>
      <c r="AK417" s="268">
        <v>0</v>
      </c>
      <c r="AL417" s="271"/>
      <c r="AM417" s="274">
        <v>0</v>
      </c>
      <c r="AN417" s="276"/>
      <c r="AO417" s="273">
        <v>0</v>
      </c>
      <c r="AP417" s="268">
        <v>0</v>
      </c>
      <c r="AQ417" s="271"/>
      <c r="AR417" s="274">
        <v>0</v>
      </c>
      <c r="AS417" s="275"/>
      <c r="AT417" s="464"/>
      <c r="AU417" s="432">
        <f t="shared" si="408"/>
        <v>0</v>
      </c>
    </row>
    <row r="418" spans="1:47" ht="15" customHeight="1" outlineLevel="1" x14ac:dyDescent="0.2">
      <c r="A418" s="264"/>
      <c r="B418" s="71" t="s">
        <v>198</v>
      </c>
      <c r="C418" s="265"/>
      <c r="D418" s="265"/>
      <c r="E418" s="267"/>
      <c r="F418" s="268">
        <v>0</v>
      </c>
      <c r="G418" s="269" t="s">
        <v>85</v>
      </c>
      <c r="H418" s="270">
        <v>0</v>
      </c>
      <c r="I418" s="271"/>
      <c r="J418" s="432">
        <f t="shared" si="407"/>
        <v>0</v>
      </c>
      <c r="K418" s="205"/>
      <c r="L418" s="471">
        <v>2</v>
      </c>
      <c r="M418" s="356">
        <v>0</v>
      </c>
      <c r="N418" s="269" t="s">
        <v>85</v>
      </c>
      <c r="O418" s="270">
        <f t="shared" si="409"/>
        <v>0</v>
      </c>
      <c r="P418" s="271"/>
      <c r="Q418" s="432">
        <f t="shared" si="404"/>
        <v>0</v>
      </c>
      <c r="R418" s="207"/>
      <c r="S418" s="472">
        <v>2</v>
      </c>
      <c r="T418" s="356">
        <v>0</v>
      </c>
      <c r="U418" s="269" t="s">
        <v>85</v>
      </c>
      <c r="V418" s="270">
        <f t="shared" si="410"/>
        <v>0</v>
      </c>
      <c r="W418" s="271"/>
      <c r="X418" s="432">
        <f t="shared" si="405"/>
        <v>0</v>
      </c>
      <c r="Y418" s="205"/>
      <c r="Z418" s="273">
        <v>0</v>
      </c>
      <c r="AA418" s="268">
        <v>0</v>
      </c>
      <c r="AB418" s="271"/>
      <c r="AC418" s="274">
        <v>0</v>
      </c>
      <c r="AD418" s="275"/>
      <c r="AE418" s="273">
        <v>0</v>
      </c>
      <c r="AF418" s="268">
        <v>0</v>
      </c>
      <c r="AG418" s="271"/>
      <c r="AH418" s="274">
        <v>0</v>
      </c>
      <c r="AI418" s="276"/>
      <c r="AJ418" s="273">
        <v>0</v>
      </c>
      <c r="AK418" s="268">
        <v>0</v>
      </c>
      <c r="AL418" s="271"/>
      <c r="AM418" s="274">
        <v>0</v>
      </c>
      <c r="AN418" s="276"/>
      <c r="AO418" s="273">
        <v>0</v>
      </c>
      <c r="AP418" s="268">
        <v>0</v>
      </c>
      <c r="AQ418" s="271"/>
      <c r="AR418" s="274">
        <v>0</v>
      </c>
      <c r="AS418" s="275"/>
      <c r="AT418" s="464"/>
      <c r="AU418" s="432">
        <f t="shared" si="408"/>
        <v>0</v>
      </c>
    </row>
    <row r="419" spans="1:47" ht="15" customHeight="1" outlineLevel="1" x14ac:dyDescent="0.2">
      <c r="A419" s="264" t="s">
        <v>219</v>
      </c>
      <c r="B419" s="69" t="s">
        <v>220</v>
      </c>
      <c r="C419" s="265"/>
      <c r="D419" s="265"/>
      <c r="E419" s="267"/>
      <c r="F419" s="268"/>
      <c r="G419" s="269"/>
      <c r="H419" s="270"/>
      <c r="I419" s="271"/>
      <c r="J419" s="432">
        <f t="shared" si="407"/>
        <v>0</v>
      </c>
      <c r="K419" s="205"/>
      <c r="L419" s="471">
        <v>2</v>
      </c>
      <c r="M419" s="356">
        <v>0</v>
      </c>
      <c r="N419" s="269"/>
      <c r="O419" s="270">
        <f t="shared" si="409"/>
        <v>0</v>
      </c>
      <c r="P419" s="271"/>
      <c r="Q419" s="432">
        <f t="shared" si="404"/>
        <v>0</v>
      </c>
      <c r="R419" s="207"/>
      <c r="S419" s="472">
        <v>2</v>
      </c>
      <c r="T419" s="356">
        <v>0</v>
      </c>
      <c r="U419" s="269"/>
      <c r="V419" s="270">
        <f t="shared" si="410"/>
        <v>0</v>
      </c>
      <c r="W419" s="271"/>
      <c r="X419" s="432">
        <f t="shared" si="405"/>
        <v>0</v>
      </c>
      <c r="Y419" s="205"/>
      <c r="Z419" s="273">
        <v>0</v>
      </c>
      <c r="AA419" s="268">
        <v>0</v>
      </c>
      <c r="AB419" s="271"/>
      <c r="AC419" s="274">
        <v>0</v>
      </c>
      <c r="AD419" s="275"/>
      <c r="AE419" s="273">
        <v>0</v>
      </c>
      <c r="AF419" s="268">
        <v>0</v>
      </c>
      <c r="AG419" s="271"/>
      <c r="AH419" s="274">
        <v>0</v>
      </c>
      <c r="AI419" s="276"/>
      <c r="AJ419" s="273">
        <v>0</v>
      </c>
      <c r="AK419" s="268">
        <v>0</v>
      </c>
      <c r="AL419" s="271"/>
      <c r="AM419" s="274">
        <v>0</v>
      </c>
      <c r="AN419" s="276"/>
      <c r="AO419" s="273">
        <v>0</v>
      </c>
      <c r="AP419" s="268">
        <v>0</v>
      </c>
      <c r="AQ419" s="271"/>
      <c r="AR419" s="274">
        <v>0</v>
      </c>
      <c r="AS419" s="275"/>
      <c r="AT419" s="464"/>
      <c r="AU419" s="432">
        <f t="shared" si="408"/>
        <v>0</v>
      </c>
    </row>
    <row r="420" spans="1:47" ht="15" customHeight="1" outlineLevel="1" x14ac:dyDescent="0.2">
      <c r="A420" s="264"/>
      <c r="B420" s="70" t="s">
        <v>221</v>
      </c>
      <c r="C420" s="265"/>
      <c r="D420" s="265"/>
      <c r="E420" s="267"/>
      <c r="F420" s="268">
        <v>0</v>
      </c>
      <c r="G420" s="269" t="s">
        <v>85</v>
      </c>
      <c r="H420" s="270">
        <v>0</v>
      </c>
      <c r="I420" s="271"/>
      <c r="J420" s="432">
        <f t="shared" si="407"/>
        <v>0</v>
      </c>
      <c r="K420" s="205"/>
      <c r="L420" s="471">
        <v>2</v>
      </c>
      <c r="M420" s="356">
        <v>0</v>
      </c>
      <c r="N420" s="269" t="s">
        <v>85</v>
      </c>
      <c r="O420" s="270">
        <f t="shared" si="409"/>
        <v>0</v>
      </c>
      <c r="P420" s="271"/>
      <c r="Q420" s="432">
        <f t="shared" si="404"/>
        <v>0</v>
      </c>
      <c r="R420" s="207"/>
      <c r="S420" s="472">
        <v>2</v>
      </c>
      <c r="T420" s="356">
        <v>0</v>
      </c>
      <c r="U420" s="269" t="s">
        <v>85</v>
      </c>
      <c r="V420" s="270">
        <f t="shared" si="410"/>
        <v>0</v>
      </c>
      <c r="W420" s="271"/>
      <c r="X420" s="432">
        <f t="shared" si="405"/>
        <v>0</v>
      </c>
      <c r="Y420" s="205"/>
      <c r="Z420" s="273">
        <v>0</v>
      </c>
      <c r="AA420" s="268">
        <v>0</v>
      </c>
      <c r="AB420" s="271"/>
      <c r="AC420" s="274">
        <v>0</v>
      </c>
      <c r="AD420" s="275"/>
      <c r="AE420" s="273">
        <v>0</v>
      </c>
      <c r="AF420" s="268">
        <v>0</v>
      </c>
      <c r="AG420" s="271"/>
      <c r="AH420" s="274">
        <v>0</v>
      </c>
      <c r="AI420" s="276"/>
      <c r="AJ420" s="273">
        <v>0</v>
      </c>
      <c r="AK420" s="268">
        <v>0</v>
      </c>
      <c r="AL420" s="271"/>
      <c r="AM420" s="274">
        <v>0</v>
      </c>
      <c r="AN420" s="276"/>
      <c r="AO420" s="273">
        <v>0</v>
      </c>
      <c r="AP420" s="268">
        <v>0</v>
      </c>
      <c r="AQ420" s="271"/>
      <c r="AR420" s="274">
        <v>0</v>
      </c>
      <c r="AS420" s="275"/>
      <c r="AT420" s="464"/>
      <c r="AU420" s="432">
        <f t="shared" si="408"/>
        <v>0</v>
      </c>
    </row>
    <row r="421" spans="1:47" ht="15" customHeight="1" outlineLevel="1" x14ac:dyDescent="0.2">
      <c r="A421" s="264"/>
      <c r="B421" s="70" t="s">
        <v>222</v>
      </c>
      <c r="C421" s="265"/>
      <c r="D421" s="265"/>
      <c r="E421" s="267"/>
      <c r="F421" s="268">
        <v>0</v>
      </c>
      <c r="G421" s="269" t="s">
        <v>85</v>
      </c>
      <c r="H421" s="270">
        <v>0</v>
      </c>
      <c r="I421" s="271"/>
      <c r="J421" s="432">
        <f t="shared" si="407"/>
        <v>0</v>
      </c>
      <c r="K421" s="205"/>
      <c r="L421" s="471">
        <v>2</v>
      </c>
      <c r="M421" s="356">
        <v>0</v>
      </c>
      <c r="N421" s="269" t="s">
        <v>85</v>
      </c>
      <c r="O421" s="270">
        <f t="shared" si="409"/>
        <v>0</v>
      </c>
      <c r="P421" s="271"/>
      <c r="Q421" s="432">
        <f t="shared" si="404"/>
        <v>0</v>
      </c>
      <c r="R421" s="207"/>
      <c r="S421" s="472">
        <v>2</v>
      </c>
      <c r="T421" s="356">
        <v>0</v>
      </c>
      <c r="U421" s="269" t="s">
        <v>85</v>
      </c>
      <c r="V421" s="270">
        <f t="shared" si="410"/>
        <v>0</v>
      </c>
      <c r="W421" s="271"/>
      <c r="X421" s="432">
        <f t="shared" si="405"/>
        <v>0</v>
      </c>
      <c r="Y421" s="205"/>
      <c r="Z421" s="273">
        <v>0</v>
      </c>
      <c r="AA421" s="268">
        <v>0</v>
      </c>
      <c r="AB421" s="271"/>
      <c r="AC421" s="274">
        <v>0</v>
      </c>
      <c r="AD421" s="275"/>
      <c r="AE421" s="273">
        <v>0</v>
      </c>
      <c r="AF421" s="268">
        <v>0</v>
      </c>
      <c r="AG421" s="271"/>
      <c r="AH421" s="274">
        <v>0</v>
      </c>
      <c r="AI421" s="276"/>
      <c r="AJ421" s="273">
        <v>0</v>
      </c>
      <c r="AK421" s="268">
        <v>0</v>
      </c>
      <c r="AL421" s="271"/>
      <c r="AM421" s="274">
        <v>0</v>
      </c>
      <c r="AN421" s="276"/>
      <c r="AO421" s="273">
        <v>0</v>
      </c>
      <c r="AP421" s="268">
        <v>0</v>
      </c>
      <c r="AQ421" s="271"/>
      <c r="AR421" s="274">
        <v>0</v>
      </c>
      <c r="AS421" s="275"/>
      <c r="AT421" s="464"/>
      <c r="AU421" s="432">
        <f t="shared" si="408"/>
        <v>0</v>
      </c>
    </row>
    <row r="422" spans="1:47" ht="15" customHeight="1" outlineLevel="1" x14ac:dyDescent="0.2">
      <c r="A422" s="264"/>
      <c r="B422" s="71" t="s">
        <v>198</v>
      </c>
      <c r="C422" s="265"/>
      <c r="D422" s="265"/>
      <c r="E422" s="267"/>
      <c r="F422" s="268">
        <v>0</v>
      </c>
      <c r="G422" s="269" t="s">
        <v>85</v>
      </c>
      <c r="H422" s="270">
        <v>0</v>
      </c>
      <c r="I422" s="271"/>
      <c r="J422" s="432">
        <f t="shared" si="407"/>
        <v>0</v>
      </c>
      <c r="K422" s="205"/>
      <c r="L422" s="471">
        <v>2</v>
      </c>
      <c r="M422" s="356">
        <v>0</v>
      </c>
      <c r="N422" s="269" t="s">
        <v>85</v>
      </c>
      <c r="O422" s="270">
        <f t="shared" si="409"/>
        <v>0</v>
      </c>
      <c r="P422" s="271"/>
      <c r="Q422" s="432">
        <f t="shared" si="404"/>
        <v>0</v>
      </c>
      <c r="R422" s="207"/>
      <c r="S422" s="472">
        <v>2</v>
      </c>
      <c r="T422" s="356">
        <v>0</v>
      </c>
      <c r="U422" s="269" t="s">
        <v>85</v>
      </c>
      <c r="V422" s="270">
        <f t="shared" si="410"/>
        <v>0</v>
      </c>
      <c r="W422" s="271"/>
      <c r="X422" s="432">
        <f t="shared" si="405"/>
        <v>0</v>
      </c>
      <c r="Y422" s="205"/>
      <c r="Z422" s="273">
        <v>0</v>
      </c>
      <c r="AA422" s="268">
        <v>0</v>
      </c>
      <c r="AB422" s="271"/>
      <c r="AC422" s="274">
        <v>0</v>
      </c>
      <c r="AD422" s="275"/>
      <c r="AE422" s="273">
        <v>0</v>
      </c>
      <c r="AF422" s="268">
        <v>0</v>
      </c>
      <c r="AG422" s="271"/>
      <c r="AH422" s="274">
        <v>0</v>
      </c>
      <c r="AI422" s="276"/>
      <c r="AJ422" s="273">
        <v>0</v>
      </c>
      <c r="AK422" s="268">
        <v>0</v>
      </c>
      <c r="AL422" s="271"/>
      <c r="AM422" s="274">
        <v>0</v>
      </c>
      <c r="AN422" s="276"/>
      <c r="AO422" s="273">
        <v>0</v>
      </c>
      <c r="AP422" s="268">
        <v>0</v>
      </c>
      <c r="AQ422" s="271"/>
      <c r="AR422" s="274">
        <v>0</v>
      </c>
      <c r="AS422" s="275"/>
      <c r="AT422" s="464"/>
      <c r="AU422" s="432">
        <f t="shared" si="408"/>
        <v>0</v>
      </c>
    </row>
    <row r="423" spans="1:47" ht="15" customHeight="1" outlineLevel="1" x14ac:dyDescent="0.2">
      <c r="A423" s="264" t="s">
        <v>223</v>
      </c>
      <c r="B423" s="69" t="s">
        <v>224</v>
      </c>
      <c r="C423" s="265"/>
      <c r="D423" s="265"/>
      <c r="E423" s="267"/>
      <c r="F423" s="268"/>
      <c r="G423" s="269"/>
      <c r="H423" s="270"/>
      <c r="I423" s="271"/>
      <c r="J423" s="432">
        <f t="shared" si="407"/>
        <v>0</v>
      </c>
      <c r="K423" s="205"/>
      <c r="L423" s="471">
        <v>2</v>
      </c>
      <c r="M423" s="356">
        <v>0</v>
      </c>
      <c r="N423" s="269"/>
      <c r="O423" s="270">
        <f t="shared" si="409"/>
        <v>0</v>
      </c>
      <c r="P423" s="271"/>
      <c r="Q423" s="432">
        <f t="shared" si="404"/>
        <v>0</v>
      </c>
      <c r="R423" s="207"/>
      <c r="S423" s="472">
        <v>2</v>
      </c>
      <c r="T423" s="356">
        <v>0</v>
      </c>
      <c r="U423" s="269"/>
      <c r="V423" s="270">
        <f t="shared" si="410"/>
        <v>0</v>
      </c>
      <c r="W423" s="271"/>
      <c r="X423" s="432">
        <f t="shared" si="405"/>
        <v>0</v>
      </c>
      <c r="Y423" s="205"/>
      <c r="Z423" s="273">
        <v>0</v>
      </c>
      <c r="AA423" s="268">
        <v>0</v>
      </c>
      <c r="AB423" s="271"/>
      <c r="AC423" s="274">
        <v>0</v>
      </c>
      <c r="AD423" s="275"/>
      <c r="AE423" s="273">
        <v>0</v>
      </c>
      <c r="AF423" s="268">
        <v>0</v>
      </c>
      <c r="AG423" s="271"/>
      <c r="AH423" s="274">
        <v>0</v>
      </c>
      <c r="AI423" s="276"/>
      <c r="AJ423" s="273">
        <v>0</v>
      </c>
      <c r="AK423" s="268">
        <v>0</v>
      </c>
      <c r="AL423" s="271"/>
      <c r="AM423" s="274">
        <v>0</v>
      </c>
      <c r="AN423" s="276"/>
      <c r="AO423" s="273">
        <v>0</v>
      </c>
      <c r="AP423" s="268">
        <v>0</v>
      </c>
      <c r="AQ423" s="271"/>
      <c r="AR423" s="274">
        <v>0</v>
      </c>
      <c r="AS423" s="275"/>
      <c r="AT423" s="464"/>
      <c r="AU423" s="432">
        <f t="shared" si="408"/>
        <v>0</v>
      </c>
    </row>
    <row r="424" spans="1:47" ht="15" customHeight="1" outlineLevel="1" x14ac:dyDescent="0.2">
      <c r="A424" s="264"/>
      <c r="B424" s="70" t="s">
        <v>224</v>
      </c>
      <c r="C424" s="265"/>
      <c r="D424" s="265"/>
      <c r="E424" s="267"/>
      <c r="F424" s="268">
        <v>0</v>
      </c>
      <c r="G424" s="269" t="s">
        <v>85</v>
      </c>
      <c r="H424" s="270">
        <v>0</v>
      </c>
      <c r="I424" s="271"/>
      <c r="J424" s="432">
        <f t="shared" si="407"/>
        <v>0</v>
      </c>
      <c r="K424" s="205"/>
      <c r="L424" s="471">
        <v>2</v>
      </c>
      <c r="M424" s="356">
        <v>0</v>
      </c>
      <c r="N424" s="269" t="s">
        <v>85</v>
      </c>
      <c r="O424" s="270">
        <f t="shared" si="409"/>
        <v>0</v>
      </c>
      <c r="P424" s="271"/>
      <c r="Q424" s="432">
        <f t="shared" si="404"/>
        <v>0</v>
      </c>
      <c r="R424" s="207"/>
      <c r="S424" s="472">
        <v>2</v>
      </c>
      <c r="T424" s="356">
        <v>0</v>
      </c>
      <c r="U424" s="269" t="s">
        <v>85</v>
      </c>
      <c r="V424" s="270">
        <f t="shared" si="410"/>
        <v>0</v>
      </c>
      <c r="W424" s="271"/>
      <c r="X424" s="432">
        <f t="shared" si="405"/>
        <v>0</v>
      </c>
      <c r="Y424" s="205"/>
      <c r="Z424" s="273">
        <v>0</v>
      </c>
      <c r="AA424" s="268">
        <v>0</v>
      </c>
      <c r="AB424" s="271"/>
      <c r="AC424" s="274">
        <v>0</v>
      </c>
      <c r="AD424" s="275"/>
      <c r="AE424" s="273">
        <v>0</v>
      </c>
      <c r="AF424" s="268">
        <v>0</v>
      </c>
      <c r="AG424" s="271"/>
      <c r="AH424" s="274">
        <v>0</v>
      </c>
      <c r="AI424" s="276"/>
      <c r="AJ424" s="273">
        <v>0</v>
      </c>
      <c r="AK424" s="268">
        <v>0</v>
      </c>
      <c r="AL424" s="271"/>
      <c r="AM424" s="274">
        <v>0</v>
      </c>
      <c r="AN424" s="276"/>
      <c r="AO424" s="273">
        <v>0</v>
      </c>
      <c r="AP424" s="268">
        <v>0</v>
      </c>
      <c r="AQ424" s="271"/>
      <c r="AR424" s="274">
        <v>0</v>
      </c>
      <c r="AS424" s="275"/>
      <c r="AT424" s="464"/>
      <c r="AU424" s="432">
        <f t="shared" si="408"/>
        <v>0</v>
      </c>
    </row>
    <row r="425" spans="1:47" ht="15" customHeight="1" outlineLevel="1" x14ac:dyDescent="0.2">
      <c r="A425" s="264"/>
      <c r="B425" s="71" t="s">
        <v>227</v>
      </c>
      <c r="C425" s="265"/>
      <c r="D425" s="265"/>
      <c r="E425" s="267"/>
      <c r="F425" s="268">
        <v>0</v>
      </c>
      <c r="G425" s="269" t="s">
        <v>85</v>
      </c>
      <c r="H425" s="270">
        <v>0</v>
      </c>
      <c r="I425" s="271"/>
      <c r="J425" s="432">
        <f t="shared" si="407"/>
        <v>0</v>
      </c>
      <c r="K425" s="205"/>
      <c r="L425" s="471">
        <v>2</v>
      </c>
      <c r="M425" s="356">
        <v>0</v>
      </c>
      <c r="N425" s="269" t="s">
        <v>85</v>
      </c>
      <c r="O425" s="270">
        <f t="shared" si="409"/>
        <v>0</v>
      </c>
      <c r="P425" s="271"/>
      <c r="Q425" s="432">
        <f t="shared" si="404"/>
        <v>0</v>
      </c>
      <c r="R425" s="207"/>
      <c r="S425" s="472">
        <v>2</v>
      </c>
      <c r="T425" s="356">
        <v>0</v>
      </c>
      <c r="U425" s="269" t="s">
        <v>85</v>
      </c>
      <c r="V425" s="270">
        <f t="shared" si="410"/>
        <v>0</v>
      </c>
      <c r="W425" s="271"/>
      <c r="X425" s="432">
        <f t="shared" si="405"/>
        <v>0</v>
      </c>
      <c r="Y425" s="205"/>
      <c r="Z425" s="273">
        <v>0</v>
      </c>
      <c r="AA425" s="268">
        <v>0</v>
      </c>
      <c r="AB425" s="271"/>
      <c r="AC425" s="274">
        <v>0</v>
      </c>
      <c r="AD425" s="275"/>
      <c r="AE425" s="273">
        <v>0</v>
      </c>
      <c r="AF425" s="268">
        <v>0</v>
      </c>
      <c r="AG425" s="271"/>
      <c r="AH425" s="274">
        <v>0</v>
      </c>
      <c r="AI425" s="276"/>
      <c r="AJ425" s="273">
        <v>0</v>
      </c>
      <c r="AK425" s="268">
        <v>0</v>
      </c>
      <c r="AL425" s="271"/>
      <c r="AM425" s="274">
        <v>0</v>
      </c>
      <c r="AN425" s="276"/>
      <c r="AO425" s="273">
        <v>0</v>
      </c>
      <c r="AP425" s="268">
        <v>0</v>
      </c>
      <c r="AQ425" s="271"/>
      <c r="AR425" s="274">
        <v>0</v>
      </c>
      <c r="AS425" s="275"/>
      <c r="AT425" s="464"/>
      <c r="AU425" s="432">
        <f t="shared" si="408"/>
        <v>0</v>
      </c>
    </row>
    <row r="426" spans="1:47" ht="15" customHeight="1" outlineLevel="1" x14ac:dyDescent="0.2">
      <c r="A426" s="264"/>
      <c r="B426" s="71" t="s">
        <v>228</v>
      </c>
      <c r="C426" s="265"/>
      <c r="D426" s="265"/>
      <c r="E426" s="267"/>
      <c r="F426" s="268">
        <v>0</v>
      </c>
      <c r="G426" s="269"/>
      <c r="H426" s="270">
        <v>0</v>
      </c>
      <c r="I426" s="271"/>
      <c r="J426" s="432">
        <f>IF(E426=0,F426*H426,E426*F426*H426)</f>
        <v>0</v>
      </c>
      <c r="K426" s="205"/>
      <c r="L426" s="471">
        <v>2</v>
      </c>
      <c r="M426" s="356">
        <v>0</v>
      </c>
      <c r="N426" s="269"/>
      <c r="O426" s="270">
        <f t="shared" si="409"/>
        <v>0</v>
      </c>
      <c r="P426" s="271"/>
      <c r="Q426" s="432">
        <f t="shared" si="404"/>
        <v>0</v>
      </c>
      <c r="R426" s="207"/>
      <c r="S426" s="472">
        <v>2</v>
      </c>
      <c r="T426" s="356">
        <v>0</v>
      </c>
      <c r="U426" s="269"/>
      <c r="V426" s="270">
        <f t="shared" si="410"/>
        <v>0</v>
      </c>
      <c r="W426" s="271"/>
      <c r="X426" s="432">
        <f t="shared" si="405"/>
        <v>0</v>
      </c>
      <c r="Y426" s="205"/>
      <c r="Z426" s="273">
        <v>0</v>
      </c>
      <c r="AA426" s="268">
        <v>0</v>
      </c>
      <c r="AB426" s="271"/>
      <c r="AC426" s="274">
        <v>0</v>
      </c>
      <c r="AD426" s="275"/>
      <c r="AE426" s="273">
        <v>0</v>
      </c>
      <c r="AF426" s="268">
        <v>0</v>
      </c>
      <c r="AG426" s="271"/>
      <c r="AH426" s="274">
        <v>0</v>
      </c>
      <c r="AI426" s="276"/>
      <c r="AJ426" s="273">
        <v>0</v>
      </c>
      <c r="AK426" s="268">
        <v>0</v>
      </c>
      <c r="AL426" s="271"/>
      <c r="AM426" s="274">
        <v>0</v>
      </c>
      <c r="AN426" s="276"/>
      <c r="AO426" s="273">
        <v>0</v>
      </c>
      <c r="AP426" s="268">
        <v>0</v>
      </c>
      <c r="AQ426" s="271"/>
      <c r="AR426" s="274">
        <v>0</v>
      </c>
      <c r="AS426" s="275"/>
      <c r="AT426" s="464"/>
      <c r="AU426" s="432">
        <f t="shared" si="408"/>
        <v>0</v>
      </c>
    </row>
    <row r="427" spans="1:47" ht="15" customHeight="1" outlineLevel="1" x14ac:dyDescent="0.2">
      <c r="A427" s="264"/>
      <c r="B427" s="71" t="s">
        <v>198</v>
      </c>
      <c r="C427" s="265"/>
      <c r="D427" s="265"/>
      <c r="E427" s="267"/>
      <c r="F427" s="268">
        <v>0</v>
      </c>
      <c r="G427" s="269"/>
      <c r="H427" s="270">
        <v>0</v>
      </c>
      <c r="I427" s="271"/>
      <c r="J427" s="432">
        <f t="shared" si="407"/>
        <v>0</v>
      </c>
      <c r="K427" s="205"/>
      <c r="L427" s="471">
        <v>2</v>
      </c>
      <c r="M427" s="356">
        <v>0</v>
      </c>
      <c r="N427" s="269"/>
      <c r="O427" s="270">
        <f t="shared" si="409"/>
        <v>0</v>
      </c>
      <c r="P427" s="271"/>
      <c r="Q427" s="432">
        <f t="shared" si="404"/>
        <v>0</v>
      </c>
      <c r="R427" s="207"/>
      <c r="S427" s="472">
        <v>2</v>
      </c>
      <c r="T427" s="356">
        <v>0</v>
      </c>
      <c r="U427" s="269"/>
      <c r="V427" s="270">
        <f t="shared" si="410"/>
        <v>0</v>
      </c>
      <c r="W427" s="271"/>
      <c r="X427" s="432">
        <f t="shared" si="405"/>
        <v>0</v>
      </c>
      <c r="Y427" s="205"/>
      <c r="Z427" s="273">
        <v>0</v>
      </c>
      <c r="AA427" s="268">
        <v>0</v>
      </c>
      <c r="AB427" s="271"/>
      <c r="AC427" s="274">
        <v>0</v>
      </c>
      <c r="AD427" s="275"/>
      <c r="AE427" s="273">
        <v>0</v>
      </c>
      <c r="AF427" s="268">
        <v>0</v>
      </c>
      <c r="AG427" s="271"/>
      <c r="AH427" s="274">
        <v>0</v>
      </c>
      <c r="AI427" s="276"/>
      <c r="AJ427" s="273">
        <v>0</v>
      </c>
      <c r="AK427" s="268">
        <v>0</v>
      </c>
      <c r="AL427" s="271"/>
      <c r="AM427" s="274">
        <v>0</v>
      </c>
      <c r="AN427" s="276"/>
      <c r="AO427" s="273">
        <v>0</v>
      </c>
      <c r="AP427" s="268">
        <v>0</v>
      </c>
      <c r="AQ427" s="271"/>
      <c r="AR427" s="274">
        <v>0</v>
      </c>
      <c r="AS427" s="275"/>
      <c r="AT427" s="464"/>
      <c r="AU427" s="432">
        <f t="shared" si="408"/>
        <v>0</v>
      </c>
    </row>
    <row r="428" spans="1:47" ht="15" customHeight="1" outlineLevel="1" x14ac:dyDescent="0.2">
      <c r="A428" s="264" t="s">
        <v>225</v>
      </c>
      <c r="B428" s="69" t="s">
        <v>226</v>
      </c>
      <c r="C428" s="265"/>
      <c r="D428" s="265"/>
      <c r="E428" s="267"/>
      <c r="F428" s="268"/>
      <c r="G428" s="269"/>
      <c r="H428" s="270"/>
      <c r="I428" s="271"/>
      <c r="J428" s="432">
        <f t="shared" si="407"/>
        <v>0</v>
      </c>
      <c r="K428" s="205"/>
      <c r="L428" s="471">
        <v>2</v>
      </c>
      <c r="M428" s="356">
        <v>0</v>
      </c>
      <c r="N428" s="269"/>
      <c r="O428" s="270">
        <f t="shared" si="409"/>
        <v>0</v>
      </c>
      <c r="P428" s="271"/>
      <c r="Q428" s="432">
        <f t="shared" si="404"/>
        <v>0</v>
      </c>
      <c r="R428" s="207"/>
      <c r="S428" s="472">
        <v>2</v>
      </c>
      <c r="T428" s="356">
        <v>0</v>
      </c>
      <c r="U428" s="269"/>
      <c r="V428" s="270">
        <f t="shared" si="410"/>
        <v>0</v>
      </c>
      <c r="W428" s="271"/>
      <c r="X428" s="432">
        <f t="shared" si="405"/>
        <v>0</v>
      </c>
      <c r="Y428" s="205"/>
      <c r="Z428" s="273">
        <v>0</v>
      </c>
      <c r="AA428" s="268">
        <v>0</v>
      </c>
      <c r="AB428" s="271"/>
      <c r="AC428" s="274">
        <v>0</v>
      </c>
      <c r="AD428" s="275"/>
      <c r="AE428" s="273">
        <v>0</v>
      </c>
      <c r="AF428" s="268">
        <v>0</v>
      </c>
      <c r="AG428" s="271"/>
      <c r="AH428" s="274">
        <v>0</v>
      </c>
      <c r="AI428" s="276"/>
      <c r="AJ428" s="273">
        <v>0</v>
      </c>
      <c r="AK428" s="268">
        <v>0</v>
      </c>
      <c r="AL428" s="271"/>
      <c r="AM428" s="274">
        <v>0</v>
      </c>
      <c r="AN428" s="276"/>
      <c r="AO428" s="273">
        <v>0</v>
      </c>
      <c r="AP428" s="268">
        <v>0</v>
      </c>
      <c r="AQ428" s="271"/>
      <c r="AR428" s="274">
        <v>0</v>
      </c>
      <c r="AS428" s="275"/>
      <c r="AT428" s="464"/>
      <c r="AU428" s="432">
        <f t="shared" si="408"/>
        <v>0</v>
      </c>
    </row>
    <row r="429" spans="1:47" ht="15" customHeight="1" outlineLevel="1" x14ac:dyDescent="0.2">
      <c r="A429" s="264"/>
      <c r="B429" s="71" t="s">
        <v>16</v>
      </c>
      <c r="C429" s="265"/>
      <c r="D429" s="265"/>
      <c r="E429" s="267"/>
      <c r="F429" s="268">
        <v>0</v>
      </c>
      <c r="G429" s="269" t="s">
        <v>85</v>
      </c>
      <c r="H429" s="270">
        <v>0</v>
      </c>
      <c r="I429" s="271"/>
      <c r="J429" s="432">
        <f t="shared" si="407"/>
        <v>0</v>
      </c>
      <c r="K429" s="205"/>
      <c r="L429" s="471">
        <v>2</v>
      </c>
      <c r="M429" s="356">
        <v>0</v>
      </c>
      <c r="N429" s="269" t="s">
        <v>85</v>
      </c>
      <c r="O429" s="270">
        <f t="shared" si="409"/>
        <v>0</v>
      </c>
      <c r="P429" s="271"/>
      <c r="Q429" s="432">
        <f t="shared" si="404"/>
        <v>0</v>
      </c>
      <c r="R429" s="207"/>
      <c r="S429" s="472">
        <v>2</v>
      </c>
      <c r="T429" s="356">
        <v>0</v>
      </c>
      <c r="U429" s="269" t="s">
        <v>85</v>
      </c>
      <c r="V429" s="270">
        <f t="shared" si="410"/>
        <v>0</v>
      </c>
      <c r="W429" s="271"/>
      <c r="X429" s="432">
        <f t="shared" si="405"/>
        <v>0</v>
      </c>
      <c r="Y429" s="205"/>
      <c r="Z429" s="273">
        <v>0</v>
      </c>
      <c r="AA429" s="268">
        <v>0</v>
      </c>
      <c r="AB429" s="271"/>
      <c r="AC429" s="274">
        <v>0</v>
      </c>
      <c r="AD429" s="275"/>
      <c r="AE429" s="273">
        <v>0</v>
      </c>
      <c r="AF429" s="268">
        <v>0</v>
      </c>
      <c r="AG429" s="271"/>
      <c r="AH429" s="274">
        <v>0</v>
      </c>
      <c r="AI429" s="276"/>
      <c r="AJ429" s="273">
        <v>0</v>
      </c>
      <c r="AK429" s="268">
        <v>0</v>
      </c>
      <c r="AL429" s="271"/>
      <c r="AM429" s="274">
        <v>0</v>
      </c>
      <c r="AN429" s="276"/>
      <c r="AO429" s="273">
        <v>0</v>
      </c>
      <c r="AP429" s="268">
        <v>0</v>
      </c>
      <c r="AQ429" s="271"/>
      <c r="AR429" s="274">
        <v>0</v>
      </c>
      <c r="AS429" s="275"/>
      <c r="AT429" s="464"/>
      <c r="AU429" s="432">
        <f t="shared" si="408"/>
        <v>0</v>
      </c>
    </row>
    <row r="430" spans="1:47" ht="15" customHeight="1" outlineLevel="1" x14ac:dyDescent="0.2">
      <c r="A430" s="264"/>
      <c r="B430" s="71" t="s">
        <v>16</v>
      </c>
      <c r="C430" s="265"/>
      <c r="D430" s="265"/>
      <c r="E430" s="267"/>
      <c r="F430" s="268">
        <v>0</v>
      </c>
      <c r="G430" s="269" t="s">
        <v>85</v>
      </c>
      <c r="H430" s="270">
        <v>0</v>
      </c>
      <c r="I430" s="271"/>
      <c r="J430" s="432">
        <f t="shared" si="407"/>
        <v>0</v>
      </c>
      <c r="K430" s="205"/>
      <c r="L430" s="471">
        <v>2</v>
      </c>
      <c r="M430" s="356">
        <v>0</v>
      </c>
      <c r="N430" s="269" t="s">
        <v>85</v>
      </c>
      <c r="O430" s="270">
        <f t="shared" si="409"/>
        <v>0</v>
      </c>
      <c r="P430" s="271"/>
      <c r="Q430" s="432">
        <f t="shared" si="404"/>
        <v>0</v>
      </c>
      <c r="R430" s="207"/>
      <c r="S430" s="472">
        <v>2</v>
      </c>
      <c r="T430" s="356">
        <v>0</v>
      </c>
      <c r="U430" s="269" t="s">
        <v>85</v>
      </c>
      <c r="V430" s="270">
        <f t="shared" si="410"/>
        <v>0</v>
      </c>
      <c r="W430" s="271"/>
      <c r="X430" s="432">
        <f t="shared" si="405"/>
        <v>0</v>
      </c>
      <c r="Y430" s="205"/>
      <c r="Z430" s="273">
        <v>0</v>
      </c>
      <c r="AA430" s="268">
        <v>0</v>
      </c>
      <c r="AB430" s="271"/>
      <c r="AC430" s="274">
        <v>0</v>
      </c>
      <c r="AD430" s="275"/>
      <c r="AE430" s="273">
        <v>0</v>
      </c>
      <c r="AF430" s="268">
        <v>0</v>
      </c>
      <c r="AG430" s="271"/>
      <c r="AH430" s="274">
        <v>0</v>
      </c>
      <c r="AI430" s="276"/>
      <c r="AJ430" s="273">
        <v>0</v>
      </c>
      <c r="AK430" s="268">
        <v>0</v>
      </c>
      <c r="AL430" s="271"/>
      <c r="AM430" s="274">
        <v>0</v>
      </c>
      <c r="AN430" s="276"/>
      <c r="AO430" s="273">
        <v>0</v>
      </c>
      <c r="AP430" s="268">
        <v>0</v>
      </c>
      <c r="AQ430" s="271"/>
      <c r="AR430" s="274">
        <v>0</v>
      </c>
      <c r="AS430" s="275"/>
      <c r="AT430" s="464"/>
      <c r="AU430" s="432">
        <f t="shared" si="408"/>
        <v>0</v>
      </c>
    </row>
    <row r="431" spans="1:47" ht="15" customHeight="1" outlineLevel="1" x14ac:dyDescent="0.2">
      <c r="A431" s="264" t="s">
        <v>229</v>
      </c>
      <c r="B431" s="69" t="s">
        <v>230</v>
      </c>
      <c r="C431" s="265"/>
      <c r="D431" s="265"/>
      <c r="E431" s="267"/>
      <c r="F431" s="268"/>
      <c r="G431" s="269"/>
      <c r="H431" s="270"/>
      <c r="I431" s="271"/>
      <c r="J431" s="432">
        <f t="shared" si="407"/>
        <v>0</v>
      </c>
      <c r="K431" s="205"/>
      <c r="L431" s="471">
        <v>2</v>
      </c>
      <c r="M431" s="356">
        <v>0</v>
      </c>
      <c r="N431" s="269" t="s">
        <v>85</v>
      </c>
      <c r="O431" s="270">
        <f t="shared" si="409"/>
        <v>0</v>
      </c>
      <c r="P431" s="271"/>
      <c r="Q431" s="432">
        <f t="shared" si="404"/>
        <v>0</v>
      </c>
      <c r="R431" s="207"/>
      <c r="S431" s="472">
        <v>2</v>
      </c>
      <c r="T431" s="356">
        <v>0</v>
      </c>
      <c r="U431" s="269" t="s">
        <v>85</v>
      </c>
      <c r="V431" s="270">
        <f t="shared" si="410"/>
        <v>0</v>
      </c>
      <c r="W431" s="271"/>
      <c r="X431" s="432">
        <f t="shared" si="405"/>
        <v>0</v>
      </c>
      <c r="Y431" s="205"/>
      <c r="Z431" s="273">
        <v>0</v>
      </c>
      <c r="AA431" s="268">
        <v>0</v>
      </c>
      <c r="AB431" s="271"/>
      <c r="AC431" s="274">
        <v>0</v>
      </c>
      <c r="AD431" s="275"/>
      <c r="AE431" s="273">
        <v>0</v>
      </c>
      <c r="AF431" s="268">
        <v>0</v>
      </c>
      <c r="AG431" s="271"/>
      <c r="AH431" s="274">
        <v>0</v>
      </c>
      <c r="AI431" s="276"/>
      <c r="AJ431" s="273">
        <v>0</v>
      </c>
      <c r="AK431" s="268">
        <v>0</v>
      </c>
      <c r="AL431" s="271"/>
      <c r="AM431" s="274">
        <v>0</v>
      </c>
      <c r="AN431" s="276"/>
      <c r="AO431" s="273">
        <v>0</v>
      </c>
      <c r="AP431" s="268">
        <v>0</v>
      </c>
      <c r="AQ431" s="271"/>
      <c r="AR431" s="274">
        <v>0</v>
      </c>
      <c r="AS431" s="275"/>
      <c r="AT431" s="464"/>
      <c r="AU431" s="432">
        <f t="shared" si="408"/>
        <v>0</v>
      </c>
    </row>
    <row r="432" spans="1:47" ht="15" customHeight="1" outlineLevel="1" x14ac:dyDescent="0.2">
      <c r="A432" s="264"/>
      <c r="B432" s="71" t="s">
        <v>16</v>
      </c>
      <c r="C432" s="265"/>
      <c r="D432" s="265"/>
      <c r="E432" s="267"/>
      <c r="F432" s="268">
        <v>0</v>
      </c>
      <c r="G432" s="269" t="s">
        <v>85</v>
      </c>
      <c r="H432" s="270">
        <v>0</v>
      </c>
      <c r="I432" s="271"/>
      <c r="J432" s="432">
        <f t="shared" si="407"/>
        <v>0</v>
      </c>
      <c r="K432" s="205"/>
      <c r="L432" s="471">
        <v>2</v>
      </c>
      <c r="M432" s="356">
        <v>0</v>
      </c>
      <c r="N432" s="269" t="s">
        <v>85</v>
      </c>
      <c r="O432" s="270">
        <f t="shared" si="409"/>
        <v>0</v>
      </c>
      <c r="P432" s="271"/>
      <c r="Q432" s="432">
        <f t="shared" si="404"/>
        <v>0</v>
      </c>
      <c r="R432" s="207"/>
      <c r="S432" s="472">
        <v>2</v>
      </c>
      <c r="T432" s="356">
        <v>0</v>
      </c>
      <c r="U432" s="269" t="s">
        <v>85</v>
      </c>
      <c r="V432" s="270">
        <f t="shared" si="410"/>
        <v>0</v>
      </c>
      <c r="W432" s="271"/>
      <c r="X432" s="432">
        <f t="shared" si="405"/>
        <v>0</v>
      </c>
      <c r="Y432" s="205"/>
      <c r="Z432" s="273">
        <v>0</v>
      </c>
      <c r="AA432" s="268">
        <v>0</v>
      </c>
      <c r="AB432" s="271"/>
      <c r="AC432" s="274">
        <v>0</v>
      </c>
      <c r="AD432" s="275"/>
      <c r="AE432" s="273">
        <v>0</v>
      </c>
      <c r="AF432" s="268">
        <v>0</v>
      </c>
      <c r="AG432" s="271"/>
      <c r="AH432" s="274">
        <v>0</v>
      </c>
      <c r="AI432" s="276"/>
      <c r="AJ432" s="273">
        <v>0</v>
      </c>
      <c r="AK432" s="268">
        <v>0</v>
      </c>
      <c r="AL432" s="271"/>
      <c r="AM432" s="274">
        <v>0</v>
      </c>
      <c r="AN432" s="276"/>
      <c r="AO432" s="273">
        <v>0</v>
      </c>
      <c r="AP432" s="268">
        <v>0</v>
      </c>
      <c r="AQ432" s="271"/>
      <c r="AR432" s="274">
        <v>0</v>
      </c>
      <c r="AS432" s="275"/>
      <c r="AT432" s="464"/>
      <c r="AU432" s="432">
        <f t="shared" si="408"/>
        <v>0</v>
      </c>
    </row>
    <row r="433" spans="1:47" ht="15" customHeight="1" outlineLevel="1" x14ac:dyDescent="0.2">
      <c r="A433" s="264"/>
      <c r="B433" s="71" t="s">
        <v>16</v>
      </c>
      <c r="C433" s="265"/>
      <c r="D433" s="265"/>
      <c r="E433" s="267"/>
      <c r="F433" s="268">
        <v>0</v>
      </c>
      <c r="G433" s="269" t="s">
        <v>85</v>
      </c>
      <c r="H433" s="270">
        <v>0</v>
      </c>
      <c r="I433" s="271"/>
      <c r="J433" s="432">
        <f t="shared" si="407"/>
        <v>0</v>
      </c>
      <c r="K433" s="205"/>
      <c r="L433" s="471">
        <v>2</v>
      </c>
      <c r="M433" s="356">
        <v>0</v>
      </c>
      <c r="N433" s="269" t="s">
        <v>85</v>
      </c>
      <c r="O433" s="270">
        <f t="shared" si="409"/>
        <v>0</v>
      </c>
      <c r="P433" s="271"/>
      <c r="Q433" s="432">
        <f t="shared" si="404"/>
        <v>0</v>
      </c>
      <c r="R433" s="207"/>
      <c r="S433" s="472">
        <v>2</v>
      </c>
      <c r="T433" s="356">
        <v>0</v>
      </c>
      <c r="U433" s="269" t="s">
        <v>85</v>
      </c>
      <c r="V433" s="270">
        <f t="shared" si="410"/>
        <v>0</v>
      </c>
      <c r="W433" s="271"/>
      <c r="X433" s="432">
        <f t="shared" si="405"/>
        <v>0</v>
      </c>
      <c r="Y433" s="205"/>
      <c r="Z433" s="273">
        <v>0</v>
      </c>
      <c r="AA433" s="268">
        <v>0</v>
      </c>
      <c r="AB433" s="271"/>
      <c r="AC433" s="274">
        <v>0</v>
      </c>
      <c r="AD433" s="275"/>
      <c r="AE433" s="273">
        <v>0</v>
      </c>
      <c r="AF433" s="268">
        <v>0</v>
      </c>
      <c r="AG433" s="271"/>
      <c r="AH433" s="274">
        <v>0</v>
      </c>
      <c r="AI433" s="276"/>
      <c r="AJ433" s="273">
        <v>0</v>
      </c>
      <c r="AK433" s="268">
        <v>0</v>
      </c>
      <c r="AL433" s="271"/>
      <c r="AM433" s="274">
        <v>0</v>
      </c>
      <c r="AN433" s="276"/>
      <c r="AO433" s="273">
        <v>0</v>
      </c>
      <c r="AP433" s="268">
        <v>0</v>
      </c>
      <c r="AQ433" s="271"/>
      <c r="AR433" s="274">
        <v>0</v>
      </c>
      <c r="AS433" s="275"/>
      <c r="AT433" s="464"/>
      <c r="AU433" s="432">
        <f t="shared" si="408"/>
        <v>0</v>
      </c>
    </row>
    <row r="434" spans="1:47" ht="15" customHeight="1" outlineLevel="1" x14ac:dyDescent="0.2">
      <c r="A434" s="264" t="s">
        <v>231</v>
      </c>
      <c r="B434" s="69" t="s">
        <v>232</v>
      </c>
      <c r="C434" s="265"/>
      <c r="D434" s="265"/>
      <c r="E434" s="267"/>
      <c r="F434" s="268"/>
      <c r="G434" s="269"/>
      <c r="H434" s="270"/>
      <c r="I434" s="271"/>
      <c r="J434" s="432">
        <f t="shared" si="407"/>
        <v>0</v>
      </c>
      <c r="K434" s="205"/>
      <c r="L434" s="471">
        <v>2</v>
      </c>
      <c r="M434" s="356">
        <v>0</v>
      </c>
      <c r="N434" s="269"/>
      <c r="O434" s="270">
        <f t="shared" si="409"/>
        <v>0</v>
      </c>
      <c r="P434" s="271"/>
      <c r="Q434" s="432">
        <f t="shared" ref="Q434:Q497" si="411">IF(L434=0,M434*O434,L434*M434*O434)</f>
        <v>0</v>
      </c>
      <c r="R434" s="207"/>
      <c r="S434" s="472">
        <v>2</v>
      </c>
      <c r="T434" s="356">
        <v>0</v>
      </c>
      <c r="U434" s="269"/>
      <c r="V434" s="270">
        <f t="shared" si="410"/>
        <v>0</v>
      </c>
      <c r="W434" s="271"/>
      <c r="X434" s="432">
        <f t="shared" ref="X434:X497" si="412">IF(S434=0,T434*V434,S434*T434*V434)</f>
        <v>0</v>
      </c>
      <c r="Y434" s="205"/>
      <c r="Z434" s="273">
        <v>0</v>
      </c>
      <c r="AA434" s="268">
        <v>0</v>
      </c>
      <c r="AB434" s="271"/>
      <c r="AC434" s="274">
        <v>0</v>
      </c>
      <c r="AD434" s="275"/>
      <c r="AE434" s="273">
        <v>0</v>
      </c>
      <c r="AF434" s="268">
        <v>0</v>
      </c>
      <c r="AG434" s="271"/>
      <c r="AH434" s="274">
        <v>0</v>
      </c>
      <c r="AI434" s="276"/>
      <c r="AJ434" s="273">
        <v>0</v>
      </c>
      <c r="AK434" s="268">
        <v>0</v>
      </c>
      <c r="AL434" s="271"/>
      <c r="AM434" s="274">
        <v>0</v>
      </c>
      <c r="AN434" s="276"/>
      <c r="AO434" s="273">
        <v>0</v>
      </c>
      <c r="AP434" s="268">
        <v>0</v>
      </c>
      <c r="AQ434" s="271"/>
      <c r="AR434" s="274">
        <v>0</v>
      </c>
      <c r="AS434" s="275"/>
      <c r="AT434" s="464"/>
      <c r="AU434" s="432">
        <f t="shared" si="408"/>
        <v>0</v>
      </c>
    </row>
    <row r="435" spans="1:47" ht="15" customHeight="1" outlineLevel="1" x14ac:dyDescent="0.2">
      <c r="A435" s="264"/>
      <c r="B435" s="71" t="s">
        <v>16</v>
      </c>
      <c r="C435" s="265"/>
      <c r="D435" s="265"/>
      <c r="E435" s="267"/>
      <c r="F435" s="268">
        <v>0</v>
      </c>
      <c r="G435" s="269" t="s">
        <v>85</v>
      </c>
      <c r="H435" s="270">
        <v>0</v>
      </c>
      <c r="I435" s="271"/>
      <c r="J435" s="432">
        <f t="shared" si="407"/>
        <v>0</v>
      </c>
      <c r="K435" s="205"/>
      <c r="L435" s="471">
        <v>2</v>
      </c>
      <c r="M435" s="356">
        <v>0</v>
      </c>
      <c r="N435" s="269" t="s">
        <v>85</v>
      </c>
      <c r="O435" s="270">
        <f t="shared" si="409"/>
        <v>0</v>
      </c>
      <c r="P435" s="271"/>
      <c r="Q435" s="432">
        <f t="shared" si="411"/>
        <v>0</v>
      </c>
      <c r="R435" s="207"/>
      <c r="S435" s="472">
        <v>2</v>
      </c>
      <c r="T435" s="356">
        <v>0</v>
      </c>
      <c r="U435" s="269" t="s">
        <v>85</v>
      </c>
      <c r="V435" s="270">
        <f t="shared" si="410"/>
        <v>0</v>
      </c>
      <c r="W435" s="271"/>
      <c r="X435" s="432">
        <f t="shared" si="412"/>
        <v>0</v>
      </c>
      <c r="Y435" s="205"/>
      <c r="Z435" s="273">
        <v>0</v>
      </c>
      <c r="AA435" s="268">
        <v>0</v>
      </c>
      <c r="AB435" s="271"/>
      <c r="AC435" s="274">
        <v>0</v>
      </c>
      <c r="AD435" s="275"/>
      <c r="AE435" s="273">
        <v>0</v>
      </c>
      <c r="AF435" s="268">
        <v>0</v>
      </c>
      <c r="AG435" s="271"/>
      <c r="AH435" s="274">
        <v>0</v>
      </c>
      <c r="AI435" s="276"/>
      <c r="AJ435" s="273">
        <v>0</v>
      </c>
      <c r="AK435" s="268">
        <v>0</v>
      </c>
      <c r="AL435" s="271"/>
      <c r="AM435" s="274">
        <v>0</v>
      </c>
      <c r="AN435" s="276"/>
      <c r="AO435" s="273">
        <v>0</v>
      </c>
      <c r="AP435" s="268">
        <v>0</v>
      </c>
      <c r="AQ435" s="271"/>
      <c r="AR435" s="274">
        <v>0</v>
      </c>
      <c r="AS435" s="275"/>
      <c r="AT435" s="464"/>
      <c r="AU435" s="432">
        <f t="shared" si="408"/>
        <v>0</v>
      </c>
    </row>
    <row r="436" spans="1:47" ht="15" customHeight="1" outlineLevel="1" x14ac:dyDescent="0.2">
      <c r="A436" s="264"/>
      <c r="B436" s="71" t="s">
        <v>16</v>
      </c>
      <c r="C436" s="265"/>
      <c r="D436" s="265"/>
      <c r="E436" s="267"/>
      <c r="F436" s="268">
        <v>0</v>
      </c>
      <c r="G436" s="269" t="s">
        <v>85</v>
      </c>
      <c r="H436" s="270">
        <v>0</v>
      </c>
      <c r="I436" s="271"/>
      <c r="J436" s="432">
        <f t="shared" si="407"/>
        <v>0</v>
      </c>
      <c r="K436" s="205"/>
      <c r="L436" s="471">
        <v>2</v>
      </c>
      <c r="M436" s="356">
        <v>0</v>
      </c>
      <c r="N436" s="269" t="s">
        <v>85</v>
      </c>
      <c r="O436" s="270">
        <f t="shared" si="409"/>
        <v>0</v>
      </c>
      <c r="P436" s="271"/>
      <c r="Q436" s="432">
        <f t="shared" si="411"/>
        <v>0</v>
      </c>
      <c r="R436" s="207"/>
      <c r="S436" s="472">
        <v>2</v>
      </c>
      <c r="T436" s="356">
        <v>0</v>
      </c>
      <c r="U436" s="269" t="s">
        <v>85</v>
      </c>
      <c r="V436" s="270">
        <f t="shared" si="410"/>
        <v>0</v>
      </c>
      <c r="W436" s="271"/>
      <c r="X436" s="432">
        <f t="shared" si="412"/>
        <v>0</v>
      </c>
      <c r="Y436" s="205"/>
      <c r="Z436" s="273">
        <v>0</v>
      </c>
      <c r="AA436" s="268">
        <v>0</v>
      </c>
      <c r="AB436" s="271"/>
      <c r="AC436" s="274">
        <v>0</v>
      </c>
      <c r="AD436" s="275"/>
      <c r="AE436" s="273">
        <v>0</v>
      </c>
      <c r="AF436" s="268">
        <v>0</v>
      </c>
      <c r="AG436" s="271"/>
      <c r="AH436" s="274">
        <v>0</v>
      </c>
      <c r="AI436" s="276"/>
      <c r="AJ436" s="273">
        <v>0</v>
      </c>
      <c r="AK436" s="268">
        <v>0</v>
      </c>
      <c r="AL436" s="271"/>
      <c r="AM436" s="274">
        <v>0</v>
      </c>
      <c r="AN436" s="276"/>
      <c r="AO436" s="273">
        <v>0</v>
      </c>
      <c r="AP436" s="268">
        <v>0</v>
      </c>
      <c r="AQ436" s="271"/>
      <c r="AR436" s="274">
        <v>0</v>
      </c>
      <c r="AS436" s="275"/>
      <c r="AT436" s="464"/>
      <c r="AU436" s="432">
        <f t="shared" si="408"/>
        <v>0</v>
      </c>
    </row>
    <row r="437" spans="1:47" ht="15" customHeight="1" outlineLevel="1" x14ac:dyDescent="0.2">
      <c r="A437" s="264" t="s">
        <v>233</v>
      </c>
      <c r="B437" s="69" t="s">
        <v>234</v>
      </c>
      <c r="C437" s="265"/>
      <c r="D437" s="265"/>
      <c r="E437" s="267"/>
      <c r="F437" s="268"/>
      <c r="G437" s="269"/>
      <c r="H437" s="270"/>
      <c r="I437" s="271"/>
      <c r="J437" s="432">
        <f t="shared" si="407"/>
        <v>0</v>
      </c>
      <c r="K437" s="205"/>
      <c r="L437" s="471">
        <v>2</v>
      </c>
      <c r="M437" s="356">
        <v>0</v>
      </c>
      <c r="N437" s="269"/>
      <c r="O437" s="270">
        <f t="shared" si="409"/>
        <v>0</v>
      </c>
      <c r="P437" s="271"/>
      <c r="Q437" s="432">
        <f t="shared" si="411"/>
        <v>0</v>
      </c>
      <c r="R437" s="207"/>
      <c r="S437" s="472">
        <v>2</v>
      </c>
      <c r="T437" s="356">
        <v>0</v>
      </c>
      <c r="U437" s="269"/>
      <c r="V437" s="270">
        <f t="shared" si="410"/>
        <v>0</v>
      </c>
      <c r="W437" s="271"/>
      <c r="X437" s="432">
        <f t="shared" si="412"/>
        <v>0</v>
      </c>
      <c r="Y437" s="205"/>
      <c r="Z437" s="273">
        <v>0</v>
      </c>
      <c r="AA437" s="268">
        <v>0</v>
      </c>
      <c r="AB437" s="271"/>
      <c r="AC437" s="274">
        <v>0</v>
      </c>
      <c r="AD437" s="275"/>
      <c r="AE437" s="273">
        <v>0</v>
      </c>
      <c r="AF437" s="268">
        <v>0</v>
      </c>
      <c r="AG437" s="271"/>
      <c r="AH437" s="274">
        <v>0</v>
      </c>
      <c r="AI437" s="276"/>
      <c r="AJ437" s="273">
        <v>0</v>
      </c>
      <c r="AK437" s="268">
        <v>0</v>
      </c>
      <c r="AL437" s="271"/>
      <c r="AM437" s="274">
        <v>0</v>
      </c>
      <c r="AN437" s="276"/>
      <c r="AO437" s="273">
        <v>0</v>
      </c>
      <c r="AP437" s="268">
        <v>0</v>
      </c>
      <c r="AQ437" s="271"/>
      <c r="AR437" s="274">
        <v>0</v>
      </c>
      <c r="AS437" s="275"/>
      <c r="AT437" s="464"/>
      <c r="AU437" s="432">
        <f t="shared" si="408"/>
        <v>0</v>
      </c>
    </row>
    <row r="438" spans="1:47" ht="15" customHeight="1" outlineLevel="1" x14ac:dyDescent="0.2">
      <c r="A438" s="264"/>
      <c r="B438" s="71" t="s">
        <v>16</v>
      </c>
      <c r="C438" s="265"/>
      <c r="D438" s="265"/>
      <c r="E438" s="267"/>
      <c r="F438" s="268">
        <v>0</v>
      </c>
      <c r="G438" s="269" t="s">
        <v>85</v>
      </c>
      <c r="H438" s="270">
        <v>0</v>
      </c>
      <c r="I438" s="271"/>
      <c r="J438" s="432">
        <f t="shared" si="407"/>
        <v>0</v>
      </c>
      <c r="K438" s="205"/>
      <c r="L438" s="471">
        <v>2</v>
      </c>
      <c r="M438" s="356">
        <v>0</v>
      </c>
      <c r="N438" s="269" t="s">
        <v>85</v>
      </c>
      <c r="O438" s="270">
        <f t="shared" si="409"/>
        <v>0</v>
      </c>
      <c r="P438" s="271"/>
      <c r="Q438" s="432">
        <f t="shared" si="411"/>
        <v>0</v>
      </c>
      <c r="R438" s="207"/>
      <c r="S438" s="472">
        <v>2</v>
      </c>
      <c r="T438" s="356">
        <v>0</v>
      </c>
      <c r="U438" s="269" t="s">
        <v>85</v>
      </c>
      <c r="V438" s="270">
        <f t="shared" si="410"/>
        <v>0</v>
      </c>
      <c r="W438" s="271"/>
      <c r="X438" s="432">
        <f t="shared" si="412"/>
        <v>0</v>
      </c>
      <c r="Y438" s="205"/>
      <c r="Z438" s="273">
        <v>0</v>
      </c>
      <c r="AA438" s="268">
        <v>0</v>
      </c>
      <c r="AB438" s="271"/>
      <c r="AC438" s="274">
        <v>0</v>
      </c>
      <c r="AD438" s="275"/>
      <c r="AE438" s="273">
        <v>0</v>
      </c>
      <c r="AF438" s="268">
        <v>0</v>
      </c>
      <c r="AG438" s="271"/>
      <c r="AH438" s="274">
        <v>0</v>
      </c>
      <c r="AI438" s="276"/>
      <c r="AJ438" s="273">
        <v>0</v>
      </c>
      <c r="AK438" s="268">
        <v>0</v>
      </c>
      <c r="AL438" s="271"/>
      <c r="AM438" s="274">
        <v>0</v>
      </c>
      <c r="AN438" s="276"/>
      <c r="AO438" s="273">
        <v>0</v>
      </c>
      <c r="AP438" s="268">
        <v>0</v>
      </c>
      <c r="AQ438" s="271"/>
      <c r="AR438" s="274">
        <v>0</v>
      </c>
      <c r="AS438" s="275"/>
      <c r="AT438" s="464"/>
      <c r="AU438" s="432">
        <f t="shared" si="408"/>
        <v>0</v>
      </c>
    </row>
    <row r="439" spans="1:47" ht="15" customHeight="1" outlineLevel="1" x14ac:dyDescent="0.2">
      <c r="A439" s="264"/>
      <c r="B439" s="71" t="s">
        <v>16</v>
      </c>
      <c r="C439" s="265"/>
      <c r="D439" s="265"/>
      <c r="E439" s="267"/>
      <c r="F439" s="268">
        <v>0</v>
      </c>
      <c r="G439" s="269" t="s">
        <v>85</v>
      </c>
      <c r="H439" s="270">
        <v>0</v>
      </c>
      <c r="I439" s="271"/>
      <c r="J439" s="432">
        <f t="shared" si="407"/>
        <v>0</v>
      </c>
      <c r="K439" s="205"/>
      <c r="L439" s="471">
        <v>2</v>
      </c>
      <c r="M439" s="356">
        <v>0</v>
      </c>
      <c r="N439" s="269" t="s">
        <v>85</v>
      </c>
      <c r="O439" s="270">
        <f t="shared" si="409"/>
        <v>0</v>
      </c>
      <c r="P439" s="271"/>
      <c r="Q439" s="432">
        <f t="shared" si="411"/>
        <v>0</v>
      </c>
      <c r="R439" s="207"/>
      <c r="S439" s="472">
        <v>2</v>
      </c>
      <c r="T439" s="356">
        <v>0</v>
      </c>
      <c r="U439" s="269" t="s">
        <v>85</v>
      </c>
      <c r="V439" s="270">
        <f t="shared" si="410"/>
        <v>0</v>
      </c>
      <c r="W439" s="271"/>
      <c r="X439" s="432">
        <f t="shared" si="412"/>
        <v>0</v>
      </c>
      <c r="Y439" s="205"/>
      <c r="Z439" s="273">
        <v>0</v>
      </c>
      <c r="AA439" s="268">
        <v>0</v>
      </c>
      <c r="AB439" s="271"/>
      <c r="AC439" s="274">
        <v>0</v>
      </c>
      <c r="AD439" s="275"/>
      <c r="AE439" s="273">
        <v>0</v>
      </c>
      <c r="AF439" s="268">
        <v>0</v>
      </c>
      <c r="AG439" s="271"/>
      <c r="AH439" s="274">
        <v>0</v>
      </c>
      <c r="AI439" s="276"/>
      <c r="AJ439" s="273">
        <v>0</v>
      </c>
      <c r="AK439" s="268">
        <v>0</v>
      </c>
      <c r="AL439" s="271"/>
      <c r="AM439" s="274">
        <v>0</v>
      </c>
      <c r="AN439" s="276"/>
      <c r="AO439" s="273">
        <v>0</v>
      </c>
      <c r="AP439" s="268">
        <v>0</v>
      </c>
      <c r="AQ439" s="271"/>
      <c r="AR439" s="274">
        <v>0</v>
      </c>
      <c r="AS439" s="275"/>
      <c r="AT439" s="464"/>
      <c r="AU439" s="432">
        <f t="shared" si="408"/>
        <v>0</v>
      </c>
    </row>
    <row r="440" spans="1:47" ht="15" customHeight="1" outlineLevel="1" x14ac:dyDescent="0.2">
      <c r="A440" s="264" t="s">
        <v>235</v>
      </c>
      <c r="B440" s="69" t="s">
        <v>236</v>
      </c>
      <c r="C440" s="265"/>
      <c r="D440" s="265"/>
      <c r="E440" s="267"/>
      <c r="F440" s="268"/>
      <c r="G440" s="269"/>
      <c r="H440" s="270"/>
      <c r="I440" s="271"/>
      <c r="J440" s="432">
        <f t="shared" ref="J440:J503" si="413">IF(E440=0,F440*H440,E440*F440*H440)</f>
        <v>0</v>
      </c>
      <c r="K440" s="205"/>
      <c r="L440" s="471">
        <v>2</v>
      </c>
      <c r="M440" s="356">
        <v>0</v>
      </c>
      <c r="N440" s="269" t="s">
        <v>85</v>
      </c>
      <c r="O440" s="270">
        <f t="shared" si="409"/>
        <v>0</v>
      </c>
      <c r="P440" s="271"/>
      <c r="Q440" s="432">
        <f t="shared" si="411"/>
        <v>0</v>
      </c>
      <c r="R440" s="207"/>
      <c r="S440" s="472">
        <v>2</v>
      </c>
      <c r="T440" s="356">
        <v>0</v>
      </c>
      <c r="U440" s="269" t="s">
        <v>85</v>
      </c>
      <c r="V440" s="270">
        <f t="shared" si="410"/>
        <v>0</v>
      </c>
      <c r="W440" s="271"/>
      <c r="X440" s="432">
        <f t="shared" si="412"/>
        <v>0</v>
      </c>
      <c r="Y440" s="205"/>
      <c r="Z440" s="273">
        <v>0</v>
      </c>
      <c r="AA440" s="268">
        <v>0</v>
      </c>
      <c r="AB440" s="271"/>
      <c r="AC440" s="274">
        <v>0</v>
      </c>
      <c r="AD440" s="275"/>
      <c r="AE440" s="273">
        <v>0</v>
      </c>
      <c r="AF440" s="268">
        <v>0</v>
      </c>
      <c r="AG440" s="271"/>
      <c r="AH440" s="274">
        <v>0</v>
      </c>
      <c r="AI440" s="276"/>
      <c r="AJ440" s="273">
        <v>0</v>
      </c>
      <c r="AK440" s="268">
        <v>0</v>
      </c>
      <c r="AL440" s="271"/>
      <c r="AM440" s="274">
        <v>0</v>
      </c>
      <c r="AN440" s="276"/>
      <c r="AO440" s="273">
        <v>0</v>
      </c>
      <c r="AP440" s="268">
        <v>0</v>
      </c>
      <c r="AQ440" s="271"/>
      <c r="AR440" s="274">
        <v>0</v>
      </c>
      <c r="AS440" s="275"/>
      <c r="AT440" s="464"/>
      <c r="AU440" s="432">
        <f t="shared" ref="AU440:AU503" si="414">J440+Q440+X440</f>
        <v>0</v>
      </c>
    </row>
    <row r="441" spans="1:47" ht="15" customHeight="1" outlineLevel="1" x14ac:dyDescent="0.2">
      <c r="A441" s="264"/>
      <c r="B441" s="71" t="s">
        <v>16</v>
      </c>
      <c r="C441" s="265"/>
      <c r="D441" s="265"/>
      <c r="E441" s="267"/>
      <c r="F441" s="268">
        <v>0</v>
      </c>
      <c r="G441" s="269" t="s">
        <v>85</v>
      </c>
      <c r="H441" s="270">
        <v>0</v>
      </c>
      <c r="I441" s="271"/>
      <c r="J441" s="432">
        <f t="shared" si="413"/>
        <v>0</v>
      </c>
      <c r="K441" s="205"/>
      <c r="L441" s="471">
        <v>2</v>
      </c>
      <c r="M441" s="356">
        <v>0</v>
      </c>
      <c r="N441" s="269" t="s">
        <v>85</v>
      </c>
      <c r="O441" s="270">
        <f t="shared" si="409"/>
        <v>0</v>
      </c>
      <c r="P441" s="271"/>
      <c r="Q441" s="432">
        <f t="shared" si="411"/>
        <v>0</v>
      </c>
      <c r="R441" s="207"/>
      <c r="S441" s="472">
        <v>2</v>
      </c>
      <c r="T441" s="356">
        <v>0</v>
      </c>
      <c r="U441" s="269" t="s">
        <v>85</v>
      </c>
      <c r="V441" s="270">
        <f t="shared" si="410"/>
        <v>0</v>
      </c>
      <c r="W441" s="271"/>
      <c r="X441" s="432">
        <f t="shared" si="412"/>
        <v>0</v>
      </c>
      <c r="Y441" s="205"/>
      <c r="Z441" s="273">
        <v>0</v>
      </c>
      <c r="AA441" s="268">
        <v>0</v>
      </c>
      <c r="AB441" s="271"/>
      <c r="AC441" s="274">
        <v>0</v>
      </c>
      <c r="AD441" s="275"/>
      <c r="AE441" s="273">
        <v>0</v>
      </c>
      <c r="AF441" s="268">
        <v>0</v>
      </c>
      <c r="AG441" s="271"/>
      <c r="AH441" s="274">
        <v>0</v>
      </c>
      <c r="AI441" s="276"/>
      <c r="AJ441" s="273">
        <v>0</v>
      </c>
      <c r="AK441" s="268">
        <v>0</v>
      </c>
      <c r="AL441" s="271"/>
      <c r="AM441" s="274">
        <v>0</v>
      </c>
      <c r="AN441" s="276"/>
      <c r="AO441" s="273">
        <v>0</v>
      </c>
      <c r="AP441" s="268">
        <v>0</v>
      </c>
      <c r="AQ441" s="271"/>
      <c r="AR441" s="274">
        <v>0</v>
      </c>
      <c r="AS441" s="275"/>
      <c r="AT441" s="464"/>
      <c r="AU441" s="432">
        <f t="shared" si="414"/>
        <v>0</v>
      </c>
    </row>
    <row r="442" spans="1:47" ht="15" customHeight="1" outlineLevel="1" x14ac:dyDescent="0.2">
      <c r="A442" s="264"/>
      <c r="B442" s="71" t="s">
        <v>16</v>
      </c>
      <c r="C442" s="265"/>
      <c r="D442" s="265"/>
      <c r="E442" s="267"/>
      <c r="F442" s="268">
        <v>0</v>
      </c>
      <c r="G442" s="269" t="s">
        <v>85</v>
      </c>
      <c r="H442" s="270">
        <v>0</v>
      </c>
      <c r="I442" s="271"/>
      <c r="J442" s="432">
        <f t="shared" si="413"/>
        <v>0</v>
      </c>
      <c r="K442" s="205"/>
      <c r="L442" s="471">
        <v>2</v>
      </c>
      <c r="M442" s="356">
        <v>0</v>
      </c>
      <c r="N442" s="269" t="s">
        <v>85</v>
      </c>
      <c r="O442" s="270">
        <f t="shared" si="409"/>
        <v>0</v>
      </c>
      <c r="P442" s="271"/>
      <c r="Q442" s="432">
        <f t="shared" si="411"/>
        <v>0</v>
      </c>
      <c r="R442" s="207"/>
      <c r="S442" s="472">
        <v>2</v>
      </c>
      <c r="T442" s="356">
        <v>0</v>
      </c>
      <c r="U442" s="269" t="s">
        <v>85</v>
      </c>
      <c r="V442" s="270">
        <f t="shared" si="410"/>
        <v>0</v>
      </c>
      <c r="W442" s="271"/>
      <c r="X442" s="432">
        <f t="shared" si="412"/>
        <v>0</v>
      </c>
      <c r="Y442" s="205"/>
      <c r="Z442" s="273">
        <v>0</v>
      </c>
      <c r="AA442" s="268">
        <v>0</v>
      </c>
      <c r="AB442" s="271"/>
      <c r="AC442" s="274">
        <v>0</v>
      </c>
      <c r="AD442" s="275"/>
      <c r="AE442" s="273">
        <v>0</v>
      </c>
      <c r="AF442" s="268">
        <v>0</v>
      </c>
      <c r="AG442" s="271"/>
      <c r="AH442" s="274">
        <v>0</v>
      </c>
      <c r="AI442" s="276"/>
      <c r="AJ442" s="273">
        <v>0</v>
      </c>
      <c r="AK442" s="268">
        <v>0</v>
      </c>
      <c r="AL442" s="271"/>
      <c r="AM442" s="274">
        <v>0</v>
      </c>
      <c r="AN442" s="276"/>
      <c r="AO442" s="273">
        <v>0</v>
      </c>
      <c r="AP442" s="268">
        <v>0</v>
      </c>
      <c r="AQ442" s="271"/>
      <c r="AR442" s="274">
        <v>0</v>
      </c>
      <c r="AS442" s="275"/>
      <c r="AT442" s="464"/>
      <c r="AU442" s="432">
        <f t="shared" si="414"/>
        <v>0</v>
      </c>
    </row>
    <row r="443" spans="1:47" ht="15" customHeight="1" outlineLevel="1" x14ac:dyDescent="0.2">
      <c r="A443" s="264" t="s">
        <v>237</v>
      </c>
      <c r="B443" s="69" t="s">
        <v>238</v>
      </c>
      <c r="C443" s="265"/>
      <c r="D443" s="265"/>
      <c r="E443" s="267"/>
      <c r="F443" s="268"/>
      <c r="G443" s="269"/>
      <c r="H443" s="270"/>
      <c r="I443" s="271"/>
      <c r="J443" s="432">
        <f t="shared" si="413"/>
        <v>0</v>
      </c>
      <c r="K443" s="205"/>
      <c r="L443" s="471">
        <v>2</v>
      </c>
      <c r="M443" s="356">
        <v>0</v>
      </c>
      <c r="N443" s="269"/>
      <c r="O443" s="270">
        <f t="shared" si="409"/>
        <v>0</v>
      </c>
      <c r="P443" s="271"/>
      <c r="Q443" s="432">
        <f t="shared" si="411"/>
        <v>0</v>
      </c>
      <c r="R443" s="207"/>
      <c r="S443" s="472">
        <v>2</v>
      </c>
      <c r="T443" s="356">
        <v>0</v>
      </c>
      <c r="U443" s="269"/>
      <c r="V443" s="270">
        <f t="shared" si="410"/>
        <v>0</v>
      </c>
      <c r="W443" s="271"/>
      <c r="X443" s="432">
        <f t="shared" si="412"/>
        <v>0</v>
      </c>
      <c r="Y443" s="205"/>
      <c r="Z443" s="273">
        <v>0</v>
      </c>
      <c r="AA443" s="268">
        <v>0</v>
      </c>
      <c r="AB443" s="271"/>
      <c r="AC443" s="274">
        <v>0</v>
      </c>
      <c r="AD443" s="275"/>
      <c r="AE443" s="273">
        <v>0</v>
      </c>
      <c r="AF443" s="268">
        <v>0</v>
      </c>
      <c r="AG443" s="271"/>
      <c r="AH443" s="274">
        <v>0</v>
      </c>
      <c r="AI443" s="276"/>
      <c r="AJ443" s="273">
        <v>0</v>
      </c>
      <c r="AK443" s="268">
        <v>0</v>
      </c>
      <c r="AL443" s="271"/>
      <c r="AM443" s="274">
        <v>0</v>
      </c>
      <c r="AN443" s="276"/>
      <c r="AO443" s="273">
        <v>0</v>
      </c>
      <c r="AP443" s="268">
        <v>0</v>
      </c>
      <c r="AQ443" s="271"/>
      <c r="AR443" s="274">
        <v>0</v>
      </c>
      <c r="AS443" s="275"/>
      <c r="AT443" s="464"/>
      <c r="AU443" s="432">
        <f t="shared" si="414"/>
        <v>0</v>
      </c>
    </row>
    <row r="444" spans="1:47" ht="15" customHeight="1" outlineLevel="1" x14ac:dyDescent="0.2">
      <c r="A444" s="264"/>
      <c r="B444" s="71" t="s">
        <v>16</v>
      </c>
      <c r="C444" s="265"/>
      <c r="D444" s="265"/>
      <c r="E444" s="267"/>
      <c r="F444" s="268">
        <v>0</v>
      </c>
      <c r="G444" s="269" t="s">
        <v>85</v>
      </c>
      <c r="H444" s="270">
        <v>0</v>
      </c>
      <c r="I444" s="271"/>
      <c r="J444" s="432">
        <f t="shared" si="413"/>
        <v>0</v>
      </c>
      <c r="K444" s="205"/>
      <c r="L444" s="471">
        <v>2</v>
      </c>
      <c r="M444" s="356">
        <v>0</v>
      </c>
      <c r="N444" s="269" t="s">
        <v>85</v>
      </c>
      <c r="O444" s="270">
        <f t="shared" ref="O444:O507" si="415">H444</f>
        <v>0</v>
      </c>
      <c r="P444" s="271"/>
      <c r="Q444" s="432">
        <f t="shared" si="411"/>
        <v>0</v>
      </c>
      <c r="R444" s="207"/>
      <c r="S444" s="472">
        <v>2</v>
      </c>
      <c r="T444" s="356">
        <v>0</v>
      </c>
      <c r="U444" s="269" t="s">
        <v>85</v>
      </c>
      <c r="V444" s="270">
        <f t="shared" ref="V444:V507" si="416">H444</f>
        <v>0</v>
      </c>
      <c r="W444" s="271"/>
      <c r="X444" s="432">
        <f t="shared" si="412"/>
        <v>0</v>
      </c>
      <c r="Y444" s="205"/>
      <c r="Z444" s="273">
        <v>0</v>
      </c>
      <c r="AA444" s="268">
        <v>0</v>
      </c>
      <c r="AB444" s="271"/>
      <c r="AC444" s="274">
        <v>0</v>
      </c>
      <c r="AD444" s="275"/>
      <c r="AE444" s="273">
        <v>0</v>
      </c>
      <c r="AF444" s="268">
        <v>0</v>
      </c>
      <c r="AG444" s="271"/>
      <c r="AH444" s="274">
        <v>0</v>
      </c>
      <c r="AI444" s="276"/>
      <c r="AJ444" s="273">
        <v>0</v>
      </c>
      <c r="AK444" s="268">
        <v>0</v>
      </c>
      <c r="AL444" s="271"/>
      <c r="AM444" s="274">
        <v>0</v>
      </c>
      <c r="AN444" s="276"/>
      <c r="AO444" s="273">
        <v>0</v>
      </c>
      <c r="AP444" s="268">
        <v>0</v>
      </c>
      <c r="AQ444" s="271"/>
      <c r="AR444" s="274">
        <v>0</v>
      </c>
      <c r="AS444" s="275"/>
      <c r="AT444" s="464"/>
      <c r="AU444" s="432">
        <f t="shared" si="414"/>
        <v>0</v>
      </c>
    </row>
    <row r="445" spans="1:47" ht="15" customHeight="1" outlineLevel="1" x14ac:dyDescent="0.2">
      <c r="A445" s="264"/>
      <c r="B445" s="71" t="s">
        <v>16</v>
      </c>
      <c r="C445" s="265"/>
      <c r="D445" s="265"/>
      <c r="E445" s="267"/>
      <c r="F445" s="268">
        <v>0</v>
      </c>
      <c r="G445" s="269" t="s">
        <v>85</v>
      </c>
      <c r="H445" s="270">
        <v>0</v>
      </c>
      <c r="I445" s="271"/>
      <c r="J445" s="432">
        <f t="shared" si="413"/>
        <v>0</v>
      </c>
      <c r="K445" s="205"/>
      <c r="L445" s="471">
        <v>2</v>
      </c>
      <c r="M445" s="356">
        <v>0</v>
      </c>
      <c r="N445" s="269" t="s">
        <v>85</v>
      </c>
      <c r="O445" s="270">
        <f t="shared" si="415"/>
        <v>0</v>
      </c>
      <c r="P445" s="271"/>
      <c r="Q445" s="432">
        <f t="shared" si="411"/>
        <v>0</v>
      </c>
      <c r="R445" s="207"/>
      <c r="S445" s="472">
        <v>2</v>
      </c>
      <c r="T445" s="356">
        <v>0</v>
      </c>
      <c r="U445" s="269" t="s">
        <v>85</v>
      </c>
      <c r="V445" s="270">
        <f t="shared" si="416"/>
        <v>0</v>
      </c>
      <c r="W445" s="271"/>
      <c r="X445" s="432">
        <f t="shared" si="412"/>
        <v>0</v>
      </c>
      <c r="Y445" s="205"/>
      <c r="Z445" s="273">
        <v>0</v>
      </c>
      <c r="AA445" s="268">
        <v>0</v>
      </c>
      <c r="AB445" s="271"/>
      <c r="AC445" s="274">
        <v>0</v>
      </c>
      <c r="AD445" s="275"/>
      <c r="AE445" s="273">
        <v>0</v>
      </c>
      <c r="AF445" s="268">
        <v>0</v>
      </c>
      <c r="AG445" s="271"/>
      <c r="AH445" s="274">
        <v>0</v>
      </c>
      <c r="AI445" s="276"/>
      <c r="AJ445" s="273">
        <v>0</v>
      </c>
      <c r="AK445" s="268">
        <v>0</v>
      </c>
      <c r="AL445" s="271"/>
      <c r="AM445" s="274">
        <v>0</v>
      </c>
      <c r="AN445" s="276"/>
      <c r="AO445" s="273">
        <v>0</v>
      </c>
      <c r="AP445" s="268">
        <v>0</v>
      </c>
      <c r="AQ445" s="271"/>
      <c r="AR445" s="274">
        <v>0</v>
      </c>
      <c r="AS445" s="275"/>
      <c r="AT445" s="464"/>
      <c r="AU445" s="432">
        <f t="shared" si="414"/>
        <v>0</v>
      </c>
    </row>
    <row r="446" spans="1:47" ht="15" customHeight="1" outlineLevel="1" x14ac:dyDescent="0.2">
      <c r="A446" s="264" t="s">
        <v>239</v>
      </c>
      <c r="B446" s="69" t="s">
        <v>240</v>
      </c>
      <c r="C446" s="265"/>
      <c r="D446" s="265"/>
      <c r="E446" s="267"/>
      <c r="F446" s="268"/>
      <c r="G446" s="269"/>
      <c r="H446" s="270"/>
      <c r="I446" s="271"/>
      <c r="J446" s="432">
        <f t="shared" si="413"/>
        <v>0</v>
      </c>
      <c r="K446" s="205"/>
      <c r="L446" s="471">
        <v>2</v>
      </c>
      <c r="M446" s="356">
        <v>0</v>
      </c>
      <c r="N446" s="269"/>
      <c r="O446" s="270">
        <f t="shared" si="415"/>
        <v>0</v>
      </c>
      <c r="P446" s="271"/>
      <c r="Q446" s="432">
        <f t="shared" si="411"/>
        <v>0</v>
      </c>
      <c r="R446" s="207"/>
      <c r="S446" s="472">
        <v>2</v>
      </c>
      <c r="T446" s="356">
        <v>0</v>
      </c>
      <c r="U446" s="269"/>
      <c r="V446" s="270">
        <f t="shared" si="416"/>
        <v>0</v>
      </c>
      <c r="W446" s="271"/>
      <c r="X446" s="432">
        <f t="shared" si="412"/>
        <v>0</v>
      </c>
      <c r="Y446" s="205"/>
      <c r="Z446" s="273">
        <v>0</v>
      </c>
      <c r="AA446" s="268">
        <v>0</v>
      </c>
      <c r="AB446" s="271"/>
      <c r="AC446" s="274">
        <v>0</v>
      </c>
      <c r="AD446" s="275"/>
      <c r="AE446" s="273">
        <v>0</v>
      </c>
      <c r="AF446" s="268">
        <v>0</v>
      </c>
      <c r="AG446" s="271"/>
      <c r="AH446" s="274">
        <v>0</v>
      </c>
      <c r="AI446" s="276"/>
      <c r="AJ446" s="273">
        <v>0</v>
      </c>
      <c r="AK446" s="268">
        <v>0</v>
      </c>
      <c r="AL446" s="271"/>
      <c r="AM446" s="274">
        <v>0</v>
      </c>
      <c r="AN446" s="276"/>
      <c r="AO446" s="273">
        <v>0</v>
      </c>
      <c r="AP446" s="268">
        <v>0</v>
      </c>
      <c r="AQ446" s="271"/>
      <c r="AR446" s="274">
        <v>0</v>
      </c>
      <c r="AS446" s="275"/>
      <c r="AT446" s="464"/>
      <c r="AU446" s="432">
        <f t="shared" si="414"/>
        <v>0</v>
      </c>
    </row>
    <row r="447" spans="1:47" ht="15" customHeight="1" outlineLevel="1" x14ac:dyDescent="0.2">
      <c r="A447" s="264"/>
      <c r="B447" s="71" t="s">
        <v>16</v>
      </c>
      <c r="C447" s="265"/>
      <c r="D447" s="265"/>
      <c r="E447" s="267"/>
      <c r="F447" s="268">
        <v>0</v>
      </c>
      <c r="G447" s="269" t="s">
        <v>85</v>
      </c>
      <c r="H447" s="270">
        <v>0</v>
      </c>
      <c r="I447" s="271"/>
      <c r="J447" s="432">
        <f t="shared" si="413"/>
        <v>0</v>
      </c>
      <c r="K447" s="205"/>
      <c r="L447" s="471">
        <v>2</v>
      </c>
      <c r="M447" s="356">
        <v>0</v>
      </c>
      <c r="N447" s="269" t="s">
        <v>85</v>
      </c>
      <c r="O447" s="270">
        <f t="shared" si="415"/>
        <v>0</v>
      </c>
      <c r="P447" s="271"/>
      <c r="Q447" s="432">
        <f t="shared" si="411"/>
        <v>0</v>
      </c>
      <c r="R447" s="207"/>
      <c r="S447" s="472">
        <v>2</v>
      </c>
      <c r="T447" s="356">
        <v>0</v>
      </c>
      <c r="U447" s="269" t="s">
        <v>85</v>
      </c>
      <c r="V447" s="270">
        <f t="shared" si="416"/>
        <v>0</v>
      </c>
      <c r="W447" s="271"/>
      <c r="X447" s="432">
        <f t="shared" si="412"/>
        <v>0</v>
      </c>
      <c r="Y447" s="205"/>
      <c r="Z447" s="273">
        <v>0</v>
      </c>
      <c r="AA447" s="268">
        <v>0</v>
      </c>
      <c r="AB447" s="271"/>
      <c r="AC447" s="274">
        <v>0</v>
      </c>
      <c r="AD447" s="275"/>
      <c r="AE447" s="273">
        <v>0</v>
      </c>
      <c r="AF447" s="268">
        <v>0</v>
      </c>
      <c r="AG447" s="271"/>
      <c r="AH447" s="274">
        <v>0</v>
      </c>
      <c r="AI447" s="276"/>
      <c r="AJ447" s="273">
        <v>0</v>
      </c>
      <c r="AK447" s="268">
        <v>0</v>
      </c>
      <c r="AL447" s="271"/>
      <c r="AM447" s="274">
        <v>0</v>
      </c>
      <c r="AN447" s="276"/>
      <c r="AO447" s="273">
        <v>0</v>
      </c>
      <c r="AP447" s="268">
        <v>0</v>
      </c>
      <c r="AQ447" s="271"/>
      <c r="AR447" s="274">
        <v>0</v>
      </c>
      <c r="AS447" s="275"/>
      <c r="AT447" s="464"/>
      <c r="AU447" s="432">
        <f t="shared" si="414"/>
        <v>0</v>
      </c>
    </row>
    <row r="448" spans="1:47" ht="15" customHeight="1" outlineLevel="1" x14ac:dyDescent="0.2">
      <c r="A448" s="264"/>
      <c r="B448" s="71" t="s">
        <v>16</v>
      </c>
      <c r="C448" s="265"/>
      <c r="D448" s="265"/>
      <c r="E448" s="267"/>
      <c r="F448" s="268">
        <v>0</v>
      </c>
      <c r="G448" s="269" t="s">
        <v>85</v>
      </c>
      <c r="H448" s="270">
        <v>0</v>
      </c>
      <c r="I448" s="271"/>
      <c r="J448" s="432">
        <f t="shared" si="413"/>
        <v>0</v>
      </c>
      <c r="K448" s="205"/>
      <c r="L448" s="471">
        <v>2</v>
      </c>
      <c r="M448" s="356">
        <v>0</v>
      </c>
      <c r="N448" s="269" t="s">
        <v>85</v>
      </c>
      <c r="O448" s="270">
        <f t="shared" si="415"/>
        <v>0</v>
      </c>
      <c r="P448" s="271"/>
      <c r="Q448" s="432">
        <f t="shared" si="411"/>
        <v>0</v>
      </c>
      <c r="R448" s="207"/>
      <c r="S448" s="472">
        <v>2</v>
      </c>
      <c r="T448" s="356">
        <v>0</v>
      </c>
      <c r="U448" s="269" t="s">
        <v>85</v>
      </c>
      <c r="V448" s="270">
        <f t="shared" si="416"/>
        <v>0</v>
      </c>
      <c r="W448" s="271"/>
      <c r="X448" s="432">
        <f t="shared" si="412"/>
        <v>0</v>
      </c>
      <c r="Y448" s="205"/>
      <c r="Z448" s="273">
        <v>0</v>
      </c>
      <c r="AA448" s="268">
        <v>0</v>
      </c>
      <c r="AB448" s="271"/>
      <c r="AC448" s="274">
        <v>0</v>
      </c>
      <c r="AD448" s="275"/>
      <c r="AE448" s="273">
        <v>0</v>
      </c>
      <c r="AF448" s="268">
        <v>0</v>
      </c>
      <c r="AG448" s="271"/>
      <c r="AH448" s="274">
        <v>0</v>
      </c>
      <c r="AI448" s="276"/>
      <c r="AJ448" s="273">
        <v>0</v>
      </c>
      <c r="AK448" s="268">
        <v>0</v>
      </c>
      <c r="AL448" s="271"/>
      <c r="AM448" s="274">
        <v>0</v>
      </c>
      <c r="AN448" s="276"/>
      <c r="AO448" s="273">
        <v>0</v>
      </c>
      <c r="AP448" s="268">
        <v>0</v>
      </c>
      <c r="AQ448" s="271"/>
      <c r="AR448" s="274">
        <v>0</v>
      </c>
      <c r="AS448" s="275"/>
      <c r="AT448" s="464"/>
      <c r="AU448" s="432">
        <f t="shared" si="414"/>
        <v>0</v>
      </c>
    </row>
    <row r="449" spans="1:47" ht="15" customHeight="1" outlineLevel="1" x14ac:dyDescent="0.2">
      <c r="A449" s="264" t="s">
        <v>242</v>
      </c>
      <c r="B449" s="69" t="s">
        <v>241</v>
      </c>
      <c r="C449" s="265"/>
      <c r="D449" s="265"/>
      <c r="E449" s="267"/>
      <c r="F449" s="268"/>
      <c r="G449" s="269"/>
      <c r="H449" s="270"/>
      <c r="I449" s="271"/>
      <c r="J449" s="432">
        <f t="shared" si="413"/>
        <v>0</v>
      </c>
      <c r="K449" s="205"/>
      <c r="L449" s="471">
        <v>2</v>
      </c>
      <c r="M449" s="356">
        <v>0</v>
      </c>
      <c r="N449" s="269" t="s">
        <v>85</v>
      </c>
      <c r="O449" s="270">
        <f t="shared" si="415"/>
        <v>0</v>
      </c>
      <c r="P449" s="271"/>
      <c r="Q449" s="432">
        <f t="shared" si="411"/>
        <v>0</v>
      </c>
      <c r="R449" s="207"/>
      <c r="S449" s="472">
        <v>2</v>
      </c>
      <c r="T449" s="356">
        <v>0</v>
      </c>
      <c r="U449" s="269" t="s">
        <v>85</v>
      </c>
      <c r="V449" s="270">
        <f t="shared" si="416"/>
        <v>0</v>
      </c>
      <c r="W449" s="271"/>
      <c r="X449" s="432">
        <f t="shared" si="412"/>
        <v>0</v>
      </c>
      <c r="Y449" s="205"/>
      <c r="Z449" s="273">
        <v>0</v>
      </c>
      <c r="AA449" s="268">
        <v>0</v>
      </c>
      <c r="AB449" s="271"/>
      <c r="AC449" s="274">
        <v>0</v>
      </c>
      <c r="AD449" s="275"/>
      <c r="AE449" s="273">
        <v>0</v>
      </c>
      <c r="AF449" s="268">
        <v>0</v>
      </c>
      <c r="AG449" s="271"/>
      <c r="AH449" s="274">
        <v>0</v>
      </c>
      <c r="AI449" s="276"/>
      <c r="AJ449" s="273">
        <v>0</v>
      </c>
      <c r="AK449" s="268">
        <v>0</v>
      </c>
      <c r="AL449" s="271"/>
      <c r="AM449" s="274">
        <v>0</v>
      </c>
      <c r="AN449" s="276"/>
      <c r="AO449" s="273">
        <v>0</v>
      </c>
      <c r="AP449" s="268">
        <v>0</v>
      </c>
      <c r="AQ449" s="271"/>
      <c r="AR449" s="274">
        <v>0</v>
      </c>
      <c r="AS449" s="275"/>
      <c r="AT449" s="464"/>
      <c r="AU449" s="432">
        <f t="shared" si="414"/>
        <v>0</v>
      </c>
    </row>
    <row r="450" spans="1:47" ht="15" customHeight="1" outlineLevel="1" x14ac:dyDescent="0.2">
      <c r="A450" s="264"/>
      <c r="B450" s="71" t="s">
        <v>16</v>
      </c>
      <c r="C450" s="265"/>
      <c r="D450" s="265"/>
      <c r="E450" s="267"/>
      <c r="F450" s="268">
        <v>0</v>
      </c>
      <c r="G450" s="269" t="s">
        <v>85</v>
      </c>
      <c r="H450" s="270">
        <v>0</v>
      </c>
      <c r="I450" s="271"/>
      <c r="J450" s="432">
        <f t="shared" si="413"/>
        <v>0</v>
      </c>
      <c r="K450" s="205"/>
      <c r="L450" s="471">
        <v>2</v>
      </c>
      <c r="M450" s="356">
        <v>0</v>
      </c>
      <c r="N450" s="269" t="s">
        <v>85</v>
      </c>
      <c r="O450" s="270">
        <f t="shared" si="415"/>
        <v>0</v>
      </c>
      <c r="P450" s="271"/>
      <c r="Q450" s="432">
        <f t="shared" si="411"/>
        <v>0</v>
      </c>
      <c r="R450" s="207"/>
      <c r="S450" s="472">
        <v>2</v>
      </c>
      <c r="T450" s="356">
        <v>0</v>
      </c>
      <c r="U450" s="269" t="s">
        <v>85</v>
      </c>
      <c r="V450" s="270">
        <f t="shared" si="416"/>
        <v>0</v>
      </c>
      <c r="W450" s="271"/>
      <c r="X450" s="432">
        <f t="shared" si="412"/>
        <v>0</v>
      </c>
      <c r="Y450" s="205"/>
      <c r="Z450" s="273">
        <v>0</v>
      </c>
      <c r="AA450" s="268">
        <v>0</v>
      </c>
      <c r="AB450" s="271"/>
      <c r="AC450" s="274">
        <v>0</v>
      </c>
      <c r="AD450" s="275"/>
      <c r="AE450" s="273">
        <v>0</v>
      </c>
      <c r="AF450" s="268">
        <v>0</v>
      </c>
      <c r="AG450" s="271"/>
      <c r="AH450" s="274">
        <v>0</v>
      </c>
      <c r="AI450" s="276"/>
      <c r="AJ450" s="273">
        <v>0</v>
      </c>
      <c r="AK450" s="268">
        <v>0</v>
      </c>
      <c r="AL450" s="271"/>
      <c r="AM450" s="274">
        <v>0</v>
      </c>
      <c r="AN450" s="276"/>
      <c r="AO450" s="273">
        <v>0</v>
      </c>
      <c r="AP450" s="268">
        <v>0</v>
      </c>
      <c r="AQ450" s="271"/>
      <c r="AR450" s="274">
        <v>0</v>
      </c>
      <c r="AS450" s="275"/>
      <c r="AT450" s="464"/>
      <c r="AU450" s="432">
        <f t="shared" si="414"/>
        <v>0</v>
      </c>
    </row>
    <row r="451" spans="1:47" ht="15" customHeight="1" outlineLevel="1" x14ac:dyDescent="0.2">
      <c r="A451" s="264"/>
      <c r="B451" s="71" t="s">
        <v>16</v>
      </c>
      <c r="C451" s="265"/>
      <c r="D451" s="265"/>
      <c r="E451" s="267"/>
      <c r="F451" s="268">
        <v>0</v>
      </c>
      <c r="G451" s="269" t="s">
        <v>85</v>
      </c>
      <c r="H451" s="270">
        <v>0</v>
      </c>
      <c r="I451" s="271"/>
      <c r="J451" s="432">
        <f t="shared" si="413"/>
        <v>0</v>
      </c>
      <c r="K451" s="205"/>
      <c r="L451" s="471">
        <v>2</v>
      </c>
      <c r="M451" s="356">
        <v>0</v>
      </c>
      <c r="N451" s="269" t="s">
        <v>85</v>
      </c>
      <c r="O451" s="270">
        <f t="shared" si="415"/>
        <v>0</v>
      </c>
      <c r="P451" s="271"/>
      <c r="Q451" s="432">
        <f t="shared" si="411"/>
        <v>0</v>
      </c>
      <c r="R451" s="207"/>
      <c r="S451" s="472">
        <v>2</v>
      </c>
      <c r="T451" s="356">
        <v>0</v>
      </c>
      <c r="U451" s="269" t="s">
        <v>85</v>
      </c>
      <c r="V451" s="270">
        <f t="shared" si="416"/>
        <v>0</v>
      </c>
      <c r="W451" s="271"/>
      <c r="X451" s="432">
        <f t="shared" si="412"/>
        <v>0</v>
      </c>
      <c r="Y451" s="205"/>
      <c r="Z451" s="273">
        <v>0</v>
      </c>
      <c r="AA451" s="268">
        <v>0</v>
      </c>
      <c r="AB451" s="271"/>
      <c r="AC451" s="274">
        <v>0</v>
      </c>
      <c r="AD451" s="275"/>
      <c r="AE451" s="273">
        <v>0</v>
      </c>
      <c r="AF451" s="268">
        <v>0</v>
      </c>
      <c r="AG451" s="271"/>
      <c r="AH451" s="274">
        <v>0</v>
      </c>
      <c r="AI451" s="276"/>
      <c r="AJ451" s="273">
        <v>0</v>
      </c>
      <c r="AK451" s="268">
        <v>0</v>
      </c>
      <c r="AL451" s="271"/>
      <c r="AM451" s="274">
        <v>0</v>
      </c>
      <c r="AN451" s="276"/>
      <c r="AO451" s="273">
        <v>0</v>
      </c>
      <c r="AP451" s="268">
        <v>0</v>
      </c>
      <c r="AQ451" s="271"/>
      <c r="AR451" s="274">
        <v>0</v>
      </c>
      <c r="AS451" s="275"/>
      <c r="AT451" s="464"/>
      <c r="AU451" s="432">
        <f t="shared" si="414"/>
        <v>0</v>
      </c>
    </row>
    <row r="452" spans="1:47" ht="15" customHeight="1" outlineLevel="1" x14ac:dyDescent="0.2">
      <c r="A452" s="264" t="s">
        <v>243</v>
      </c>
      <c r="B452" s="69" t="s">
        <v>244</v>
      </c>
      <c r="C452" s="265"/>
      <c r="D452" s="265"/>
      <c r="E452" s="267"/>
      <c r="F452" s="268">
        <v>18</v>
      </c>
      <c r="G452" s="269" t="s">
        <v>88</v>
      </c>
      <c r="H452" s="270"/>
      <c r="I452" s="271"/>
      <c r="J452" s="432">
        <f t="shared" si="413"/>
        <v>0</v>
      </c>
      <c r="K452" s="205"/>
      <c r="L452" s="471">
        <v>2</v>
      </c>
      <c r="M452" s="272">
        <v>18</v>
      </c>
      <c r="N452" s="269" t="s">
        <v>88</v>
      </c>
      <c r="O452" s="270">
        <f t="shared" si="415"/>
        <v>0</v>
      </c>
      <c r="P452" s="271"/>
      <c r="Q452" s="432">
        <f t="shared" si="411"/>
        <v>0</v>
      </c>
      <c r="R452" s="207"/>
      <c r="S452" s="472">
        <v>2</v>
      </c>
      <c r="T452" s="464">
        <v>18</v>
      </c>
      <c r="U452" s="269" t="s">
        <v>88</v>
      </c>
      <c r="V452" s="270">
        <f t="shared" si="416"/>
        <v>0</v>
      </c>
      <c r="W452" s="271"/>
      <c r="X452" s="432">
        <f t="shared" si="412"/>
        <v>0</v>
      </c>
      <c r="Y452" s="205"/>
      <c r="Z452" s="273">
        <v>0</v>
      </c>
      <c r="AA452" s="268">
        <v>0</v>
      </c>
      <c r="AB452" s="271"/>
      <c r="AC452" s="274">
        <v>0</v>
      </c>
      <c r="AD452" s="275"/>
      <c r="AE452" s="273">
        <v>0</v>
      </c>
      <c r="AF452" s="268">
        <v>0</v>
      </c>
      <c r="AG452" s="271"/>
      <c r="AH452" s="274">
        <v>0</v>
      </c>
      <c r="AI452" s="276"/>
      <c r="AJ452" s="273">
        <v>0</v>
      </c>
      <c r="AK452" s="268">
        <v>0</v>
      </c>
      <c r="AL452" s="271"/>
      <c r="AM452" s="274">
        <v>0</v>
      </c>
      <c r="AN452" s="276"/>
      <c r="AO452" s="273">
        <v>0</v>
      </c>
      <c r="AP452" s="268">
        <v>0</v>
      </c>
      <c r="AQ452" s="271"/>
      <c r="AR452" s="274">
        <v>0</v>
      </c>
      <c r="AS452" s="275"/>
      <c r="AT452" s="464"/>
      <c r="AU452" s="432">
        <f t="shared" si="414"/>
        <v>0</v>
      </c>
    </row>
    <row r="453" spans="1:47" ht="15" customHeight="1" outlineLevel="1" x14ac:dyDescent="0.2">
      <c r="A453" s="264"/>
      <c r="B453" s="56" t="s">
        <v>382</v>
      </c>
      <c r="C453" s="265"/>
      <c r="D453" s="265"/>
      <c r="E453" s="267"/>
      <c r="F453" s="268">
        <v>18</v>
      </c>
      <c r="G453" s="269" t="s">
        <v>88</v>
      </c>
      <c r="H453" s="270">
        <v>0</v>
      </c>
      <c r="I453" s="271"/>
      <c r="J453" s="432">
        <f t="shared" si="413"/>
        <v>0</v>
      </c>
      <c r="K453" s="205"/>
      <c r="L453" s="471">
        <v>2</v>
      </c>
      <c r="M453" s="272">
        <v>18</v>
      </c>
      <c r="N453" s="269" t="s">
        <v>88</v>
      </c>
      <c r="O453" s="270">
        <f t="shared" si="415"/>
        <v>0</v>
      </c>
      <c r="P453" s="271"/>
      <c r="Q453" s="432">
        <f t="shared" si="411"/>
        <v>0</v>
      </c>
      <c r="R453" s="207"/>
      <c r="S453" s="472">
        <v>2</v>
      </c>
      <c r="T453" s="464">
        <v>18</v>
      </c>
      <c r="U453" s="269" t="s">
        <v>88</v>
      </c>
      <c r="V453" s="270">
        <f t="shared" si="416"/>
        <v>0</v>
      </c>
      <c r="W453" s="271"/>
      <c r="X453" s="432">
        <f t="shared" si="412"/>
        <v>0</v>
      </c>
      <c r="Y453" s="205"/>
      <c r="Z453" s="273">
        <v>0</v>
      </c>
      <c r="AA453" s="268">
        <v>0</v>
      </c>
      <c r="AB453" s="271"/>
      <c r="AC453" s="274">
        <v>0</v>
      </c>
      <c r="AD453" s="275"/>
      <c r="AE453" s="273">
        <v>0</v>
      </c>
      <c r="AF453" s="268">
        <v>0</v>
      </c>
      <c r="AG453" s="271"/>
      <c r="AH453" s="274">
        <v>0</v>
      </c>
      <c r="AI453" s="276"/>
      <c r="AJ453" s="273">
        <v>0</v>
      </c>
      <c r="AK453" s="268">
        <v>0</v>
      </c>
      <c r="AL453" s="271"/>
      <c r="AM453" s="274">
        <v>0</v>
      </c>
      <c r="AN453" s="276"/>
      <c r="AO453" s="273">
        <v>0</v>
      </c>
      <c r="AP453" s="268">
        <v>0</v>
      </c>
      <c r="AQ453" s="271"/>
      <c r="AR453" s="274">
        <v>0</v>
      </c>
      <c r="AS453" s="275"/>
      <c r="AT453" s="464"/>
      <c r="AU453" s="432">
        <f t="shared" si="414"/>
        <v>0</v>
      </c>
    </row>
    <row r="454" spans="1:47" ht="15" customHeight="1" outlineLevel="1" x14ac:dyDescent="0.2">
      <c r="A454" s="264"/>
      <c r="B454" s="71" t="s">
        <v>16</v>
      </c>
      <c r="C454" s="265"/>
      <c r="D454" s="265"/>
      <c r="E454" s="267"/>
      <c r="F454" s="268">
        <v>18</v>
      </c>
      <c r="G454" s="269" t="s">
        <v>88</v>
      </c>
      <c r="H454" s="270">
        <v>0</v>
      </c>
      <c r="I454" s="271"/>
      <c r="J454" s="432">
        <f t="shared" si="413"/>
        <v>0</v>
      </c>
      <c r="K454" s="205"/>
      <c r="L454" s="471">
        <v>2</v>
      </c>
      <c r="M454" s="272">
        <v>18</v>
      </c>
      <c r="N454" s="269" t="s">
        <v>88</v>
      </c>
      <c r="O454" s="270">
        <f t="shared" si="415"/>
        <v>0</v>
      </c>
      <c r="P454" s="271"/>
      <c r="Q454" s="432">
        <f t="shared" si="411"/>
        <v>0</v>
      </c>
      <c r="R454" s="207"/>
      <c r="S454" s="472">
        <v>2</v>
      </c>
      <c r="T454" s="464">
        <v>18</v>
      </c>
      <c r="U454" s="269" t="s">
        <v>88</v>
      </c>
      <c r="V454" s="270">
        <f t="shared" si="416"/>
        <v>0</v>
      </c>
      <c r="W454" s="271"/>
      <c r="X454" s="432">
        <f t="shared" si="412"/>
        <v>0</v>
      </c>
      <c r="Y454" s="205"/>
      <c r="Z454" s="273">
        <v>0</v>
      </c>
      <c r="AA454" s="268">
        <v>0</v>
      </c>
      <c r="AB454" s="271"/>
      <c r="AC454" s="274">
        <v>0</v>
      </c>
      <c r="AD454" s="275"/>
      <c r="AE454" s="273">
        <v>0</v>
      </c>
      <c r="AF454" s="268">
        <v>0</v>
      </c>
      <c r="AG454" s="271"/>
      <c r="AH454" s="274">
        <v>0</v>
      </c>
      <c r="AI454" s="276"/>
      <c r="AJ454" s="273">
        <v>0</v>
      </c>
      <c r="AK454" s="268">
        <v>0</v>
      </c>
      <c r="AL454" s="271"/>
      <c r="AM454" s="274">
        <v>0</v>
      </c>
      <c r="AN454" s="276"/>
      <c r="AO454" s="273">
        <v>0</v>
      </c>
      <c r="AP454" s="268">
        <v>0</v>
      </c>
      <c r="AQ454" s="271"/>
      <c r="AR454" s="274">
        <v>0</v>
      </c>
      <c r="AS454" s="275"/>
      <c r="AT454" s="464"/>
      <c r="AU454" s="432">
        <f t="shared" si="414"/>
        <v>0</v>
      </c>
    </row>
    <row r="455" spans="1:47" ht="15" customHeight="1" outlineLevel="1" x14ac:dyDescent="0.2">
      <c r="A455" s="264"/>
      <c r="B455" s="70"/>
      <c r="C455" s="265"/>
      <c r="D455" s="265"/>
      <c r="E455" s="267"/>
      <c r="F455" s="268">
        <v>0</v>
      </c>
      <c r="G455" s="269"/>
      <c r="H455" s="270">
        <v>0</v>
      </c>
      <c r="I455" s="271"/>
      <c r="J455" s="432">
        <f t="shared" si="413"/>
        <v>0</v>
      </c>
      <c r="K455" s="205"/>
      <c r="L455" s="471">
        <v>2</v>
      </c>
      <c r="M455" s="356">
        <v>0</v>
      </c>
      <c r="N455" s="269"/>
      <c r="O455" s="270">
        <f t="shared" si="415"/>
        <v>0</v>
      </c>
      <c r="P455" s="271"/>
      <c r="Q455" s="432">
        <f t="shared" si="411"/>
        <v>0</v>
      </c>
      <c r="R455" s="207"/>
      <c r="S455" s="472">
        <v>2</v>
      </c>
      <c r="T455" s="356">
        <v>0</v>
      </c>
      <c r="U455" s="269"/>
      <c r="V455" s="270">
        <f t="shared" si="416"/>
        <v>0</v>
      </c>
      <c r="W455" s="271"/>
      <c r="X455" s="432">
        <f t="shared" si="412"/>
        <v>0</v>
      </c>
      <c r="Y455" s="205"/>
      <c r="Z455" s="273">
        <v>0</v>
      </c>
      <c r="AA455" s="268">
        <v>0</v>
      </c>
      <c r="AB455" s="271"/>
      <c r="AC455" s="274">
        <v>0</v>
      </c>
      <c r="AD455" s="275"/>
      <c r="AE455" s="273">
        <v>0</v>
      </c>
      <c r="AF455" s="268">
        <v>0</v>
      </c>
      <c r="AG455" s="271"/>
      <c r="AH455" s="274">
        <v>0</v>
      </c>
      <c r="AI455" s="276"/>
      <c r="AJ455" s="273">
        <v>0</v>
      </c>
      <c r="AK455" s="268">
        <v>0</v>
      </c>
      <c r="AL455" s="271"/>
      <c r="AM455" s="274">
        <v>0</v>
      </c>
      <c r="AN455" s="276"/>
      <c r="AO455" s="273">
        <v>0</v>
      </c>
      <c r="AP455" s="268">
        <v>0</v>
      </c>
      <c r="AQ455" s="271"/>
      <c r="AR455" s="274">
        <v>0</v>
      </c>
      <c r="AS455" s="275"/>
      <c r="AT455" s="464"/>
      <c r="AU455" s="432">
        <f t="shared" si="414"/>
        <v>0</v>
      </c>
    </row>
    <row r="456" spans="1:47" ht="12" outlineLevel="1" x14ac:dyDescent="0.2">
      <c r="A456" s="264" t="s">
        <v>169</v>
      </c>
      <c r="B456" s="69" t="s">
        <v>170</v>
      </c>
      <c r="C456" s="265"/>
      <c r="D456" s="265"/>
      <c r="E456" s="267"/>
      <c r="F456" s="268"/>
      <c r="G456" s="269"/>
      <c r="H456" s="270"/>
      <c r="I456" s="271"/>
      <c r="J456" s="432">
        <f t="shared" si="413"/>
        <v>0</v>
      </c>
      <c r="K456" s="205"/>
      <c r="L456" s="471">
        <v>2</v>
      </c>
      <c r="M456" s="356">
        <v>0</v>
      </c>
      <c r="N456" s="269" t="s">
        <v>79</v>
      </c>
      <c r="O456" s="270">
        <f t="shared" si="415"/>
        <v>0</v>
      </c>
      <c r="P456" s="271"/>
      <c r="Q456" s="432">
        <f t="shared" si="411"/>
        <v>0</v>
      </c>
      <c r="R456" s="207"/>
      <c r="S456" s="472">
        <v>2</v>
      </c>
      <c r="T456" s="356">
        <v>0</v>
      </c>
      <c r="U456" s="269" t="s">
        <v>79</v>
      </c>
      <c r="V456" s="270">
        <f t="shared" si="416"/>
        <v>0</v>
      </c>
      <c r="W456" s="271"/>
      <c r="X456" s="432">
        <f t="shared" si="412"/>
        <v>0</v>
      </c>
      <c r="Y456" s="205"/>
      <c r="Z456" s="273">
        <v>0</v>
      </c>
      <c r="AA456" s="268">
        <v>0</v>
      </c>
      <c r="AB456" s="271"/>
      <c r="AC456" s="274">
        <v>0</v>
      </c>
      <c r="AD456" s="275"/>
      <c r="AE456" s="273">
        <v>0</v>
      </c>
      <c r="AF456" s="268">
        <v>0</v>
      </c>
      <c r="AG456" s="271"/>
      <c r="AH456" s="274">
        <v>0</v>
      </c>
      <c r="AI456" s="276"/>
      <c r="AJ456" s="273">
        <v>0</v>
      </c>
      <c r="AK456" s="268">
        <v>0</v>
      </c>
      <c r="AL456" s="271"/>
      <c r="AM456" s="274">
        <v>0</v>
      </c>
      <c r="AN456" s="276"/>
      <c r="AO456" s="273">
        <v>0</v>
      </c>
      <c r="AP456" s="268">
        <v>0</v>
      </c>
      <c r="AQ456" s="271"/>
      <c r="AR456" s="274">
        <v>0</v>
      </c>
      <c r="AS456" s="275"/>
      <c r="AT456" s="464"/>
      <c r="AU456" s="432">
        <f t="shared" si="414"/>
        <v>0</v>
      </c>
    </row>
    <row r="457" spans="1:47" ht="12" outlineLevel="1" x14ac:dyDescent="0.2">
      <c r="A457" s="264"/>
      <c r="B457" s="69" t="s">
        <v>245</v>
      </c>
      <c r="C457" s="265"/>
      <c r="D457" s="294"/>
      <c r="E457" s="267"/>
      <c r="F457" s="268"/>
      <c r="G457" s="269"/>
      <c r="H457" s="270"/>
      <c r="I457" s="271"/>
      <c r="J457" s="432">
        <f t="shared" si="413"/>
        <v>0</v>
      </c>
      <c r="K457" s="205"/>
      <c r="L457" s="471">
        <v>2</v>
      </c>
      <c r="M457" s="356">
        <v>0</v>
      </c>
      <c r="N457" s="269" t="s">
        <v>79</v>
      </c>
      <c r="O457" s="270">
        <f t="shared" si="415"/>
        <v>0</v>
      </c>
      <c r="P457" s="271"/>
      <c r="Q457" s="432">
        <f t="shared" si="411"/>
        <v>0</v>
      </c>
      <c r="R457" s="207"/>
      <c r="S457" s="472">
        <v>2</v>
      </c>
      <c r="T457" s="356">
        <v>0</v>
      </c>
      <c r="U457" s="269" t="s">
        <v>79</v>
      </c>
      <c r="V457" s="270">
        <f t="shared" si="416"/>
        <v>0</v>
      </c>
      <c r="W457" s="271"/>
      <c r="X457" s="432">
        <f t="shared" si="412"/>
        <v>0</v>
      </c>
      <c r="Y457" s="205"/>
      <c r="Z457" s="273">
        <v>0</v>
      </c>
      <c r="AA457" s="268">
        <v>0</v>
      </c>
      <c r="AB457" s="271"/>
      <c r="AC457" s="274">
        <v>0</v>
      </c>
      <c r="AD457" s="275"/>
      <c r="AE457" s="273">
        <v>0</v>
      </c>
      <c r="AF457" s="268">
        <v>0</v>
      </c>
      <c r="AG457" s="271"/>
      <c r="AH457" s="274">
        <v>0</v>
      </c>
      <c r="AI457" s="276"/>
      <c r="AJ457" s="273">
        <v>0</v>
      </c>
      <c r="AK457" s="268">
        <v>0</v>
      </c>
      <c r="AL457" s="271"/>
      <c r="AM457" s="274">
        <v>0</v>
      </c>
      <c r="AN457" s="276"/>
      <c r="AO457" s="273">
        <v>0</v>
      </c>
      <c r="AP457" s="268">
        <v>0</v>
      </c>
      <c r="AQ457" s="271"/>
      <c r="AR457" s="274">
        <v>0</v>
      </c>
      <c r="AS457" s="275"/>
      <c r="AT457" s="464"/>
      <c r="AU457" s="432">
        <f t="shared" si="414"/>
        <v>0</v>
      </c>
    </row>
    <row r="458" spans="1:47" ht="15" customHeight="1" outlineLevel="1" x14ac:dyDescent="0.2">
      <c r="A458" s="264" t="s">
        <v>246</v>
      </c>
      <c r="B458" s="69" t="s">
        <v>247</v>
      </c>
      <c r="C458" s="265"/>
      <c r="D458" s="265"/>
      <c r="E458" s="267"/>
      <c r="F458" s="268"/>
      <c r="G458" s="269"/>
      <c r="H458" s="270"/>
      <c r="I458" s="271"/>
      <c r="J458" s="432">
        <f t="shared" si="413"/>
        <v>0</v>
      </c>
      <c r="K458" s="205"/>
      <c r="L458" s="471">
        <v>2</v>
      </c>
      <c r="M458" s="356">
        <v>0</v>
      </c>
      <c r="N458" s="269" t="s">
        <v>85</v>
      </c>
      <c r="O458" s="270">
        <f t="shared" si="415"/>
        <v>0</v>
      </c>
      <c r="P458" s="271"/>
      <c r="Q458" s="432">
        <f t="shared" si="411"/>
        <v>0</v>
      </c>
      <c r="R458" s="207"/>
      <c r="S458" s="472">
        <v>2</v>
      </c>
      <c r="T458" s="356">
        <v>0</v>
      </c>
      <c r="U458" s="269" t="s">
        <v>85</v>
      </c>
      <c r="V458" s="270">
        <f t="shared" si="416"/>
        <v>0</v>
      </c>
      <c r="W458" s="271"/>
      <c r="X458" s="432">
        <f t="shared" si="412"/>
        <v>0</v>
      </c>
      <c r="Y458" s="205"/>
      <c r="Z458" s="273">
        <v>0</v>
      </c>
      <c r="AA458" s="268">
        <v>0</v>
      </c>
      <c r="AB458" s="271"/>
      <c r="AC458" s="274">
        <v>0</v>
      </c>
      <c r="AD458" s="275"/>
      <c r="AE458" s="273">
        <v>0</v>
      </c>
      <c r="AF458" s="268">
        <v>0</v>
      </c>
      <c r="AG458" s="271"/>
      <c r="AH458" s="274">
        <v>0</v>
      </c>
      <c r="AI458" s="276"/>
      <c r="AJ458" s="273">
        <v>0</v>
      </c>
      <c r="AK458" s="268">
        <v>0</v>
      </c>
      <c r="AL458" s="271"/>
      <c r="AM458" s="274">
        <v>0</v>
      </c>
      <c r="AN458" s="276"/>
      <c r="AO458" s="273">
        <v>0</v>
      </c>
      <c r="AP458" s="268">
        <v>0</v>
      </c>
      <c r="AQ458" s="271"/>
      <c r="AR458" s="274">
        <v>0</v>
      </c>
      <c r="AS458" s="275"/>
      <c r="AT458" s="464"/>
      <c r="AU458" s="432">
        <f t="shared" si="414"/>
        <v>0</v>
      </c>
    </row>
    <row r="459" spans="1:47" ht="15" customHeight="1" outlineLevel="1" x14ac:dyDescent="0.2">
      <c r="A459" s="264"/>
      <c r="B459" s="71" t="s">
        <v>16</v>
      </c>
      <c r="C459" s="265"/>
      <c r="D459" s="265"/>
      <c r="E459" s="267"/>
      <c r="F459" s="268">
        <v>0</v>
      </c>
      <c r="G459" s="269" t="s">
        <v>85</v>
      </c>
      <c r="H459" s="270">
        <v>0</v>
      </c>
      <c r="I459" s="271"/>
      <c r="J459" s="432">
        <f t="shared" si="413"/>
        <v>0</v>
      </c>
      <c r="K459" s="205"/>
      <c r="L459" s="471">
        <v>2</v>
      </c>
      <c r="M459" s="356">
        <v>0</v>
      </c>
      <c r="N459" s="269" t="s">
        <v>85</v>
      </c>
      <c r="O459" s="270">
        <f t="shared" si="415"/>
        <v>0</v>
      </c>
      <c r="P459" s="271"/>
      <c r="Q459" s="432">
        <f t="shared" si="411"/>
        <v>0</v>
      </c>
      <c r="R459" s="207"/>
      <c r="S459" s="472">
        <v>2</v>
      </c>
      <c r="T459" s="356">
        <v>0</v>
      </c>
      <c r="U459" s="269" t="s">
        <v>85</v>
      </c>
      <c r="V459" s="270">
        <f t="shared" si="416"/>
        <v>0</v>
      </c>
      <c r="W459" s="271"/>
      <c r="X459" s="432">
        <f t="shared" si="412"/>
        <v>0</v>
      </c>
      <c r="Y459" s="205"/>
      <c r="Z459" s="273">
        <v>0</v>
      </c>
      <c r="AA459" s="268">
        <v>0</v>
      </c>
      <c r="AB459" s="271"/>
      <c r="AC459" s="274">
        <v>0</v>
      </c>
      <c r="AD459" s="275"/>
      <c r="AE459" s="273">
        <v>0</v>
      </c>
      <c r="AF459" s="268">
        <v>0</v>
      </c>
      <c r="AG459" s="271"/>
      <c r="AH459" s="274">
        <v>0</v>
      </c>
      <c r="AI459" s="276"/>
      <c r="AJ459" s="273">
        <v>0</v>
      </c>
      <c r="AK459" s="268">
        <v>0</v>
      </c>
      <c r="AL459" s="271"/>
      <c r="AM459" s="274">
        <v>0</v>
      </c>
      <c r="AN459" s="276"/>
      <c r="AO459" s="273">
        <v>0</v>
      </c>
      <c r="AP459" s="268">
        <v>0</v>
      </c>
      <c r="AQ459" s="271"/>
      <c r="AR459" s="274">
        <v>0</v>
      </c>
      <c r="AS459" s="275"/>
      <c r="AT459" s="464"/>
      <c r="AU459" s="432">
        <f t="shared" si="414"/>
        <v>0</v>
      </c>
    </row>
    <row r="460" spans="1:47" ht="15" customHeight="1" outlineLevel="1" x14ac:dyDescent="0.2">
      <c r="A460" s="264"/>
      <c r="B460" s="71" t="s">
        <v>16</v>
      </c>
      <c r="C460" s="265"/>
      <c r="D460" s="265"/>
      <c r="E460" s="267"/>
      <c r="F460" s="268">
        <v>0</v>
      </c>
      <c r="G460" s="269" t="s">
        <v>85</v>
      </c>
      <c r="H460" s="270">
        <v>0</v>
      </c>
      <c r="I460" s="271"/>
      <c r="J460" s="432">
        <f t="shared" si="413"/>
        <v>0</v>
      </c>
      <c r="K460" s="205"/>
      <c r="L460" s="471">
        <v>2</v>
      </c>
      <c r="M460" s="356">
        <v>0</v>
      </c>
      <c r="N460" s="269" t="s">
        <v>85</v>
      </c>
      <c r="O460" s="270">
        <f t="shared" si="415"/>
        <v>0</v>
      </c>
      <c r="P460" s="271"/>
      <c r="Q460" s="432">
        <f t="shared" si="411"/>
        <v>0</v>
      </c>
      <c r="R460" s="207"/>
      <c r="S460" s="472">
        <v>2</v>
      </c>
      <c r="T460" s="356">
        <v>0</v>
      </c>
      <c r="U460" s="269" t="s">
        <v>85</v>
      </c>
      <c r="V460" s="270">
        <f t="shared" si="416"/>
        <v>0</v>
      </c>
      <c r="W460" s="271"/>
      <c r="X460" s="432">
        <f t="shared" si="412"/>
        <v>0</v>
      </c>
      <c r="Y460" s="205"/>
      <c r="Z460" s="273">
        <v>0</v>
      </c>
      <c r="AA460" s="268">
        <v>0</v>
      </c>
      <c r="AB460" s="271"/>
      <c r="AC460" s="274">
        <v>0</v>
      </c>
      <c r="AD460" s="275"/>
      <c r="AE460" s="273">
        <v>0</v>
      </c>
      <c r="AF460" s="268">
        <v>0</v>
      </c>
      <c r="AG460" s="271"/>
      <c r="AH460" s="274">
        <v>0</v>
      </c>
      <c r="AI460" s="276"/>
      <c r="AJ460" s="273">
        <v>0</v>
      </c>
      <c r="AK460" s="268">
        <v>0</v>
      </c>
      <c r="AL460" s="271"/>
      <c r="AM460" s="274">
        <v>0</v>
      </c>
      <c r="AN460" s="276"/>
      <c r="AO460" s="273">
        <v>0</v>
      </c>
      <c r="AP460" s="268">
        <v>0</v>
      </c>
      <c r="AQ460" s="271"/>
      <c r="AR460" s="274">
        <v>0</v>
      </c>
      <c r="AS460" s="275"/>
      <c r="AT460" s="464"/>
      <c r="AU460" s="432">
        <f t="shared" si="414"/>
        <v>0</v>
      </c>
    </row>
    <row r="461" spans="1:47" ht="15" customHeight="1" outlineLevel="1" x14ac:dyDescent="0.2">
      <c r="A461" s="264" t="s">
        <v>248</v>
      </c>
      <c r="B461" s="69" t="s">
        <v>249</v>
      </c>
      <c r="C461" s="265"/>
      <c r="D461" s="265"/>
      <c r="E461" s="267"/>
      <c r="F461" s="268"/>
      <c r="G461" s="269"/>
      <c r="H461" s="270"/>
      <c r="I461" s="271"/>
      <c r="J461" s="432">
        <f t="shared" si="413"/>
        <v>0</v>
      </c>
      <c r="K461" s="205"/>
      <c r="L461" s="471">
        <v>2</v>
      </c>
      <c r="M461" s="356">
        <v>0</v>
      </c>
      <c r="N461" s="269"/>
      <c r="O461" s="270">
        <f t="shared" si="415"/>
        <v>0</v>
      </c>
      <c r="P461" s="271"/>
      <c r="Q461" s="432">
        <f t="shared" si="411"/>
        <v>0</v>
      </c>
      <c r="R461" s="207"/>
      <c r="S461" s="472">
        <v>2</v>
      </c>
      <c r="T461" s="356">
        <v>0</v>
      </c>
      <c r="U461" s="269"/>
      <c r="V461" s="270">
        <f t="shared" si="416"/>
        <v>0</v>
      </c>
      <c r="W461" s="271"/>
      <c r="X461" s="432">
        <f t="shared" si="412"/>
        <v>0</v>
      </c>
      <c r="Y461" s="205"/>
      <c r="Z461" s="273">
        <v>0</v>
      </c>
      <c r="AA461" s="268">
        <v>0</v>
      </c>
      <c r="AB461" s="271"/>
      <c r="AC461" s="274">
        <v>0</v>
      </c>
      <c r="AD461" s="275"/>
      <c r="AE461" s="273">
        <v>0</v>
      </c>
      <c r="AF461" s="268">
        <v>0</v>
      </c>
      <c r="AG461" s="271"/>
      <c r="AH461" s="274">
        <v>0</v>
      </c>
      <c r="AI461" s="276"/>
      <c r="AJ461" s="273">
        <v>0</v>
      </c>
      <c r="AK461" s="268">
        <v>0</v>
      </c>
      <c r="AL461" s="271"/>
      <c r="AM461" s="274">
        <v>0</v>
      </c>
      <c r="AN461" s="276"/>
      <c r="AO461" s="273">
        <v>0</v>
      </c>
      <c r="AP461" s="268">
        <v>0</v>
      </c>
      <c r="AQ461" s="271"/>
      <c r="AR461" s="274">
        <v>0</v>
      </c>
      <c r="AS461" s="275"/>
      <c r="AT461" s="464"/>
      <c r="AU461" s="432">
        <f t="shared" si="414"/>
        <v>0</v>
      </c>
    </row>
    <row r="462" spans="1:47" ht="15" customHeight="1" outlineLevel="1" x14ac:dyDescent="0.2">
      <c r="A462" s="264"/>
      <c r="B462" s="71" t="s">
        <v>16</v>
      </c>
      <c r="C462" s="265"/>
      <c r="D462" s="265"/>
      <c r="E462" s="267"/>
      <c r="F462" s="268">
        <v>0</v>
      </c>
      <c r="G462" s="269" t="s">
        <v>85</v>
      </c>
      <c r="H462" s="270">
        <v>0</v>
      </c>
      <c r="I462" s="271"/>
      <c r="J462" s="432">
        <f t="shared" si="413"/>
        <v>0</v>
      </c>
      <c r="K462" s="205"/>
      <c r="L462" s="471">
        <v>2</v>
      </c>
      <c r="M462" s="356">
        <v>0</v>
      </c>
      <c r="N462" s="269" t="s">
        <v>85</v>
      </c>
      <c r="O462" s="270">
        <f t="shared" si="415"/>
        <v>0</v>
      </c>
      <c r="P462" s="271"/>
      <c r="Q462" s="432">
        <f t="shared" si="411"/>
        <v>0</v>
      </c>
      <c r="R462" s="207"/>
      <c r="S462" s="472">
        <v>2</v>
      </c>
      <c r="T462" s="356">
        <v>0</v>
      </c>
      <c r="U462" s="269" t="s">
        <v>85</v>
      </c>
      <c r="V462" s="270">
        <f t="shared" si="416"/>
        <v>0</v>
      </c>
      <c r="W462" s="271"/>
      <c r="X462" s="432">
        <f t="shared" si="412"/>
        <v>0</v>
      </c>
      <c r="Y462" s="205"/>
      <c r="Z462" s="273">
        <v>0</v>
      </c>
      <c r="AA462" s="268">
        <v>0</v>
      </c>
      <c r="AB462" s="271"/>
      <c r="AC462" s="274">
        <v>0</v>
      </c>
      <c r="AD462" s="275"/>
      <c r="AE462" s="273">
        <v>0</v>
      </c>
      <c r="AF462" s="268">
        <v>0</v>
      </c>
      <c r="AG462" s="271"/>
      <c r="AH462" s="274">
        <v>0</v>
      </c>
      <c r="AI462" s="276"/>
      <c r="AJ462" s="273">
        <v>0</v>
      </c>
      <c r="AK462" s="268">
        <v>0</v>
      </c>
      <c r="AL462" s="271"/>
      <c r="AM462" s="274">
        <v>0</v>
      </c>
      <c r="AN462" s="276"/>
      <c r="AO462" s="273">
        <v>0</v>
      </c>
      <c r="AP462" s="268">
        <v>0</v>
      </c>
      <c r="AQ462" s="271"/>
      <c r="AR462" s="274">
        <v>0</v>
      </c>
      <c r="AS462" s="275"/>
      <c r="AT462" s="464"/>
      <c r="AU462" s="432">
        <f t="shared" si="414"/>
        <v>0</v>
      </c>
    </row>
    <row r="463" spans="1:47" ht="15" customHeight="1" outlineLevel="1" x14ac:dyDescent="0.2">
      <c r="A463" s="264"/>
      <c r="B463" s="71" t="s">
        <v>16</v>
      </c>
      <c r="C463" s="265"/>
      <c r="D463" s="265"/>
      <c r="E463" s="267"/>
      <c r="F463" s="268">
        <v>0</v>
      </c>
      <c r="G463" s="269" t="s">
        <v>85</v>
      </c>
      <c r="H463" s="270">
        <v>0</v>
      </c>
      <c r="I463" s="271"/>
      <c r="J463" s="432">
        <f t="shared" si="413"/>
        <v>0</v>
      </c>
      <c r="K463" s="205"/>
      <c r="L463" s="471">
        <v>2</v>
      </c>
      <c r="M463" s="356">
        <v>0</v>
      </c>
      <c r="N463" s="269" t="s">
        <v>85</v>
      </c>
      <c r="O463" s="270">
        <f t="shared" si="415"/>
        <v>0</v>
      </c>
      <c r="P463" s="271"/>
      <c r="Q463" s="432">
        <f t="shared" si="411"/>
        <v>0</v>
      </c>
      <c r="R463" s="207"/>
      <c r="S463" s="472">
        <v>2</v>
      </c>
      <c r="T463" s="356">
        <v>0</v>
      </c>
      <c r="U463" s="269" t="s">
        <v>85</v>
      </c>
      <c r="V463" s="270">
        <f t="shared" si="416"/>
        <v>0</v>
      </c>
      <c r="W463" s="271"/>
      <c r="X463" s="432">
        <f t="shared" si="412"/>
        <v>0</v>
      </c>
      <c r="Y463" s="205"/>
      <c r="Z463" s="273">
        <v>0</v>
      </c>
      <c r="AA463" s="268">
        <v>0</v>
      </c>
      <c r="AB463" s="271"/>
      <c r="AC463" s="274">
        <v>0</v>
      </c>
      <c r="AD463" s="275"/>
      <c r="AE463" s="273">
        <v>0</v>
      </c>
      <c r="AF463" s="268">
        <v>0</v>
      </c>
      <c r="AG463" s="271"/>
      <c r="AH463" s="274">
        <v>0</v>
      </c>
      <c r="AI463" s="276"/>
      <c r="AJ463" s="273">
        <v>0</v>
      </c>
      <c r="AK463" s="268">
        <v>0</v>
      </c>
      <c r="AL463" s="271"/>
      <c r="AM463" s="274">
        <v>0</v>
      </c>
      <c r="AN463" s="276"/>
      <c r="AO463" s="273">
        <v>0</v>
      </c>
      <c r="AP463" s="268">
        <v>0</v>
      </c>
      <c r="AQ463" s="271"/>
      <c r="AR463" s="274">
        <v>0</v>
      </c>
      <c r="AS463" s="275"/>
      <c r="AT463" s="464"/>
      <c r="AU463" s="432">
        <f t="shared" si="414"/>
        <v>0</v>
      </c>
    </row>
    <row r="464" spans="1:47" ht="15" customHeight="1" outlineLevel="1" x14ac:dyDescent="0.2">
      <c r="A464" s="264" t="s">
        <v>250</v>
      </c>
      <c r="B464" s="69" t="s">
        <v>251</v>
      </c>
      <c r="C464" s="265"/>
      <c r="D464" s="265"/>
      <c r="E464" s="267"/>
      <c r="F464" s="268"/>
      <c r="G464" s="269"/>
      <c r="H464" s="270"/>
      <c r="I464" s="271"/>
      <c r="J464" s="432">
        <f t="shared" si="413"/>
        <v>0</v>
      </c>
      <c r="K464" s="205"/>
      <c r="L464" s="471">
        <v>2</v>
      </c>
      <c r="M464" s="356">
        <v>0</v>
      </c>
      <c r="N464" s="269"/>
      <c r="O464" s="270">
        <f t="shared" si="415"/>
        <v>0</v>
      </c>
      <c r="P464" s="271"/>
      <c r="Q464" s="432">
        <f t="shared" si="411"/>
        <v>0</v>
      </c>
      <c r="R464" s="207"/>
      <c r="S464" s="472">
        <v>2</v>
      </c>
      <c r="T464" s="356">
        <v>0</v>
      </c>
      <c r="U464" s="269"/>
      <c r="V464" s="270">
        <f t="shared" si="416"/>
        <v>0</v>
      </c>
      <c r="W464" s="271"/>
      <c r="X464" s="432">
        <f t="shared" si="412"/>
        <v>0</v>
      </c>
      <c r="Y464" s="205"/>
      <c r="Z464" s="273">
        <v>0</v>
      </c>
      <c r="AA464" s="268">
        <v>0</v>
      </c>
      <c r="AB464" s="271"/>
      <c r="AC464" s="274">
        <v>0</v>
      </c>
      <c r="AD464" s="275"/>
      <c r="AE464" s="273">
        <v>0</v>
      </c>
      <c r="AF464" s="268">
        <v>0</v>
      </c>
      <c r="AG464" s="271"/>
      <c r="AH464" s="274">
        <v>0</v>
      </c>
      <c r="AI464" s="276"/>
      <c r="AJ464" s="273">
        <v>0</v>
      </c>
      <c r="AK464" s="268">
        <v>0</v>
      </c>
      <c r="AL464" s="271"/>
      <c r="AM464" s="274">
        <v>0</v>
      </c>
      <c r="AN464" s="276"/>
      <c r="AO464" s="273">
        <v>0</v>
      </c>
      <c r="AP464" s="268">
        <v>0</v>
      </c>
      <c r="AQ464" s="271"/>
      <c r="AR464" s="274">
        <v>0</v>
      </c>
      <c r="AS464" s="275"/>
      <c r="AT464" s="464"/>
      <c r="AU464" s="432">
        <f t="shared" si="414"/>
        <v>0</v>
      </c>
    </row>
    <row r="465" spans="1:47" ht="15" customHeight="1" outlineLevel="1" x14ac:dyDescent="0.2">
      <c r="A465" s="264"/>
      <c r="B465" s="71" t="s">
        <v>16</v>
      </c>
      <c r="C465" s="265"/>
      <c r="D465" s="265"/>
      <c r="E465" s="267"/>
      <c r="F465" s="268">
        <v>0</v>
      </c>
      <c r="G465" s="269" t="s">
        <v>85</v>
      </c>
      <c r="H465" s="270">
        <v>0</v>
      </c>
      <c r="I465" s="271"/>
      <c r="J465" s="432">
        <f t="shared" si="413"/>
        <v>0</v>
      </c>
      <c r="K465" s="205"/>
      <c r="L465" s="471">
        <v>2</v>
      </c>
      <c r="M465" s="356">
        <v>0</v>
      </c>
      <c r="N465" s="269" t="s">
        <v>85</v>
      </c>
      <c r="O465" s="270">
        <f t="shared" si="415"/>
        <v>0</v>
      </c>
      <c r="P465" s="271"/>
      <c r="Q465" s="432">
        <f t="shared" si="411"/>
        <v>0</v>
      </c>
      <c r="R465" s="207"/>
      <c r="S465" s="472">
        <v>2</v>
      </c>
      <c r="T465" s="356">
        <v>0</v>
      </c>
      <c r="U465" s="269" t="s">
        <v>85</v>
      </c>
      <c r="V465" s="270">
        <f t="shared" si="416"/>
        <v>0</v>
      </c>
      <c r="W465" s="271"/>
      <c r="X465" s="432">
        <f t="shared" si="412"/>
        <v>0</v>
      </c>
      <c r="Y465" s="205"/>
      <c r="Z465" s="273">
        <v>0</v>
      </c>
      <c r="AA465" s="268">
        <v>0</v>
      </c>
      <c r="AB465" s="271"/>
      <c r="AC465" s="274">
        <v>0</v>
      </c>
      <c r="AD465" s="275"/>
      <c r="AE465" s="273">
        <v>0</v>
      </c>
      <c r="AF465" s="268">
        <v>0</v>
      </c>
      <c r="AG465" s="271"/>
      <c r="AH465" s="274">
        <v>0</v>
      </c>
      <c r="AI465" s="276"/>
      <c r="AJ465" s="273">
        <v>0</v>
      </c>
      <c r="AK465" s="268">
        <v>0</v>
      </c>
      <c r="AL465" s="271"/>
      <c r="AM465" s="274">
        <v>0</v>
      </c>
      <c r="AN465" s="276"/>
      <c r="AO465" s="273">
        <v>0</v>
      </c>
      <c r="AP465" s="268">
        <v>0</v>
      </c>
      <c r="AQ465" s="271"/>
      <c r="AR465" s="274">
        <v>0</v>
      </c>
      <c r="AS465" s="275"/>
      <c r="AT465" s="464"/>
      <c r="AU465" s="432">
        <f t="shared" si="414"/>
        <v>0</v>
      </c>
    </row>
    <row r="466" spans="1:47" ht="15" customHeight="1" outlineLevel="1" x14ac:dyDescent="0.2">
      <c r="A466" s="264"/>
      <c r="B466" s="71" t="s">
        <v>16</v>
      </c>
      <c r="C466" s="265"/>
      <c r="D466" s="265"/>
      <c r="E466" s="267"/>
      <c r="F466" s="268">
        <v>0</v>
      </c>
      <c r="G466" s="269" t="s">
        <v>85</v>
      </c>
      <c r="H466" s="270">
        <v>0</v>
      </c>
      <c r="I466" s="271"/>
      <c r="J466" s="432">
        <f t="shared" si="413"/>
        <v>0</v>
      </c>
      <c r="K466" s="205"/>
      <c r="L466" s="471">
        <v>2</v>
      </c>
      <c r="M466" s="356">
        <v>0</v>
      </c>
      <c r="N466" s="269" t="s">
        <v>85</v>
      </c>
      <c r="O466" s="270">
        <f t="shared" si="415"/>
        <v>0</v>
      </c>
      <c r="P466" s="271"/>
      <c r="Q466" s="432">
        <f t="shared" si="411"/>
        <v>0</v>
      </c>
      <c r="R466" s="207"/>
      <c r="S466" s="472">
        <v>2</v>
      </c>
      <c r="T466" s="356">
        <v>0</v>
      </c>
      <c r="U466" s="269" t="s">
        <v>85</v>
      </c>
      <c r="V466" s="270">
        <f t="shared" si="416"/>
        <v>0</v>
      </c>
      <c r="W466" s="271"/>
      <c r="X466" s="432">
        <f t="shared" si="412"/>
        <v>0</v>
      </c>
      <c r="Y466" s="205"/>
      <c r="Z466" s="273">
        <v>0</v>
      </c>
      <c r="AA466" s="268">
        <v>0</v>
      </c>
      <c r="AB466" s="271"/>
      <c r="AC466" s="274">
        <v>0</v>
      </c>
      <c r="AD466" s="275"/>
      <c r="AE466" s="273">
        <v>0</v>
      </c>
      <c r="AF466" s="268">
        <v>0</v>
      </c>
      <c r="AG466" s="271"/>
      <c r="AH466" s="274">
        <v>0</v>
      </c>
      <c r="AI466" s="276"/>
      <c r="AJ466" s="273">
        <v>0</v>
      </c>
      <c r="AK466" s="268">
        <v>0</v>
      </c>
      <c r="AL466" s="271"/>
      <c r="AM466" s="274">
        <v>0</v>
      </c>
      <c r="AN466" s="276"/>
      <c r="AO466" s="273">
        <v>0</v>
      </c>
      <c r="AP466" s="268">
        <v>0</v>
      </c>
      <c r="AQ466" s="271"/>
      <c r="AR466" s="274">
        <v>0</v>
      </c>
      <c r="AS466" s="275"/>
      <c r="AT466" s="464"/>
      <c r="AU466" s="432">
        <f t="shared" si="414"/>
        <v>0</v>
      </c>
    </row>
    <row r="467" spans="1:47" ht="15" customHeight="1" outlineLevel="1" x14ac:dyDescent="0.2">
      <c r="A467" s="264" t="s">
        <v>252</v>
      </c>
      <c r="B467" s="69" t="s">
        <v>253</v>
      </c>
      <c r="C467" s="265"/>
      <c r="D467" s="265"/>
      <c r="E467" s="267"/>
      <c r="F467" s="268"/>
      <c r="G467" s="269"/>
      <c r="H467" s="270"/>
      <c r="I467" s="271"/>
      <c r="J467" s="432">
        <f t="shared" si="413"/>
        <v>0</v>
      </c>
      <c r="K467" s="205"/>
      <c r="L467" s="471">
        <v>2</v>
      </c>
      <c r="M467" s="356">
        <v>0</v>
      </c>
      <c r="N467" s="269" t="s">
        <v>85</v>
      </c>
      <c r="O467" s="270">
        <f t="shared" si="415"/>
        <v>0</v>
      </c>
      <c r="P467" s="271"/>
      <c r="Q467" s="432">
        <f t="shared" si="411"/>
        <v>0</v>
      </c>
      <c r="R467" s="207"/>
      <c r="S467" s="472">
        <v>2</v>
      </c>
      <c r="T467" s="356">
        <v>0</v>
      </c>
      <c r="U467" s="269" t="s">
        <v>85</v>
      </c>
      <c r="V467" s="270">
        <f t="shared" si="416"/>
        <v>0</v>
      </c>
      <c r="W467" s="271"/>
      <c r="X467" s="432">
        <f t="shared" si="412"/>
        <v>0</v>
      </c>
      <c r="Y467" s="205"/>
      <c r="Z467" s="273">
        <v>0</v>
      </c>
      <c r="AA467" s="268">
        <v>0</v>
      </c>
      <c r="AB467" s="271"/>
      <c r="AC467" s="274">
        <v>0</v>
      </c>
      <c r="AD467" s="275"/>
      <c r="AE467" s="273">
        <v>0</v>
      </c>
      <c r="AF467" s="268">
        <v>0</v>
      </c>
      <c r="AG467" s="271"/>
      <c r="AH467" s="274">
        <v>0</v>
      </c>
      <c r="AI467" s="276"/>
      <c r="AJ467" s="273">
        <v>0</v>
      </c>
      <c r="AK467" s="268">
        <v>0</v>
      </c>
      <c r="AL467" s="271"/>
      <c r="AM467" s="274">
        <v>0</v>
      </c>
      <c r="AN467" s="276"/>
      <c r="AO467" s="273">
        <v>0</v>
      </c>
      <c r="AP467" s="268">
        <v>0</v>
      </c>
      <c r="AQ467" s="271"/>
      <c r="AR467" s="274">
        <v>0</v>
      </c>
      <c r="AS467" s="275"/>
      <c r="AT467" s="464"/>
      <c r="AU467" s="432">
        <f t="shared" si="414"/>
        <v>0</v>
      </c>
    </row>
    <row r="468" spans="1:47" ht="15" customHeight="1" outlineLevel="1" x14ac:dyDescent="0.2">
      <c r="A468" s="264"/>
      <c r="B468" s="71" t="s">
        <v>16</v>
      </c>
      <c r="C468" s="265"/>
      <c r="D468" s="265"/>
      <c r="E468" s="267"/>
      <c r="F468" s="268">
        <v>0</v>
      </c>
      <c r="G468" s="269" t="s">
        <v>85</v>
      </c>
      <c r="H468" s="270">
        <v>0</v>
      </c>
      <c r="I468" s="271"/>
      <c r="J468" s="432">
        <f t="shared" si="413"/>
        <v>0</v>
      </c>
      <c r="K468" s="205"/>
      <c r="L468" s="471">
        <v>2</v>
      </c>
      <c r="M468" s="356">
        <v>0</v>
      </c>
      <c r="N468" s="269" t="s">
        <v>85</v>
      </c>
      <c r="O468" s="270">
        <f t="shared" si="415"/>
        <v>0</v>
      </c>
      <c r="P468" s="271"/>
      <c r="Q468" s="432">
        <f t="shared" si="411"/>
        <v>0</v>
      </c>
      <c r="R468" s="207"/>
      <c r="S468" s="472">
        <v>2</v>
      </c>
      <c r="T468" s="356">
        <v>0</v>
      </c>
      <c r="U468" s="269" t="s">
        <v>85</v>
      </c>
      <c r="V468" s="270">
        <f t="shared" si="416"/>
        <v>0</v>
      </c>
      <c r="W468" s="271"/>
      <c r="X468" s="432">
        <f t="shared" si="412"/>
        <v>0</v>
      </c>
      <c r="Y468" s="205"/>
      <c r="Z468" s="273">
        <v>0</v>
      </c>
      <c r="AA468" s="268">
        <v>0</v>
      </c>
      <c r="AB468" s="271"/>
      <c r="AC468" s="274">
        <v>0</v>
      </c>
      <c r="AD468" s="275"/>
      <c r="AE468" s="273">
        <v>0</v>
      </c>
      <c r="AF468" s="268">
        <v>0</v>
      </c>
      <c r="AG468" s="271"/>
      <c r="AH468" s="274">
        <v>0</v>
      </c>
      <c r="AI468" s="276"/>
      <c r="AJ468" s="273">
        <v>0</v>
      </c>
      <c r="AK468" s="268">
        <v>0</v>
      </c>
      <c r="AL468" s="271"/>
      <c r="AM468" s="274">
        <v>0</v>
      </c>
      <c r="AN468" s="276"/>
      <c r="AO468" s="273">
        <v>0</v>
      </c>
      <c r="AP468" s="268">
        <v>0</v>
      </c>
      <c r="AQ468" s="271"/>
      <c r="AR468" s="274">
        <v>0</v>
      </c>
      <c r="AS468" s="275"/>
      <c r="AT468" s="464"/>
      <c r="AU468" s="432">
        <f t="shared" si="414"/>
        <v>0</v>
      </c>
    </row>
    <row r="469" spans="1:47" ht="15" customHeight="1" outlineLevel="1" x14ac:dyDescent="0.2">
      <c r="A469" s="264"/>
      <c r="B469" s="71" t="s">
        <v>16</v>
      </c>
      <c r="C469" s="265"/>
      <c r="D469" s="265"/>
      <c r="E469" s="267"/>
      <c r="F469" s="268">
        <v>0</v>
      </c>
      <c r="G469" s="269" t="s">
        <v>85</v>
      </c>
      <c r="H469" s="270">
        <v>0</v>
      </c>
      <c r="I469" s="271"/>
      <c r="J469" s="432">
        <f t="shared" si="413"/>
        <v>0</v>
      </c>
      <c r="K469" s="205"/>
      <c r="L469" s="471">
        <v>2</v>
      </c>
      <c r="M469" s="356">
        <v>0</v>
      </c>
      <c r="N469" s="269" t="s">
        <v>85</v>
      </c>
      <c r="O469" s="270">
        <f t="shared" si="415"/>
        <v>0</v>
      </c>
      <c r="P469" s="271"/>
      <c r="Q469" s="432">
        <f t="shared" si="411"/>
        <v>0</v>
      </c>
      <c r="R469" s="207"/>
      <c r="S469" s="472">
        <v>2</v>
      </c>
      <c r="T469" s="356">
        <v>0</v>
      </c>
      <c r="U469" s="269" t="s">
        <v>85</v>
      </c>
      <c r="V469" s="270">
        <f t="shared" si="416"/>
        <v>0</v>
      </c>
      <c r="W469" s="271"/>
      <c r="X469" s="432">
        <f t="shared" si="412"/>
        <v>0</v>
      </c>
      <c r="Y469" s="205"/>
      <c r="Z469" s="273">
        <v>0</v>
      </c>
      <c r="AA469" s="268">
        <v>0</v>
      </c>
      <c r="AB469" s="271"/>
      <c r="AC469" s="274">
        <v>0</v>
      </c>
      <c r="AD469" s="275"/>
      <c r="AE469" s="273">
        <v>0</v>
      </c>
      <c r="AF469" s="268">
        <v>0</v>
      </c>
      <c r="AG469" s="271"/>
      <c r="AH469" s="274">
        <v>0</v>
      </c>
      <c r="AI469" s="276"/>
      <c r="AJ469" s="273">
        <v>0</v>
      </c>
      <c r="AK469" s="268">
        <v>0</v>
      </c>
      <c r="AL469" s="271"/>
      <c r="AM469" s="274">
        <v>0</v>
      </c>
      <c r="AN469" s="276"/>
      <c r="AO469" s="273">
        <v>0</v>
      </c>
      <c r="AP469" s="268">
        <v>0</v>
      </c>
      <c r="AQ469" s="271"/>
      <c r="AR469" s="274">
        <v>0</v>
      </c>
      <c r="AS469" s="275"/>
      <c r="AT469" s="464"/>
      <c r="AU469" s="432">
        <f t="shared" si="414"/>
        <v>0</v>
      </c>
    </row>
    <row r="470" spans="1:47" ht="15" customHeight="1" outlineLevel="1" x14ac:dyDescent="0.2">
      <c r="A470" s="264" t="s">
        <v>254</v>
      </c>
      <c r="B470" s="69" t="s">
        <v>255</v>
      </c>
      <c r="C470" s="265"/>
      <c r="D470" s="265"/>
      <c r="E470" s="267"/>
      <c r="F470" s="268"/>
      <c r="G470" s="269"/>
      <c r="H470" s="270"/>
      <c r="I470" s="271"/>
      <c r="J470" s="432">
        <f t="shared" si="413"/>
        <v>0</v>
      </c>
      <c r="K470" s="205"/>
      <c r="L470" s="471">
        <v>2</v>
      </c>
      <c r="M470" s="356">
        <v>0</v>
      </c>
      <c r="N470" s="269"/>
      <c r="O470" s="270">
        <f t="shared" si="415"/>
        <v>0</v>
      </c>
      <c r="P470" s="271"/>
      <c r="Q470" s="432">
        <f t="shared" si="411"/>
        <v>0</v>
      </c>
      <c r="R470" s="207"/>
      <c r="S470" s="472">
        <v>2</v>
      </c>
      <c r="T470" s="356">
        <v>0</v>
      </c>
      <c r="U470" s="269"/>
      <c r="V470" s="270">
        <f t="shared" si="416"/>
        <v>0</v>
      </c>
      <c r="W470" s="271"/>
      <c r="X470" s="432">
        <f t="shared" si="412"/>
        <v>0</v>
      </c>
      <c r="Y470" s="205"/>
      <c r="Z470" s="273">
        <v>0</v>
      </c>
      <c r="AA470" s="268">
        <v>0</v>
      </c>
      <c r="AB470" s="271"/>
      <c r="AC470" s="274">
        <v>0</v>
      </c>
      <c r="AD470" s="275"/>
      <c r="AE470" s="273">
        <v>0</v>
      </c>
      <c r="AF470" s="268">
        <v>0</v>
      </c>
      <c r="AG470" s="271"/>
      <c r="AH470" s="274">
        <v>0</v>
      </c>
      <c r="AI470" s="276"/>
      <c r="AJ470" s="273">
        <v>0</v>
      </c>
      <c r="AK470" s="268">
        <v>0</v>
      </c>
      <c r="AL470" s="271"/>
      <c r="AM470" s="274">
        <v>0</v>
      </c>
      <c r="AN470" s="276"/>
      <c r="AO470" s="273">
        <v>0</v>
      </c>
      <c r="AP470" s="268">
        <v>0</v>
      </c>
      <c r="AQ470" s="271"/>
      <c r="AR470" s="274">
        <v>0</v>
      </c>
      <c r="AS470" s="275"/>
      <c r="AT470" s="464"/>
      <c r="AU470" s="432">
        <f t="shared" si="414"/>
        <v>0</v>
      </c>
    </row>
    <row r="471" spans="1:47" ht="15" customHeight="1" outlineLevel="1" x14ac:dyDescent="0.2">
      <c r="A471" s="264"/>
      <c r="B471" s="71" t="s">
        <v>16</v>
      </c>
      <c r="C471" s="265"/>
      <c r="D471" s="265"/>
      <c r="E471" s="267"/>
      <c r="F471" s="268">
        <v>0</v>
      </c>
      <c r="G471" s="269" t="s">
        <v>85</v>
      </c>
      <c r="H471" s="270">
        <v>0</v>
      </c>
      <c r="I471" s="271"/>
      <c r="J471" s="432">
        <f t="shared" si="413"/>
        <v>0</v>
      </c>
      <c r="K471" s="205"/>
      <c r="L471" s="471">
        <v>2</v>
      </c>
      <c r="M471" s="356">
        <v>0</v>
      </c>
      <c r="N471" s="269" t="s">
        <v>85</v>
      </c>
      <c r="O471" s="270">
        <f t="shared" si="415"/>
        <v>0</v>
      </c>
      <c r="P471" s="271"/>
      <c r="Q471" s="432">
        <f t="shared" si="411"/>
        <v>0</v>
      </c>
      <c r="R471" s="207"/>
      <c r="S471" s="472">
        <v>2</v>
      </c>
      <c r="T471" s="356">
        <v>0</v>
      </c>
      <c r="U471" s="269" t="s">
        <v>85</v>
      </c>
      <c r="V471" s="270">
        <f t="shared" si="416"/>
        <v>0</v>
      </c>
      <c r="W471" s="271"/>
      <c r="X471" s="432">
        <f t="shared" si="412"/>
        <v>0</v>
      </c>
      <c r="Y471" s="205"/>
      <c r="Z471" s="273">
        <v>0</v>
      </c>
      <c r="AA471" s="268">
        <v>0</v>
      </c>
      <c r="AB471" s="271"/>
      <c r="AC471" s="274">
        <v>0</v>
      </c>
      <c r="AD471" s="275"/>
      <c r="AE471" s="273">
        <v>0</v>
      </c>
      <c r="AF471" s="268">
        <v>0</v>
      </c>
      <c r="AG471" s="271"/>
      <c r="AH471" s="274">
        <v>0</v>
      </c>
      <c r="AI471" s="276"/>
      <c r="AJ471" s="273">
        <v>0</v>
      </c>
      <c r="AK471" s="268">
        <v>0</v>
      </c>
      <c r="AL471" s="271"/>
      <c r="AM471" s="274">
        <v>0</v>
      </c>
      <c r="AN471" s="276"/>
      <c r="AO471" s="273">
        <v>0</v>
      </c>
      <c r="AP471" s="268">
        <v>0</v>
      </c>
      <c r="AQ471" s="271"/>
      <c r="AR471" s="274">
        <v>0</v>
      </c>
      <c r="AS471" s="275"/>
      <c r="AT471" s="464"/>
      <c r="AU471" s="432">
        <f t="shared" si="414"/>
        <v>0</v>
      </c>
    </row>
    <row r="472" spans="1:47" ht="15" customHeight="1" outlineLevel="1" x14ac:dyDescent="0.2">
      <c r="A472" s="264"/>
      <c r="B472" s="71" t="s">
        <v>16</v>
      </c>
      <c r="C472" s="265"/>
      <c r="D472" s="265"/>
      <c r="E472" s="267"/>
      <c r="F472" s="268">
        <v>0</v>
      </c>
      <c r="G472" s="269" t="s">
        <v>85</v>
      </c>
      <c r="H472" s="270">
        <v>0</v>
      </c>
      <c r="I472" s="271"/>
      <c r="J472" s="432">
        <f t="shared" si="413"/>
        <v>0</v>
      </c>
      <c r="K472" s="205"/>
      <c r="L472" s="471">
        <v>2</v>
      </c>
      <c r="M472" s="356">
        <v>0</v>
      </c>
      <c r="N472" s="269" t="s">
        <v>85</v>
      </c>
      <c r="O472" s="270">
        <f t="shared" si="415"/>
        <v>0</v>
      </c>
      <c r="P472" s="271"/>
      <c r="Q472" s="432">
        <f t="shared" si="411"/>
        <v>0</v>
      </c>
      <c r="R472" s="207"/>
      <c r="S472" s="472">
        <v>2</v>
      </c>
      <c r="T472" s="356">
        <v>0</v>
      </c>
      <c r="U472" s="269" t="s">
        <v>85</v>
      </c>
      <c r="V472" s="270">
        <f t="shared" si="416"/>
        <v>0</v>
      </c>
      <c r="W472" s="271"/>
      <c r="X472" s="432">
        <f t="shared" si="412"/>
        <v>0</v>
      </c>
      <c r="Y472" s="205"/>
      <c r="Z472" s="273">
        <v>0</v>
      </c>
      <c r="AA472" s="268">
        <v>0</v>
      </c>
      <c r="AB472" s="271"/>
      <c r="AC472" s="274">
        <v>0</v>
      </c>
      <c r="AD472" s="275"/>
      <c r="AE472" s="273">
        <v>0</v>
      </c>
      <c r="AF472" s="268">
        <v>0</v>
      </c>
      <c r="AG472" s="271"/>
      <c r="AH472" s="274">
        <v>0</v>
      </c>
      <c r="AI472" s="276"/>
      <c r="AJ472" s="273">
        <v>0</v>
      </c>
      <c r="AK472" s="268">
        <v>0</v>
      </c>
      <c r="AL472" s="271"/>
      <c r="AM472" s="274">
        <v>0</v>
      </c>
      <c r="AN472" s="276"/>
      <c r="AO472" s="273">
        <v>0</v>
      </c>
      <c r="AP472" s="268">
        <v>0</v>
      </c>
      <c r="AQ472" s="271"/>
      <c r="AR472" s="274">
        <v>0</v>
      </c>
      <c r="AS472" s="275"/>
      <c r="AT472" s="464"/>
      <c r="AU472" s="432">
        <f t="shared" si="414"/>
        <v>0</v>
      </c>
    </row>
    <row r="473" spans="1:47" ht="15" customHeight="1" outlineLevel="1" x14ac:dyDescent="0.2">
      <c r="A473" s="264" t="s">
        <v>256</v>
      </c>
      <c r="B473" s="69" t="s">
        <v>257</v>
      </c>
      <c r="C473" s="265"/>
      <c r="D473" s="265"/>
      <c r="E473" s="267"/>
      <c r="F473" s="268"/>
      <c r="G473" s="269"/>
      <c r="H473" s="270"/>
      <c r="I473" s="271"/>
      <c r="J473" s="432">
        <f t="shared" si="413"/>
        <v>0</v>
      </c>
      <c r="K473" s="205"/>
      <c r="L473" s="471">
        <v>2</v>
      </c>
      <c r="M473" s="356">
        <v>0</v>
      </c>
      <c r="N473" s="269"/>
      <c r="O473" s="270">
        <f t="shared" si="415"/>
        <v>0</v>
      </c>
      <c r="P473" s="271"/>
      <c r="Q473" s="432">
        <f t="shared" si="411"/>
        <v>0</v>
      </c>
      <c r="R473" s="207"/>
      <c r="S473" s="472">
        <v>2</v>
      </c>
      <c r="T473" s="356">
        <v>0</v>
      </c>
      <c r="U473" s="269"/>
      <c r="V473" s="270">
        <f t="shared" si="416"/>
        <v>0</v>
      </c>
      <c r="W473" s="271"/>
      <c r="X473" s="432">
        <f t="shared" si="412"/>
        <v>0</v>
      </c>
      <c r="Y473" s="205"/>
      <c r="Z473" s="273">
        <v>0</v>
      </c>
      <c r="AA473" s="268">
        <v>0</v>
      </c>
      <c r="AB473" s="271"/>
      <c r="AC473" s="274">
        <v>0</v>
      </c>
      <c r="AD473" s="275"/>
      <c r="AE473" s="273">
        <v>0</v>
      </c>
      <c r="AF473" s="268">
        <v>0</v>
      </c>
      <c r="AG473" s="271"/>
      <c r="AH473" s="274">
        <v>0</v>
      </c>
      <c r="AI473" s="276"/>
      <c r="AJ473" s="273">
        <v>0</v>
      </c>
      <c r="AK473" s="268">
        <v>0</v>
      </c>
      <c r="AL473" s="271"/>
      <c r="AM473" s="274">
        <v>0</v>
      </c>
      <c r="AN473" s="276"/>
      <c r="AO473" s="273">
        <v>0</v>
      </c>
      <c r="AP473" s="268">
        <v>0</v>
      </c>
      <c r="AQ473" s="271"/>
      <c r="AR473" s="274">
        <v>0</v>
      </c>
      <c r="AS473" s="275"/>
      <c r="AT473" s="464"/>
      <c r="AU473" s="432">
        <f t="shared" si="414"/>
        <v>0</v>
      </c>
    </row>
    <row r="474" spans="1:47" ht="15" customHeight="1" outlineLevel="1" x14ac:dyDescent="0.2">
      <c r="A474" s="264"/>
      <c r="B474" s="71" t="s">
        <v>16</v>
      </c>
      <c r="C474" s="265"/>
      <c r="D474" s="265"/>
      <c r="E474" s="267"/>
      <c r="F474" s="268">
        <v>0</v>
      </c>
      <c r="G474" s="269" t="s">
        <v>85</v>
      </c>
      <c r="H474" s="270">
        <v>0</v>
      </c>
      <c r="I474" s="271"/>
      <c r="J474" s="432">
        <f t="shared" si="413"/>
        <v>0</v>
      </c>
      <c r="K474" s="205"/>
      <c r="L474" s="471">
        <v>2</v>
      </c>
      <c r="M474" s="356">
        <v>0</v>
      </c>
      <c r="N474" s="269" t="s">
        <v>85</v>
      </c>
      <c r="O474" s="270">
        <f t="shared" si="415"/>
        <v>0</v>
      </c>
      <c r="P474" s="271"/>
      <c r="Q474" s="432">
        <f t="shared" si="411"/>
        <v>0</v>
      </c>
      <c r="R474" s="207"/>
      <c r="S474" s="472">
        <v>2</v>
      </c>
      <c r="T474" s="356">
        <v>0</v>
      </c>
      <c r="U474" s="269" t="s">
        <v>85</v>
      </c>
      <c r="V474" s="270">
        <f t="shared" si="416"/>
        <v>0</v>
      </c>
      <c r="W474" s="271"/>
      <c r="X474" s="432">
        <f t="shared" si="412"/>
        <v>0</v>
      </c>
      <c r="Y474" s="205"/>
      <c r="Z474" s="273">
        <v>0</v>
      </c>
      <c r="AA474" s="268">
        <v>0</v>
      </c>
      <c r="AB474" s="271"/>
      <c r="AC474" s="274">
        <v>0</v>
      </c>
      <c r="AD474" s="275"/>
      <c r="AE474" s="273">
        <v>0</v>
      </c>
      <c r="AF474" s="268">
        <v>0</v>
      </c>
      <c r="AG474" s="271"/>
      <c r="AH474" s="274">
        <v>0</v>
      </c>
      <c r="AI474" s="276"/>
      <c r="AJ474" s="273">
        <v>0</v>
      </c>
      <c r="AK474" s="268">
        <v>0</v>
      </c>
      <c r="AL474" s="271"/>
      <c r="AM474" s="274">
        <v>0</v>
      </c>
      <c r="AN474" s="276"/>
      <c r="AO474" s="273">
        <v>0</v>
      </c>
      <c r="AP474" s="268">
        <v>0</v>
      </c>
      <c r="AQ474" s="271"/>
      <c r="AR474" s="274">
        <v>0</v>
      </c>
      <c r="AS474" s="275"/>
      <c r="AT474" s="464"/>
      <c r="AU474" s="432">
        <f t="shared" si="414"/>
        <v>0</v>
      </c>
    </row>
    <row r="475" spans="1:47" ht="15" customHeight="1" outlineLevel="1" x14ac:dyDescent="0.2">
      <c r="A475" s="264"/>
      <c r="B475" s="71" t="s">
        <v>16</v>
      </c>
      <c r="C475" s="265"/>
      <c r="D475" s="265"/>
      <c r="E475" s="267"/>
      <c r="F475" s="268">
        <v>0</v>
      </c>
      <c r="G475" s="269" t="s">
        <v>85</v>
      </c>
      <c r="H475" s="270">
        <v>0</v>
      </c>
      <c r="I475" s="271"/>
      <c r="J475" s="432">
        <f t="shared" si="413"/>
        <v>0</v>
      </c>
      <c r="K475" s="205"/>
      <c r="L475" s="471">
        <v>2</v>
      </c>
      <c r="M475" s="356">
        <v>0</v>
      </c>
      <c r="N475" s="269" t="s">
        <v>85</v>
      </c>
      <c r="O475" s="270">
        <f t="shared" si="415"/>
        <v>0</v>
      </c>
      <c r="P475" s="271"/>
      <c r="Q475" s="432">
        <f t="shared" si="411"/>
        <v>0</v>
      </c>
      <c r="R475" s="207"/>
      <c r="S475" s="472">
        <v>2</v>
      </c>
      <c r="T475" s="356">
        <v>0</v>
      </c>
      <c r="U475" s="269" t="s">
        <v>85</v>
      </c>
      <c r="V475" s="270">
        <f t="shared" si="416"/>
        <v>0</v>
      </c>
      <c r="W475" s="271"/>
      <c r="X475" s="432">
        <f t="shared" si="412"/>
        <v>0</v>
      </c>
      <c r="Y475" s="205"/>
      <c r="Z475" s="273">
        <v>0</v>
      </c>
      <c r="AA475" s="268">
        <v>0</v>
      </c>
      <c r="AB475" s="271"/>
      <c r="AC475" s="274">
        <v>0</v>
      </c>
      <c r="AD475" s="275"/>
      <c r="AE475" s="273">
        <v>0</v>
      </c>
      <c r="AF475" s="268">
        <v>0</v>
      </c>
      <c r="AG475" s="271"/>
      <c r="AH475" s="274">
        <v>0</v>
      </c>
      <c r="AI475" s="276"/>
      <c r="AJ475" s="273">
        <v>0</v>
      </c>
      <c r="AK475" s="268">
        <v>0</v>
      </c>
      <c r="AL475" s="271"/>
      <c r="AM475" s="274">
        <v>0</v>
      </c>
      <c r="AN475" s="276"/>
      <c r="AO475" s="273">
        <v>0</v>
      </c>
      <c r="AP475" s="268">
        <v>0</v>
      </c>
      <c r="AQ475" s="271"/>
      <c r="AR475" s="274">
        <v>0</v>
      </c>
      <c r="AS475" s="275"/>
      <c r="AT475" s="464"/>
      <c r="AU475" s="432">
        <f t="shared" si="414"/>
        <v>0</v>
      </c>
    </row>
    <row r="476" spans="1:47" ht="15" customHeight="1" outlineLevel="1" x14ac:dyDescent="0.2">
      <c r="A476" s="264" t="s">
        <v>258</v>
      </c>
      <c r="B476" s="69" t="s">
        <v>259</v>
      </c>
      <c r="C476" s="265"/>
      <c r="D476" s="265"/>
      <c r="E476" s="267"/>
      <c r="F476" s="268"/>
      <c r="G476" s="269"/>
      <c r="H476" s="270"/>
      <c r="I476" s="271"/>
      <c r="J476" s="432">
        <f t="shared" si="413"/>
        <v>0</v>
      </c>
      <c r="K476" s="205"/>
      <c r="L476" s="471">
        <v>2</v>
      </c>
      <c r="M476" s="356">
        <v>0</v>
      </c>
      <c r="N476" s="269" t="s">
        <v>85</v>
      </c>
      <c r="O476" s="270">
        <f t="shared" si="415"/>
        <v>0</v>
      </c>
      <c r="P476" s="271"/>
      <c r="Q476" s="432">
        <f t="shared" si="411"/>
        <v>0</v>
      </c>
      <c r="R476" s="207"/>
      <c r="S476" s="472">
        <v>2</v>
      </c>
      <c r="T476" s="356">
        <v>0</v>
      </c>
      <c r="U476" s="269" t="s">
        <v>85</v>
      </c>
      <c r="V476" s="270">
        <f t="shared" si="416"/>
        <v>0</v>
      </c>
      <c r="W476" s="271"/>
      <c r="X476" s="432">
        <f t="shared" si="412"/>
        <v>0</v>
      </c>
      <c r="Y476" s="205"/>
      <c r="Z476" s="273">
        <v>0</v>
      </c>
      <c r="AA476" s="268">
        <v>0</v>
      </c>
      <c r="AB476" s="271"/>
      <c r="AC476" s="274">
        <v>0</v>
      </c>
      <c r="AD476" s="275"/>
      <c r="AE476" s="273">
        <v>0</v>
      </c>
      <c r="AF476" s="268">
        <v>0</v>
      </c>
      <c r="AG476" s="271"/>
      <c r="AH476" s="274">
        <v>0</v>
      </c>
      <c r="AI476" s="276"/>
      <c r="AJ476" s="273">
        <v>0</v>
      </c>
      <c r="AK476" s="268">
        <v>0</v>
      </c>
      <c r="AL476" s="271"/>
      <c r="AM476" s="274">
        <v>0</v>
      </c>
      <c r="AN476" s="276"/>
      <c r="AO476" s="273">
        <v>0</v>
      </c>
      <c r="AP476" s="268">
        <v>0</v>
      </c>
      <c r="AQ476" s="271"/>
      <c r="AR476" s="274">
        <v>0</v>
      </c>
      <c r="AS476" s="275"/>
      <c r="AT476" s="464"/>
      <c r="AU476" s="432">
        <f t="shared" si="414"/>
        <v>0</v>
      </c>
    </row>
    <row r="477" spans="1:47" ht="15" customHeight="1" outlineLevel="1" x14ac:dyDescent="0.2">
      <c r="A477" s="264"/>
      <c r="B477" s="71" t="s">
        <v>16</v>
      </c>
      <c r="C477" s="265"/>
      <c r="D477" s="265"/>
      <c r="E477" s="267"/>
      <c r="F477" s="268">
        <v>0</v>
      </c>
      <c r="G477" s="269" t="s">
        <v>85</v>
      </c>
      <c r="H477" s="270">
        <v>0</v>
      </c>
      <c r="I477" s="271"/>
      <c r="J477" s="432">
        <f t="shared" si="413"/>
        <v>0</v>
      </c>
      <c r="K477" s="205"/>
      <c r="L477" s="471">
        <v>2</v>
      </c>
      <c r="M477" s="356">
        <v>0</v>
      </c>
      <c r="N477" s="269" t="s">
        <v>85</v>
      </c>
      <c r="O477" s="270">
        <f t="shared" si="415"/>
        <v>0</v>
      </c>
      <c r="P477" s="271"/>
      <c r="Q477" s="432">
        <f t="shared" si="411"/>
        <v>0</v>
      </c>
      <c r="R477" s="207"/>
      <c r="S477" s="472">
        <v>2</v>
      </c>
      <c r="T477" s="356">
        <v>0</v>
      </c>
      <c r="U477" s="269" t="s">
        <v>85</v>
      </c>
      <c r="V477" s="270">
        <f t="shared" si="416"/>
        <v>0</v>
      </c>
      <c r="W477" s="271"/>
      <c r="X477" s="432">
        <f t="shared" si="412"/>
        <v>0</v>
      </c>
      <c r="Y477" s="205"/>
      <c r="Z477" s="273">
        <v>0</v>
      </c>
      <c r="AA477" s="268">
        <v>0</v>
      </c>
      <c r="AB477" s="271"/>
      <c r="AC477" s="274">
        <v>0</v>
      </c>
      <c r="AD477" s="275"/>
      <c r="AE477" s="273">
        <v>0</v>
      </c>
      <c r="AF477" s="268">
        <v>0</v>
      </c>
      <c r="AG477" s="271"/>
      <c r="AH477" s="274">
        <v>0</v>
      </c>
      <c r="AI477" s="276"/>
      <c r="AJ477" s="273">
        <v>0</v>
      </c>
      <c r="AK477" s="268">
        <v>0</v>
      </c>
      <c r="AL477" s="271"/>
      <c r="AM477" s="274">
        <v>0</v>
      </c>
      <c r="AN477" s="276"/>
      <c r="AO477" s="273">
        <v>0</v>
      </c>
      <c r="AP477" s="268">
        <v>0</v>
      </c>
      <c r="AQ477" s="271"/>
      <c r="AR477" s="274">
        <v>0</v>
      </c>
      <c r="AS477" s="275"/>
      <c r="AT477" s="464"/>
      <c r="AU477" s="432">
        <f t="shared" si="414"/>
        <v>0</v>
      </c>
    </row>
    <row r="478" spans="1:47" ht="15" customHeight="1" outlineLevel="1" x14ac:dyDescent="0.2">
      <c r="A478" s="264"/>
      <c r="B478" s="71" t="s">
        <v>16</v>
      </c>
      <c r="C478" s="265"/>
      <c r="D478" s="265"/>
      <c r="E478" s="267"/>
      <c r="F478" s="268">
        <v>0</v>
      </c>
      <c r="G478" s="269" t="s">
        <v>85</v>
      </c>
      <c r="H478" s="270">
        <v>0</v>
      </c>
      <c r="I478" s="271"/>
      <c r="J478" s="432">
        <f t="shared" si="413"/>
        <v>0</v>
      </c>
      <c r="K478" s="205"/>
      <c r="L478" s="471">
        <v>2</v>
      </c>
      <c r="M478" s="356">
        <v>0</v>
      </c>
      <c r="N478" s="269" t="s">
        <v>85</v>
      </c>
      <c r="O478" s="270">
        <f t="shared" si="415"/>
        <v>0</v>
      </c>
      <c r="P478" s="271"/>
      <c r="Q478" s="432">
        <f t="shared" si="411"/>
        <v>0</v>
      </c>
      <c r="R478" s="207"/>
      <c r="S478" s="472">
        <v>2</v>
      </c>
      <c r="T478" s="356">
        <v>0</v>
      </c>
      <c r="U478" s="269" t="s">
        <v>85</v>
      </c>
      <c r="V478" s="270">
        <f t="shared" si="416"/>
        <v>0</v>
      </c>
      <c r="W478" s="271"/>
      <c r="X478" s="432">
        <f t="shared" si="412"/>
        <v>0</v>
      </c>
      <c r="Y478" s="205"/>
      <c r="Z478" s="273">
        <v>0</v>
      </c>
      <c r="AA478" s="268">
        <v>0</v>
      </c>
      <c r="AB478" s="271"/>
      <c r="AC478" s="274">
        <v>0</v>
      </c>
      <c r="AD478" s="275"/>
      <c r="AE478" s="273">
        <v>0</v>
      </c>
      <c r="AF478" s="268">
        <v>0</v>
      </c>
      <c r="AG478" s="271"/>
      <c r="AH478" s="274">
        <v>0</v>
      </c>
      <c r="AI478" s="276"/>
      <c r="AJ478" s="273">
        <v>0</v>
      </c>
      <c r="AK478" s="268">
        <v>0</v>
      </c>
      <c r="AL478" s="271"/>
      <c r="AM478" s="274">
        <v>0</v>
      </c>
      <c r="AN478" s="276"/>
      <c r="AO478" s="273">
        <v>0</v>
      </c>
      <c r="AP478" s="268">
        <v>0</v>
      </c>
      <c r="AQ478" s="271"/>
      <c r="AR478" s="274">
        <v>0</v>
      </c>
      <c r="AS478" s="275"/>
      <c r="AT478" s="464"/>
      <c r="AU478" s="432">
        <f t="shared" si="414"/>
        <v>0</v>
      </c>
    </row>
    <row r="479" spans="1:47" ht="12" outlineLevel="1" x14ac:dyDescent="0.2">
      <c r="A479" s="264" t="s">
        <v>171</v>
      </c>
      <c r="B479" s="69" t="s">
        <v>68</v>
      </c>
      <c r="C479" s="265"/>
      <c r="D479" s="265"/>
      <c r="E479" s="267"/>
      <c r="F479" s="268"/>
      <c r="G479" s="269"/>
      <c r="H479" s="270"/>
      <c r="I479" s="271"/>
      <c r="J479" s="432">
        <f t="shared" si="413"/>
        <v>0</v>
      </c>
      <c r="K479" s="205"/>
      <c r="L479" s="471">
        <v>2</v>
      </c>
      <c r="M479" s="356">
        <v>0</v>
      </c>
      <c r="N479" s="269" t="s">
        <v>79</v>
      </c>
      <c r="O479" s="270">
        <f t="shared" si="415"/>
        <v>0</v>
      </c>
      <c r="P479" s="271"/>
      <c r="Q479" s="432">
        <f t="shared" si="411"/>
        <v>0</v>
      </c>
      <c r="R479" s="207"/>
      <c r="S479" s="472">
        <v>2</v>
      </c>
      <c r="T479" s="356">
        <v>0</v>
      </c>
      <c r="U479" s="269" t="s">
        <v>79</v>
      </c>
      <c r="V479" s="270">
        <f t="shared" si="416"/>
        <v>0</v>
      </c>
      <c r="W479" s="271"/>
      <c r="X479" s="432">
        <f t="shared" si="412"/>
        <v>0</v>
      </c>
      <c r="Y479" s="205"/>
      <c r="Z479" s="273">
        <v>0</v>
      </c>
      <c r="AA479" s="268">
        <v>0</v>
      </c>
      <c r="AB479" s="271"/>
      <c r="AC479" s="274">
        <v>0</v>
      </c>
      <c r="AD479" s="275"/>
      <c r="AE479" s="273">
        <v>0</v>
      </c>
      <c r="AF479" s="268">
        <v>0</v>
      </c>
      <c r="AG479" s="271"/>
      <c r="AH479" s="274">
        <v>0</v>
      </c>
      <c r="AI479" s="276"/>
      <c r="AJ479" s="273">
        <v>0</v>
      </c>
      <c r="AK479" s="268">
        <v>0</v>
      </c>
      <c r="AL479" s="271"/>
      <c r="AM479" s="274">
        <v>0</v>
      </c>
      <c r="AN479" s="276"/>
      <c r="AO479" s="273">
        <v>0</v>
      </c>
      <c r="AP479" s="268">
        <v>0</v>
      </c>
      <c r="AQ479" s="271"/>
      <c r="AR479" s="274">
        <v>0</v>
      </c>
      <c r="AS479" s="275"/>
      <c r="AT479" s="464"/>
      <c r="AU479" s="432">
        <f t="shared" si="414"/>
        <v>0</v>
      </c>
    </row>
    <row r="480" spans="1:47" ht="15" customHeight="1" outlineLevel="1" x14ac:dyDescent="0.2">
      <c r="A480" s="264" t="s">
        <v>261</v>
      </c>
      <c r="B480" s="69" t="s">
        <v>260</v>
      </c>
      <c r="C480" s="265"/>
      <c r="D480" s="265"/>
      <c r="E480" s="267"/>
      <c r="F480" s="268"/>
      <c r="G480" s="269"/>
      <c r="H480" s="270"/>
      <c r="I480" s="271"/>
      <c r="J480" s="432">
        <f t="shared" si="413"/>
        <v>0</v>
      </c>
      <c r="K480" s="205"/>
      <c r="L480" s="471">
        <v>2</v>
      </c>
      <c r="M480" s="356">
        <v>0</v>
      </c>
      <c r="N480" s="269" t="s">
        <v>85</v>
      </c>
      <c r="O480" s="270">
        <f t="shared" si="415"/>
        <v>0</v>
      </c>
      <c r="P480" s="271"/>
      <c r="Q480" s="432">
        <f t="shared" si="411"/>
        <v>0</v>
      </c>
      <c r="R480" s="207"/>
      <c r="S480" s="472">
        <v>2</v>
      </c>
      <c r="T480" s="356">
        <v>0</v>
      </c>
      <c r="U480" s="269" t="s">
        <v>85</v>
      </c>
      <c r="V480" s="270">
        <f t="shared" si="416"/>
        <v>0</v>
      </c>
      <c r="W480" s="271"/>
      <c r="X480" s="432">
        <f t="shared" si="412"/>
        <v>0</v>
      </c>
      <c r="Y480" s="205"/>
      <c r="Z480" s="273">
        <v>0</v>
      </c>
      <c r="AA480" s="268">
        <v>0</v>
      </c>
      <c r="AB480" s="271"/>
      <c r="AC480" s="274">
        <v>0</v>
      </c>
      <c r="AD480" s="275"/>
      <c r="AE480" s="273">
        <v>0</v>
      </c>
      <c r="AF480" s="268">
        <v>0</v>
      </c>
      <c r="AG480" s="271"/>
      <c r="AH480" s="274">
        <v>0</v>
      </c>
      <c r="AI480" s="276"/>
      <c r="AJ480" s="273">
        <v>0</v>
      </c>
      <c r="AK480" s="268">
        <v>0</v>
      </c>
      <c r="AL480" s="271"/>
      <c r="AM480" s="274">
        <v>0</v>
      </c>
      <c r="AN480" s="276"/>
      <c r="AO480" s="273">
        <v>0</v>
      </c>
      <c r="AP480" s="268">
        <v>0</v>
      </c>
      <c r="AQ480" s="271"/>
      <c r="AR480" s="274">
        <v>0</v>
      </c>
      <c r="AS480" s="275"/>
      <c r="AT480" s="464"/>
      <c r="AU480" s="432">
        <f t="shared" si="414"/>
        <v>0</v>
      </c>
    </row>
    <row r="481" spans="1:47" ht="15" customHeight="1" outlineLevel="1" x14ac:dyDescent="0.2">
      <c r="A481" s="264"/>
      <c r="B481" s="71" t="s">
        <v>16</v>
      </c>
      <c r="C481" s="265"/>
      <c r="D481" s="265"/>
      <c r="E481" s="267"/>
      <c r="F481" s="268">
        <v>0</v>
      </c>
      <c r="G481" s="269" t="s">
        <v>85</v>
      </c>
      <c r="H481" s="270">
        <v>0</v>
      </c>
      <c r="I481" s="271"/>
      <c r="J481" s="432">
        <f t="shared" si="413"/>
        <v>0</v>
      </c>
      <c r="K481" s="205"/>
      <c r="L481" s="471">
        <v>2</v>
      </c>
      <c r="M481" s="356">
        <v>0</v>
      </c>
      <c r="N481" s="269" t="s">
        <v>85</v>
      </c>
      <c r="O481" s="270">
        <f t="shared" si="415"/>
        <v>0</v>
      </c>
      <c r="P481" s="271"/>
      <c r="Q481" s="432">
        <f t="shared" si="411"/>
        <v>0</v>
      </c>
      <c r="R481" s="207"/>
      <c r="S481" s="472">
        <v>2</v>
      </c>
      <c r="T481" s="356">
        <v>0</v>
      </c>
      <c r="U481" s="269" t="s">
        <v>85</v>
      </c>
      <c r="V481" s="270">
        <f t="shared" si="416"/>
        <v>0</v>
      </c>
      <c r="W481" s="271"/>
      <c r="X481" s="432">
        <f t="shared" si="412"/>
        <v>0</v>
      </c>
      <c r="Y481" s="205"/>
      <c r="Z481" s="273">
        <v>0</v>
      </c>
      <c r="AA481" s="268">
        <v>0</v>
      </c>
      <c r="AB481" s="271"/>
      <c r="AC481" s="274">
        <v>0</v>
      </c>
      <c r="AD481" s="275"/>
      <c r="AE481" s="273">
        <v>0</v>
      </c>
      <c r="AF481" s="268">
        <v>0</v>
      </c>
      <c r="AG481" s="271"/>
      <c r="AH481" s="274">
        <v>0</v>
      </c>
      <c r="AI481" s="276"/>
      <c r="AJ481" s="273">
        <v>0</v>
      </c>
      <c r="AK481" s="268">
        <v>0</v>
      </c>
      <c r="AL481" s="271"/>
      <c r="AM481" s="274">
        <v>0</v>
      </c>
      <c r="AN481" s="276"/>
      <c r="AO481" s="273">
        <v>0</v>
      </c>
      <c r="AP481" s="268">
        <v>0</v>
      </c>
      <c r="AQ481" s="271"/>
      <c r="AR481" s="274">
        <v>0</v>
      </c>
      <c r="AS481" s="275"/>
      <c r="AT481" s="464"/>
      <c r="AU481" s="432">
        <f t="shared" si="414"/>
        <v>0</v>
      </c>
    </row>
    <row r="482" spans="1:47" ht="15" customHeight="1" outlineLevel="1" x14ac:dyDescent="0.2">
      <c r="A482" s="264"/>
      <c r="B482" s="71" t="s">
        <v>16</v>
      </c>
      <c r="C482" s="265"/>
      <c r="D482" s="265"/>
      <c r="E482" s="267"/>
      <c r="F482" s="268">
        <v>0</v>
      </c>
      <c r="G482" s="269" t="s">
        <v>85</v>
      </c>
      <c r="H482" s="270">
        <v>0</v>
      </c>
      <c r="I482" s="271"/>
      <c r="J482" s="432">
        <f t="shared" si="413"/>
        <v>0</v>
      </c>
      <c r="K482" s="205"/>
      <c r="L482" s="471">
        <v>2</v>
      </c>
      <c r="M482" s="356">
        <v>0</v>
      </c>
      <c r="N482" s="269" t="s">
        <v>85</v>
      </c>
      <c r="O482" s="270">
        <f t="shared" si="415"/>
        <v>0</v>
      </c>
      <c r="P482" s="271"/>
      <c r="Q482" s="432">
        <f t="shared" si="411"/>
        <v>0</v>
      </c>
      <c r="R482" s="207"/>
      <c r="S482" s="472">
        <v>2</v>
      </c>
      <c r="T482" s="356">
        <v>0</v>
      </c>
      <c r="U482" s="269" t="s">
        <v>85</v>
      </c>
      <c r="V482" s="270">
        <f t="shared" si="416"/>
        <v>0</v>
      </c>
      <c r="W482" s="271"/>
      <c r="X482" s="432">
        <f t="shared" si="412"/>
        <v>0</v>
      </c>
      <c r="Y482" s="205"/>
      <c r="Z482" s="273">
        <v>0</v>
      </c>
      <c r="AA482" s="268">
        <v>0</v>
      </c>
      <c r="AB482" s="271"/>
      <c r="AC482" s="274">
        <v>0</v>
      </c>
      <c r="AD482" s="275"/>
      <c r="AE482" s="273">
        <v>0</v>
      </c>
      <c r="AF482" s="268">
        <v>0</v>
      </c>
      <c r="AG482" s="271"/>
      <c r="AH482" s="274">
        <v>0</v>
      </c>
      <c r="AI482" s="276"/>
      <c r="AJ482" s="273">
        <v>0</v>
      </c>
      <c r="AK482" s="268">
        <v>0</v>
      </c>
      <c r="AL482" s="271"/>
      <c r="AM482" s="274">
        <v>0</v>
      </c>
      <c r="AN482" s="276"/>
      <c r="AO482" s="273">
        <v>0</v>
      </c>
      <c r="AP482" s="268">
        <v>0</v>
      </c>
      <c r="AQ482" s="271"/>
      <c r="AR482" s="274">
        <v>0</v>
      </c>
      <c r="AS482" s="275"/>
      <c r="AT482" s="464"/>
      <c r="AU482" s="432">
        <f t="shared" si="414"/>
        <v>0</v>
      </c>
    </row>
    <row r="483" spans="1:47" ht="15" customHeight="1" outlineLevel="1" x14ac:dyDescent="0.2">
      <c r="A483" s="264" t="s">
        <v>262</v>
      </c>
      <c r="B483" s="69" t="s">
        <v>263</v>
      </c>
      <c r="C483" s="265"/>
      <c r="D483" s="265"/>
      <c r="E483" s="267"/>
      <c r="F483" s="268"/>
      <c r="G483" s="269"/>
      <c r="H483" s="270"/>
      <c r="I483" s="271"/>
      <c r="J483" s="432">
        <f t="shared" si="413"/>
        <v>0</v>
      </c>
      <c r="K483" s="205"/>
      <c r="L483" s="471">
        <v>2</v>
      </c>
      <c r="M483" s="356">
        <v>0</v>
      </c>
      <c r="N483" s="269"/>
      <c r="O483" s="270">
        <f t="shared" si="415"/>
        <v>0</v>
      </c>
      <c r="P483" s="271"/>
      <c r="Q483" s="432">
        <f t="shared" si="411"/>
        <v>0</v>
      </c>
      <c r="R483" s="207"/>
      <c r="S483" s="472">
        <v>2</v>
      </c>
      <c r="T483" s="356">
        <v>0</v>
      </c>
      <c r="U483" s="269"/>
      <c r="V483" s="270">
        <f t="shared" si="416"/>
        <v>0</v>
      </c>
      <c r="W483" s="271"/>
      <c r="X483" s="432">
        <f t="shared" si="412"/>
        <v>0</v>
      </c>
      <c r="Y483" s="205"/>
      <c r="Z483" s="273">
        <v>0</v>
      </c>
      <c r="AA483" s="268">
        <v>0</v>
      </c>
      <c r="AB483" s="271"/>
      <c r="AC483" s="274">
        <v>0</v>
      </c>
      <c r="AD483" s="275"/>
      <c r="AE483" s="273">
        <v>0</v>
      </c>
      <c r="AF483" s="268">
        <v>0</v>
      </c>
      <c r="AG483" s="271"/>
      <c r="AH483" s="274">
        <v>0</v>
      </c>
      <c r="AI483" s="276"/>
      <c r="AJ483" s="273">
        <v>0</v>
      </c>
      <c r="AK483" s="268">
        <v>0</v>
      </c>
      <c r="AL483" s="271"/>
      <c r="AM483" s="274">
        <v>0</v>
      </c>
      <c r="AN483" s="276"/>
      <c r="AO483" s="273">
        <v>0</v>
      </c>
      <c r="AP483" s="268">
        <v>0</v>
      </c>
      <c r="AQ483" s="271"/>
      <c r="AR483" s="274">
        <v>0</v>
      </c>
      <c r="AS483" s="275"/>
      <c r="AT483" s="464"/>
      <c r="AU483" s="432">
        <f t="shared" si="414"/>
        <v>0</v>
      </c>
    </row>
    <row r="484" spans="1:47" ht="15" customHeight="1" outlineLevel="1" x14ac:dyDescent="0.2">
      <c r="A484" s="264"/>
      <c r="B484" s="71" t="s">
        <v>16</v>
      </c>
      <c r="C484" s="265"/>
      <c r="D484" s="265"/>
      <c r="E484" s="267"/>
      <c r="F484" s="268">
        <v>0</v>
      </c>
      <c r="G484" s="269" t="s">
        <v>85</v>
      </c>
      <c r="H484" s="270">
        <v>0</v>
      </c>
      <c r="I484" s="271"/>
      <c r="J484" s="432">
        <f t="shared" si="413"/>
        <v>0</v>
      </c>
      <c r="K484" s="205"/>
      <c r="L484" s="471">
        <v>2</v>
      </c>
      <c r="M484" s="356">
        <v>0</v>
      </c>
      <c r="N484" s="269" t="s">
        <v>85</v>
      </c>
      <c r="O484" s="270">
        <f t="shared" si="415"/>
        <v>0</v>
      </c>
      <c r="P484" s="271"/>
      <c r="Q484" s="432">
        <f t="shared" si="411"/>
        <v>0</v>
      </c>
      <c r="R484" s="207"/>
      <c r="S484" s="472">
        <v>2</v>
      </c>
      <c r="T484" s="356">
        <v>0</v>
      </c>
      <c r="U484" s="269" t="s">
        <v>85</v>
      </c>
      <c r="V484" s="270">
        <f t="shared" si="416"/>
        <v>0</v>
      </c>
      <c r="W484" s="271"/>
      <c r="X484" s="432">
        <f t="shared" si="412"/>
        <v>0</v>
      </c>
      <c r="Y484" s="205"/>
      <c r="Z484" s="273">
        <v>0</v>
      </c>
      <c r="AA484" s="268">
        <v>0</v>
      </c>
      <c r="AB484" s="271"/>
      <c r="AC484" s="274">
        <v>0</v>
      </c>
      <c r="AD484" s="275"/>
      <c r="AE484" s="273">
        <v>0</v>
      </c>
      <c r="AF484" s="268">
        <v>0</v>
      </c>
      <c r="AG484" s="271"/>
      <c r="AH484" s="274">
        <v>0</v>
      </c>
      <c r="AI484" s="276"/>
      <c r="AJ484" s="273">
        <v>0</v>
      </c>
      <c r="AK484" s="268">
        <v>0</v>
      </c>
      <c r="AL484" s="271"/>
      <c r="AM484" s="274">
        <v>0</v>
      </c>
      <c r="AN484" s="276"/>
      <c r="AO484" s="273">
        <v>0</v>
      </c>
      <c r="AP484" s="268">
        <v>0</v>
      </c>
      <c r="AQ484" s="271"/>
      <c r="AR484" s="274">
        <v>0</v>
      </c>
      <c r="AS484" s="275"/>
      <c r="AT484" s="464"/>
      <c r="AU484" s="432">
        <f t="shared" si="414"/>
        <v>0</v>
      </c>
    </row>
    <row r="485" spans="1:47" ht="15" customHeight="1" outlineLevel="1" x14ac:dyDescent="0.2">
      <c r="A485" s="264"/>
      <c r="B485" s="71" t="s">
        <v>16</v>
      </c>
      <c r="C485" s="265"/>
      <c r="D485" s="265"/>
      <c r="E485" s="267"/>
      <c r="F485" s="268">
        <v>0</v>
      </c>
      <c r="G485" s="269" t="s">
        <v>85</v>
      </c>
      <c r="H485" s="270">
        <v>0</v>
      </c>
      <c r="I485" s="271"/>
      <c r="J485" s="432">
        <f t="shared" si="413"/>
        <v>0</v>
      </c>
      <c r="K485" s="205"/>
      <c r="L485" s="471">
        <v>2</v>
      </c>
      <c r="M485" s="356">
        <v>0</v>
      </c>
      <c r="N485" s="269" t="s">
        <v>85</v>
      </c>
      <c r="O485" s="270">
        <f t="shared" si="415"/>
        <v>0</v>
      </c>
      <c r="P485" s="271"/>
      <c r="Q485" s="432">
        <f t="shared" si="411"/>
        <v>0</v>
      </c>
      <c r="R485" s="207"/>
      <c r="S485" s="472">
        <v>2</v>
      </c>
      <c r="T485" s="356">
        <v>0</v>
      </c>
      <c r="U485" s="269" t="s">
        <v>85</v>
      </c>
      <c r="V485" s="270">
        <f t="shared" si="416"/>
        <v>0</v>
      </c>
      <c r="W485" s="271"/>
      <c r="X485" s="432">
        <f t="shared" si="412"/>
        <v>0</v>
      </c>
      <c r="Y485" s="205"/>
      <c r="Z485" s="273">
        <v>0</v>
      </c>
      <c r="AA485" s="268">
        <v>0</v>
      </c>
      <c r="AB485" s="271"/>
      <c r="AC485" s="274">
        <v>0</v>
      </c>
      <c r="AD485" s="275"/>
      <c r="AE485" s="273">
        <v>0</v>
      </c>
      <c r="AF485" s="268">
        <v>0</v>
      </c>
      <c r="AG485" s="271"/>
      <c r="AH485" s="274">
        <v>0</v>
      </c>
      <c r="AI485" s="276"/>
      <c r="AJ485" s="273">
        <v>0</v>
      </c>
      <c r="AK485" s="268">
        <v>0</v>
      </c>
      <c r="AL485" s="271"/>
      <c r="AM485" s="274">
        <v>0</v>
      </c>
      <c r="AN485" s="276"/>
      <c r="AO485" s="273">
        <v>0</v>
      </c>
      <c r="AP485" s="268">
        <v>0</v>
      </c>
      <c r="AQ485" s="271"/>
      <c r="AR485" s="274">
        <v>0</v>
      </c>
      <c r="AS485" s="275"/>
      <c r="AT485" s="464"/>
      <c r="AU485" s="432">
        <f t="shared" si="414"/>
        <v>0</v>
      </c>
    </row>
    <row r="486" spans="1:47" ht="15" customHeight="1" outlineLevel="1" x14ac:dyDescent="0.2">
      <c r="A486" s="264" t="s">
        <v>264</v>
      </c>
      <c r="B486" s="69" t="s">
        <v>62</v>
      </c>
      <c r="C486" s="265"/>
      <c r="D486" s="265"/>
      <c r="E486" s="267"/>
      <c r="F486" s="268"/>
      <c r="G486" s="269"/>
      <c r="H486" s="270"/>
      <c r="I486" s="271"/>
      <c r="J486" s="432">
        <f t="shared" si="413"/>
        <v>0</v>
      </c>
      <c r="K486" s="205"/>
      <c r="L486" s="471">
        <v>2</v>
      </c>
      <c r="M486" s="356">
        <v>0</v>
      </c>
      <c r="N486" s="269"/>
      <c r="O486" s="270">
        <f t="shared" si="415"/>
        <v>0</v>
      </c>
      <c r="P486" s="271"/>
      <c r="Q486" s="432">
        <f t="shared" si="411"/>
        <v>0</v>
      </c>
      <c r="R486" s="207"/>
      <c r="S486" s="472">
        <v>2</v>
      </c>
      <c r="T486" s="356">
        <v>0</v>
      </c>
      <c r="U486" s="269"/>
      <c r="V486" s="270">
        <f t="shared" si="416"/>
        <v>0</v>
      </c>
      <c r="W486" s="271"/>
      <c r="X486" s="432">
        <f>IF(S486=0,T486*V486,S486*T486*V486)</f>
        <v>0</v>
      </c>
      <c r="Y486" s="205"/>
      <c r="Z486" s="273">
        <v>0</v>
      </c>
      <c r="AA486" s="268">
        <v>0</v>
      </c>
      <c r="AB486" s="271"/>
      <c r="AC486" s="274">
        <v>0</v>
      </c>
      <c r="AD486" s="275"/>
      <c r="AE486" s="273">
        <v>0</v>
      </c>
      <c r="AF486" s="268">
        <v>0</v>
      </c>
      <c r="AG486" s="271"/>
      <c r="AH486" s="274">
        <v>0</v>
      </c>
      <c r="AI486" s="276"/>
      <c r="AJ486" s="273">
        <v>0</v>
      </c>
      <c r="AK486" s="268">
        <v>0</v>
      </c>
      <c r="AL486" s="271"/>
      <c r="AM486" s="274">
        <v>0</v>
      </c>
      <c r="AN486" s="276"/>
      <c r="AO486" s="273">
        <v>0</v>
      </c>
      <c r="AP486" s="268">
        <v>0</v>
      </c>
      <c r="AQ486" s="271"/>
      <c r="AR486" s="274">
        <v>0</v>
      </c>
      <c r="AS486" s="275"/>
      <c r="AT486" s="464"/>
      <c r="AU486" s="432">
        <f t="shared" si="414"/>
        <v>0</v>
      </c>
    </row>
    <row r="487" spans="1:47" ht="15" customHeight="1" outlineLevel="1" x14ac:dyDescent="0.2">
      <c r="A487" s="264"/>
      <c r="B487" s="71" t="s">
        <v>16</v>
      </c>
      <c r="C487" s="265"/>
      <c r="D487" s="265"/>
      <c r="E487" s="267"/>
      <c r="F487" s="268">
        <v>0</v>
      </c>
      <c r="G487" s="269" t="s">
        <v>85</v>
      </c>
      <c r="H487" s="270">
        <v>0</v>
      </c>
      <c r="I487" s="271"/>
      <c r="J487" s="432">
        <f t="shared" si="413"/>
        <v>0</v>
      </c>
      <c r="K487" s="205"/>
      <c r="L487" s="471">
        <v>2</v>
      </c>
      <c r="M487" s="356">
        <v>0</v>
      </c>
      <c r="N487" s="269" t="s">
        <v>85</v>
      </c>
      <c r="O487" s="270">
        <f t="shared" si="415"/>
        <v>0</v>
      </c>
      <c r="P487" s="271"/>
      <c r="Q487" s="432">
        <f t="shared" si="411"/>
        <v>0</v>
      </c>
      <c r="R487" s="207"/>
      <c r="S487" s="472">
        <v>2</v>
      </c>
      <c r="T487" s="356">
        <v>0</v>
      </c>
      <c r="U487" s="269" t="s">
        <v>85</v>
      </c>
      <c r="V487" s="270">
        <f t="shared" si="416"/>
        <v>0</v>
      </c>
      <c r="W487" s="271"/>
      <c r="X487" s="432">
        <f t="shared" si="412"/>
        <v>0</v>
      </c>
      <c r="Y487" s="205"/>
      <c r="Z487" s="273">
        <v>0</v>
      </c>
      <c r="AA487" s="268">
        <v>0</v>
      </c>
      <c r="AB487" s="271"/>
      <c r="AC487" s="274">
        <v>0</v>
      </c>
      <c r="AD487" s="275"/>
      <c r="AE487" s="273">
        <v>0</v>
      </c>
      <c r="AF487" s="268">
        <v>0</v>
      </c>
      <c r="AG487" s="271"/>
      <c r="AH487" s="274">
        <v>0</v>
      </c>
      <c r="AI487" s="276"/>
      <c r="AJ487" s="273">
        <v>0</v>
      </c>
      <c r="AK487" s="268">
        <v>0</v>
      </c>
      <c r="AL487" s="271"/>
      <c r="AM487" s="274">
        <v>0</v>
      </c>
      <c r="AN487" s="276"/>
      <c r="AO487" s="273">
        <v>0</v>
      </c>
      <c r="AP487" s="268">
        <v>0</v>
      </c>
      <c r="AQ487" s="271"/>
      <c r="AR487" s="274">
        <v>0</v>
      </c>
      <c r="AS487" s="275"/>
      <c r="AT487" s="464"/>
      <c r="AU487" s="432">
        <f t="shared" si="414"/>
        <v>0</v>
      </c>
    </row>
    <row r="488" spans="1:47" ht="15" customHeight="1" outlineLevel="1" x14ac:dyDescent="0.2">
      <c r="A488" s="264"/>
      <c r="B488" s="71" t="s">
        <v>16</v>
      </c>
      <c r="C488" s="265"/>
      <c r="D488" s="265"/>
      <c r="E488" s="267"/>
      <c r="F488" s="268">
        <v>0</v>
      </c>
      <c r="G488" s="269" t="s">
        <v>85</v>
      </c>
      <c r="H488" s="270">
        <v>0</v>
      </c>
      <c r="I488" s="271"/>
      <c r="J488" s="432">
        <f t="shared" si="413"/>
        <v>0</v>
      </c>
      <c r="K488" s="205"/>
      <c r="L488" s="471">
        <v>2</v>
      </c>
      <c r="M488" s="356">
        <v>0</v>
      </c>
      <c r="N488" s="269" t="s">
        <v>85</v>
      </c>
      <c r="O488" s="270">
        <f t="shared" si="415"/>
        <v>0</v>
      </c>
      <c r="P488" s="271"/>
      <c r="Q488" s="432">
        <f>IF(L488=0,M488*O488,L488*M488*O488)</f>
        <v>0</v>
      </c>
      <c r="R488" s="207"/>
      <c r="S488" s="472">
        <v>2</v>
      </c>
      <c r="T488" s="356">
        <v>0</v>
      </c>
      <c r="U488" s="269" t="s">
        <v>85</v>
      </c>
      <c r="V488" s="270">
        <f t="shared" si="416"/>
        <v>0</v>
      </c>
      <c r="W488" s="271"/>
      <c r="X488" s="432">
        <f t="shared" si="412"/>
        <v>0</v>
      </c>
      <c r="Y488" s="205"/>
      <c r="Z488" s="273">
        <v>0</v>
      </c>
      <c r="AA488" s="268">
        <v>0</v>
      </c>
      <c r="AB488" s="271"/>
      <c r="AC488" s="274">
        <v>0</v>
      </c>
      <c r="AD488" s="275"/>
      <c r="AE488" s="273">
        <v>0</v>
      </c>
      <c r="AF488" s="268">
        <v>0</v>
      </c>
      <c r="AG488" s="271"/>
      <c r="AH488" s="274">
        <v>0</v>
      </c>
      <c r="AI488" s="276"/>
      <c r="AJ488" s="273">
        <v>0</v>
      </c>
      <c r="AK488" s="268">
        <v>0</v>
      </c>
      <c r="AL488" s="271"/>
      <c r="AM488" s="274">
        <v>0</v>
      </c>
      <c r="AN488" s="276"/>
      <c r="AO488" s="273">
        <v>0</v>
      </c>
      <c r="AP488" s="268">
        <v>0</v>
      </c>
      <c r="AQ488" s="271"/>
      <c r="AR488" s="274">
        <v>0</v>
      </c>
      <c r="AS488" s="275"/>
      <c r="AT488" s="464"/>
      <c r="AU488" s="432">
        <f t="shared" si="414"/>
        <v>0</v>
      </c>
    </row>
    <row r="489" spans="1:47" ht="15" customHeight="1" outlineLevel="1" x14ac:dyDescent="0.2">
      <c r="A489" s="264" t="s">
        <v>265</v>
      </c>
      <c r="B489" s="69" t="s">
        <v>266</v>
      </c>
      <c r="C489" s="265"/>
      <c r="D489" s="265"/>
      <c r="E489" s="267"/>
      <c r="F489" s="268"/>
      <c r="G489" s="269"/>
      <c r="H489" s="270"/>
      <c r="I489" s="271"/>
      <c r="J489" s="432">
        <f t="shared" si="413"/>
        <v>0</v>
      </c>
      <c r="K489" s="205"/>
      <c r="L489" s="471">
        <v>2</v>
      </c>
      <c r="M489" s="356">
        <v>0</v>
      </c>
      <c r="N489" s="269" t="s">
        <v>85</v>
      </c>
      <c r="O489" s="270">
        <f t="shared" si="415"/>
        <v>0</v>
      </c>
      <c r="P489" s="271"/>
      <c r="Q489" s="432">
        <f t="shared" si="411"/>
        <v>0</v>
      </c>
      <c r="R489" s="207"/>
      <c r="S489" s="472">
        <v>2</v>
      </c>
      <c r="T489" s="356">
        <v>0</v>
      </c>
      <c r="U489" s="269" t="s">
        <v>85</v>
      </c>
      <c r="V489" s="270">
        <f t="shared" si="416"/>
        <v>0</v>
      </c>
      <c r="W489" s="271"/>
      <c r="X489" s="432">
        <f t="shared" si="412"/>
        <v>0</v>
      </c>
      <c r="Y489" s="205"/>
      <c r="Z489" s="273">
        <v>0</v>
      </c>
      <c r="AA489" s="268">
        <v>0</v>
      </c>
      <c r="AB489" s="271"/>
      <c r="AC489" s="274">
        <v>0</v>
      </c>
      <c r="AD489" s="275"/>
      <c r="AE489" s="273">
        <v>0</v>
      </c>
      <c r="AF489" s="268">
        <v>0</v>
      </c>
      <c r="AG489" s="271"/>
      <c r="AH489" s="274">
        <v>0</v>
      </c>
      <c r="AI489" s="276"/>
      <c r="AJ489" s="273">
        <v>0</v>
      </c>
      <c r="AK489" s="268">
        <v>0</v>
      </c>
      <c r="AL489" s="271"/>
      <c r="AM489" s="274">
        <v>0</v>
      </c>
      <c r="AN489" s="276"/>
      <c r="AO489" s="273">
        <v>0</v>
      </c>
      <c r="AP489" s="268">
        <v>0</v>
      </c>
      <c r="AQ489" s="271"/>
      <c r="AR489" s="274">
        <v>0</v>
      </c>
      <c r="AS489" s="275"/>
      <c r="AT489" s="464"/>
      <c r="AU489" s="432">
        <f t="shared" si="414"/>
        <v>0</v>
      </c>
    </row>
    <row r="490" spans="1:47" ht="15" customHeight="1" outlineLevel="1" x14ac:dyDescent="0.2">
      <c r="A490" s="264"/>
      <c r="B490" s="71" t="s">
        <v>130</v>
      </c>
      <c r="C490" s="265"/>
      <c r="D490" s="265"/>
      <c r="E490" s="267"/>
      <c r="F490" s="268">
        <v>0</v>
      </c>
      <c r="G490" s="269" t="s">
        <v>85</v>
      </c>
      <c r="H490" s="270">
        <v>0</v>
      </c>
      <c r="I490" s="271"/>
      <c r="J490" s="432">
        <f t="shared" si="413"/>
        <v>0</v>
      </c>
      <c r="K490" s="205"/>
      <c r="L490" s="471">
        <v>2</v>
      </c>
      <c r="M490" s="356">
        <v>0</v>
      </c>
      <c r="N490" s="269" t="s">
        <v>85</v>
      </c>
      <c r="O490" s="270">
        <f t="shared" si="415"/>
        <v>0</v>
      </c>
      <c r="P490" s="271"/>
      <c r="Q490" s="432">
        <f t="shared" si="411"/>
        <v>0</v>
      </c>
      <c r="R490" s="207"/>
      <c r="S490" s="472">
        <v>2</v>
      </c>
      <c r="T490" s="356">
        <v>0</v>
      </c>
      <c r="U490" s="269" t="s">
        <v>85</v>
      </c>
      <c r="V490" s="270">
        <f t="shared" si="416"/>
        <v>0</v>
      </c>
      <c r="W490" s="271"/>
      <c r="X490" s="432">
        <f t="shared" si="412"/>
        <v>0</v>
      </c>
      <c r="Y490" s="205"/>
      <c r="Z490" s="273">
        <v>0</v>
      </c>
      <c r="AA490" s="268">
        <v>0</v>
      </c>
      <c r="AB490" s="271"/>
      <c r="AC490" s="274">
        <v>0</v>
      </c>
      <c r="AD490" s="275"/>
      <c r="AE490" s="273">
        <v>0</v>
      </c>
      <c r="AF490" s="268">
        <v>0</v>
      </c>
      <c r="AG490" s="271"/>
      <c r="AH490" s="274">
        <v>0</v>
      </c>
      <c r="AI490" s="276"/>
      <c r="AJ490" s="273">
        <v>0</v>
      </c>
      <c r="AK490" s="268">
        <v>0</v>
      </c>
      <c r="AL490" s="271"/>
      <c r="AM490" s="274">
        <v>0</v>
      </c>
      <c r="AN490" s="276"/>
      <c r="AO490" s="273">
        <v>0</v>
      </c>
      <c r="AP490" s="268">
        <v>0</v>
      </c>
      <c r="AQ490" s="271"/>
      <c r="AR490" s="274">
        <v>0</v>
      </c>
      <c r="AS490" s="275"/>
      <c r="AT490" s="464"/>
      <c r="AU490" s="432">
        <f t="shared" si="414"/>
        <v>0</v>
      </c>
    </row>
    <row r="491" spans="1:47" ht="15" customHeight="1" outlineLevel="1" x14ac:dyDescent="0.2">
      <c r="A491" s="264" t="s">
        <v>267</v>
      </c>
      <c r="B491" s="69" t="s">
        <v>268</v>
      </c>
      <c r="C491" s="265"/>
      <c r="D491" s="265"/>
      <c r="E491" s="267"/>
      <c r="F491" s="268"/>
      <c r="G491" s="269"/>
      <c r="H491" s="270"/>
      <c r="I491" s="271"/>
      <c r="J491" s="432">
        <f t="shared" si="413"/>
        <v>0</v>
      </c>
      <c r="K491" s="205"/>
      <c r="L491" s="471">
        <v>2</v>
      </c>
      <c r="M491" s="356">
        <v>0</v>
      </c>
      <c r="N491" s="269"/>
      <c r="O491" s="270">
        <f t="shared" si="415"/>
        <v>0</v>
      </c>
      <c r="P491" s="271"/>
      <c r="Q491" s="432">
        <f t="shared" si="411"/>
        <v>0</v>
      </c>
      <c r="R491" s="207"/>
      <c r="S491" s="472">
        <v>2</v>
      </c>
      <c r="T491" s="356">
        <v>0</v>
      </c>
      <c r="U491" s="269"/>
      <c r="V491" s="270">
        <f t="shared" si="416"/>
        <v>0</v>
      </c>
      <c r="W491" s="271"/>
      <c r="X491" s="432">
        <f t="shared" si="412"/>
        <v>0</v>
      </c>
      <c r="Y491" s="205"/>
      <c r="Z491" s="273">
        <v>0</v>
      </c>
      <c r="AA491" s="268">
        <v>0</v>
      </c>
      <c r="AB491" s="271"/>
      <c r="AC491" s="274">
        <v>0</v>
      </c>
      <c r="AD491" s="275"/>
      <c r="AE491" s="273">
        <v>0</v>
      </c>
      <c r="AF491" s="268">
        <v>0</v>
      </c>
      <c r="AG491" s="271"/>
      <c r="AH491" s="274">
        <v>0</v>
      </c>
      <c r="AI491" s="276"/>
      <c r="AJ491" s="273">
        <v>0</v>
      </c>
      <c r="AK491" s="268">
        <v>0</v>
      </c>
      <c r="AL491" s="271"/>
      <c r="AM491" s="274">
        <v>0</v>
      </c>
      <c r="AN491" s="276"/>
      <c r="AO491" s="273">
        <v>0</v>
      </c>
      <c r="AP491" s="268">
        <v>0</v>
      </c>
      <c r="AQ491" s="271"/>
      <c r="AR491" s="274">
        <v>0</v>
      </c>
      <c r="AS491" s="275"/>
      <c r="AT491" s="464"/>
      <c r="AU491" s="432">
        <f t="shared" si="414"/>
        <v>0</v>
      </c>
    </row>
    <row r="492" spans="1:47" ht="15" customHeight="1" outlineLevel="1" x14ac:dyDescent="0.2">
      <c r="A492" s="264"/>
      <c r="B492" s="71" t="s">
        <v>16</v>
      </c>
      <c r="C492" s="265"/>
      <c r="D492" s="265"/>
      <c r="E492" s="267"/>
      <c r="F492" s="268">
        <v>0</v>
      </c>
      <c r="G492" s="269" t="s">
        <v>85</v>
      </c>
      <c r="H492" s="270">
        <v>0</v>
      </c>
      <c r="I492" s="271"/>
      <c r="J492" s="432">
        <f t="shared" si="413"/>
        <v>0</v>
      </c>
      <c r="K492" s="205"/>
      <c r="L492" s="471">
        <v>2</v>
      </c>
      <c r="M492" s="356">
        <v>0</v>
      </c>
      <c r="N492" s="269" t="s">
        <v>85</v>
      </c>
      <c r="O492" s="270">
        <f t="shared" si="415"/>
        <v>0</v>
      </c>
      <c r="P492" s="271"/>
      <c r="Q492" s="432">
        <f t="shared" si="411"/>
        <v>0</v>
      </c>
      <c r="R492" s="207"/>
      <c r="S492" s="472">
        <v>2</v>
      </c>
      <c r="T492" s="356">
        <v>0</v>
      </c>
      <c r="U492" s="269" t="s">
        <v>85</v>
      </c>
      <c r="V492" s="270">
        <f t="shared" si="416"/>
        <v>0</v>
      </c>
      <c r="W492" s="271"/>
      <c r="X492" s="432">
        <f t="shared" si="412"/>
        <v>0</v>
      </c>
      <c r="Y492" s="205"/>
      <c r="Z492" s="273">
        <v>0</v>
      </c>
      <c r="AA492" s="268">
        <v>0</v>
      </c>
      <c r="AB492" s="271"/>
      <c r="AC492" s="274">
        <v>0</v>
      </c>
      <c r="AD492" s="275"/>
      <c r="AE492" s="273">
        <v>0</v>
      </c>
      <c r="AF492" s="268">
        <v>0</v>
      </c>
      <c r="AG492" s="271"/>
      <c r="AH492" s="274">
        <v>0</v>
      </c>
      <c r="AI492" s="276"/>
      <c r="AJ492" s="273">
        <v>0</v>
      </c>
      <c r="AK492" s="268">
        <v>0</v>
      </c>
      <c r="AL492" s="271"/>
      <c r="AM492" s="274">
        <v>0</v>
      </c>
      <c r="AN492" s="276"/>
      <c r="AO492" s="273">
        <v>0</v>
      </c>
      <c r="AP492" s="268">
        <v>0</v>
      </c>
      <c r="AQ492" s="271"/>
      <c r="AR492" s="274">
        <v>0</v>
      </c>
      <c r="AS492" s="275"/>
      <c r="AT492" s="464"/>
      <c r="AU492" s="432">
        <f t="shared" si="414"/>
        <v>0</v>
      </c>
    </row>
    <row r="493" spans="1:47" ht="15" customHeight="1" outlineLevel="1" x14ac:dyDescent="0.2">
      <c r="A493" s="264"/>
      <c r="B493" s="71" t="s">
        <v>16</v>
      </c>
      <c r="C493" s="265"/>
      <c r="D493" s="265"/>
      <c r="E493" s="267"/>
      <c r="F493" s="268">
        <v>0</v>
      </c>
      <c r="G493" s="269" t="s">
        <v>85</v>
      </c>
      <c r="H493" s="270">
        <v>0</v>
      </c>
      <c r="I493" s="271"/>
      <c r="J493" s="432">
        <f t="shared" si="413"/>
        <v>0</v>
      </c>
      <c r="K493" s="205"/>
      <c r="L493" s="471">
        <v>2</v>
      </c>
      <c r="M493" s="356">
        <v>0</v>
      </c>
      <c r="N493" s="269" t="s">
        <v>85</v>
      </c>
      <c r="O493" s="270">
        <f t="shared" si="415"/>
        <v>0</v>
      </c>
      <c r="P493" s="271"/>
      <c r="Q493" s="432">
        <f t="shared" si="411"/>
        <v>0</v>
      </c>
      <c r="R493" s="207"/>
      <c r="S493" s="472">
        <v>2</v>
      </c>
      <c r="T493" s="356">
        <v>0</v>
      </c>
      <c r="U493" s="269" t="s">
        <v>85</v>
      </c>
      <c r="V493" s="270">
        <f t="shared" si="416"/>
        <v>0</v>
      </c>
      <c r="W493" s="271"/>
      <c r="X493" s="432">
        <f t="shared" si="412"/>
        <v>0</v>
      </c>
      <c r="Y493" s="205"/>
      <c r="Z493" s="273">
        <v>0</v>
      </c>
      <c r="AA493" s="268">
        <v>0</v>
      </c>
      <c r="AB493" s="271"/>
      <c r="AC493" s="274">
        <v>0</v>
      </c>
      <c r="AD493" s="275"/>
      <c r="AE493" s="273">
        <v>0</v>
      </c>
      <c r="AF493" s="268">
        <v>0</v>
      </c>
      <c r="AG493" s="271"/>
      <c r="AH493" s="274">
        <v>0</v>
      </c>
      <c r="AI493" s="276"/>
      <c r="AJ493" s="273">
        <v>0</v>
      </c>
      <c r="AK493" s="268">
        <v>0</v>
      </c>
      <c r="AL493" s="271"/>
      <c r="AM493" s="274">
        <v>0</v>
      </c>
      <c r="AN493" s="276"/>
      <c r="AO493" s="273">
        <v>0</v>
      </c>
      <c r="AP493" s="268">
        <v>0</v>
      </c>
      <c r="AQ493" s="271"/>
      <c r="AR493" s="274">
        <v>0</v>
      </c>
      <c r="AS493" s="275"/>
      <c r="AT493" s="464"/>
      <c r="AU493" s="432">
        <f t="shared" si="414"/>
        <v>0</v>
      </c>
    </row>
    <row r="494" spans="1:47" ht="15" customHeight="1" outlineLevel="1" x14ac:dyDescent="0.2">
      <c r="A494" s="264" t="s">
        <v>269</v>
      </c>
      <c r="B494" s="69" t="s">
        <v>270</v>
      </c>
      <c r="C494" s="265"/>
      <c r="D494" s="265"/>
      <c r="E494" s="267"/>
      <c r="F494" s="268"/>
      <c r="G494" s="269"/>
      <c r="H494" s="270"/>
      <c r="I494" s="271"/>
      <c r="J494" s="432">
        <f t="shared" si="413"/>
        <v>0</v>
      </c>
      <c r="K494" s="205"/>
      <c r="L494" s="471">
        <v>2</v>
      </c>
      <c r="M494" s="356">
        <v>0</v>
      </c>
      <c r="N494" s="269"/>
      <c r="O494" s="270">
        <f t="shared" si="415"/>
        <v>0</v>
      </c>
      <c r="P494" s="271"/>
      <c r="Q494" s="432">
        <f t="shared" si="411"/>
        <v>0</v>
      </c>
      <c r="R494" s="207"/>
      <c r="S494" s="472">
        <v>2</v>
      </c>
      <c r="T494" s="356">
        <v>0</v>
      </c>
      <c r="U494" s="269"/>
      <c r="V494" s="270">
        <f t="shared" si="416"/>
        <v>0</v>
      </c>
      <c r="W494" s="271"/>
      <c r="X494" s="432">
        <f t="shared" si="412"/>
        <v>0</v>
      </c>
      <c r="Y494" s="205"/>
      <c r="Z494" s="273">
        <v>0</v>
      </c>
      <c r="AA494" s="268">
        <v>0</v>
      </c>
      <c r="AB494" s="271"/>
      <c r="AC494" s="274">
        <v>0</v>
      </c>
      <c r="AD494" s="275"/>
      <c r="AE494" s="273">
        <v>0</v>
      </c>
      <c r="AF494" s="268">
        <v>0</v>
      </c>
      <c r="AG494" s="271"/>
      <c r="AH494" s="274">
        <v>0</v>
      </c>
      <c r="AI494" s="276"/>
      <c r="AJ494" s="273">
        <v>0</v>
      </c>
      <c r="AK494" s="268">
        <v>0</v>
      </c>
      <c r="AL494" s="271"/>
      <c r="AM494" s="274">
        <v>0</v>
      </c>
      <c r="AN494" s="276"/>
      <c r="AO494" s="273">
        <v>0</v>
      </c>
      <c r="AP494" s="268">
        <v>0</v>
      </c>
      <c r="AQ494" s="271"/>
      <c r="AR494" s="274">
        <v>0</v>
      </c>
      <c r="AS494" s="275"/>
      <c r="AT494" s="464"/>
      <c r="AU494" s="432">
        <f t="shared" si="414"/>
        <v>0</v>
      </c>
    </row>
    <row r="495" spans="1:47" ht="15" customHeight="1" outlineLevel="1" x14ac:dyDescent="0.2">
      <c r="A495" s="264"/>
      <c r="B495" s="71" t="s">
        <v>16</v>
      </c>
      <c r="C495" s="265"/>
      <c r="D495" s="265"/>
      <c r="E495" s="267"/>
      <c r="F495" s="268">
        <v>0</v>
      </c>
      <c r="G495" s="269" t="s">
        <v>85</v>
      </c>
      <c r="H495" s="270">
        <v>0</v>
      </c>
      <c r="I495" s="271"/>
      <c r="J495" s="432">
        <f t="shared" si="413"/>
        <v>0</v>
      </c>
      <c r="K495" s="205"/>
      <c r="L495" s="471">
        <v>2</v>
      </c>
      <c r="M495" s="356">
        <v>0</v>
      </c>
      <c r="N495" s="269" t="s">
        <v>85</v>
      </c>
      <c r="O495" s="270">
        <f t="shared" si="415"/>
        <v>0</v>
      </c>
      <c r="P495" s="271"/>
      <c r="Q495" s="432">
        <f t="shared" si="411"/>
        <v>0</v>
      </c>
      <c r="R495" s="207"/>
      <c r="S495" s="472">
        <v>2</v>
      </c>
      <c r="T495" s="356">
        <v>0</v>
      </c>
      <c r="U495" s="269" t="s">
        <v>85</v>
      </c>
      <c r="V495" s="270">
        <f t="shared" si="416"/>
        <v>0</v>
      </c>
      <c r="W495" s="271"/>
      <c r="X495" s="432">
        <f t="shared" si="412"/>
        <v>0</v>
      </c>
      <c r="Y495" s="205"/>
      <c r="Z495" s="273">
        <v>0</v>
      </c>
      <c r="AA495" s="268">
        <v>0</v>
      </c>
      <c r="AB495" s="271"/>
      <c r="AC495" s="274">
        <v>0</v>
      </c>
      <c r="AD495" s="275"/>
      <c r="AE495" s="273">
        <v>0</v>
      </c>
      <c r="AF495" s="268">
        <v>0</v>
      </c>
      <c r="AG495" s="271"/>
      <c r="AH495" s="274">
        <v>0</v>
      </c>
      <c r="AI495" s="276"/>
      <c r="AJ495" s="273">
        <v>0</v>
      </c>
      <c r="AK495" s="268">
        <v>0</v>
      </c>
      <c r="AL495" s="271"/>
      <c r="AM495" s="274">
        <v>0</v>
      </c>
      <c r="AN495" s="276"/>
      <c r="AO495" s="273">
        <v>0</v>
      </c>
      <c r="AP495" s="268">
        <v>0</v>
      </c>
      <c r="AQ495" s="271"/>
      <c r="AR495" s="274">
        <v>0</v>
      </c>
      <c r="AS495" s="275"/>
      <c r="AT495" s="464"/>
      <c r="AU495" s="432">
        <f t="shared" si="414"/>
        <v>0</v>
      </c>
    </row>
    <row r="496" spans="1:47" ht="15" customHeight="1" outlineLevel="1" x14ac:dyDescent="0.2">
      <c r="A496" s="264"/>
      <c r="B496" s="71" t="s">
        <v>16</v>
      </c>
      <c r="C496" s="265"/>
      <c r="D496" s="265"/>
      <c r="E496" s="267"/>
      <c r="F496" s="268">
        <v>0</v>
      </c>
      <c r="G496" s="269" t="s">
        <v>85</v>
      </c>
      <c r="H496" s="270">
        <v>0</v>
      </c>
      <c r="I496" s="271"/>
      <c r="J496" s="432">
        <f t="shared" si="413"/>
        <v>0</v>
      </c>
      <c r="K496" s="205"/>
      <c r="L496" s="471">
        <v>2</v>
      </c>
      <c r="M496" s="356">
        <v>0</v>
      </c>
      <c r="N496" s="269" t="s">
        <v>85</v>
      </c>
      <c r="O496" s="270">
        <f t="shared" si="415"/>
        <v>0</v>
      </c>
      <c r="P496" s="271"/>
      <c r="Q496" s="432">
        <f t="shared" si="411"/>
        <v>0</v>
      </c>
      <c r="R496" s="207"/>
      <c r="S496" s="472">
        <v>2</v>
      </c>
      <c r="T496" s="356">
        <v>0</v>
      </c>
      <c r="U496" s="269" t="s">
        <v>85</v>
      </c>
      <c r="V496" s="270">
        <f t="shared" si="416"/>
        <v>0</v>
      </c>
      <c r="W496" s="271"/>
      <c r="X496" s="432">
        <f t="shared" si="412"/>
        <v>0</v>
      </c>
      <c r="Y496" s="205"/>
      <c r="Z496" s="273">
        <v>0</v>
      </c>
      <c r="AA496" s="268">
        <v>0</v>
      </c>
      <c r="AB496" s="271"/>
      <c r="AC496" s="274">
        <v>0</v>
      </c>
      <c r="AD496" s="275"/>
      <c r="AE496" s="273">
        <v>0</v>
      </c>
      <c r="AF496" s="268">
        <v>0</v>
      </c>
      <c r="AG496" s="271"/>
      <c r="AH496" s="274">
        <v>0</v>
      </c>
      <c r="AI496" s="276"/>
      <c r="AJ496" s="273">
        <v>0</v>
      </c>
      <c r="AK496" s="268">
        <v>0</v>
      </c>
      <c r="AL496" s="271"/>
      <c r="AM496" s="274">
        <v>0</v>
      </c>
      <c r="AN496" s="276"/>
      <c r="AO496" s="273">
        <v>0</v>
      </c>
      <c r="AP496" s="268">
        <v>0</v>
      </c>
      <c r="AQ496" s="271"/>
      <c r="AR496" s="274">
        <v>0</v>
      </c>
      <c r="AS496" s="275"/>
      <c r="AT496" s="464"/>
      <c r="AU496" s="432">
        <f t="shared" si="414"/>
        <v>0</v>
      </c>
    </row>
    <row r="497" spans="1:47" ht="12" outlineLevel="1" x14ac:dyDescent="0.2">
      <c r="A497" s="264" t="s">
        <v>172</v>
      </c>
      <c r="B497" s="69" t="s">
        <v>173</v>
      </c>
      <c r="C497" s="265"/>
      <c r="D497" s="265"/>
      <c r="E497" s="267"/>
      <c r="F497" s="268"/>
      <c r="G497" s="269"/>
      <c r="H497" s="270"/>
      <c r="I497" s="271"/>
      <c r="J497" s="432">
        <f t="shared" si="413"/>
        <v>0</v>
      </c>
      <c r="K497" s="205"/>
      <c r="L497" s="471">
        <v>2</v>
      </c>
      <c r="M497" s="356">
        <v>0</v>
      </c>
      <c r="N497" s="269" t="s">
        <v>79</v>
      </c>
      <c r="O497" s="270">
        <f t="shared" si="415"/>
        <v>0</v>
      </c>
      <c r="P497" s="271"/>
      <c r="Q497" s="432">
        <f t="shared" si="411"/>
        <v>0</v>
      </c>
      <c r="R497" s="207"/>
      <c r="S497" s="472">
        <v>2</v>
      </c>
      <c r="T497" s="356">
        <v>0</v>
      </c>
      <c r="U497" s="269" t="s">
        <v>79</v>
      </c>
      <c r="V497" s="270">
        <f t="shared" si="416"/>
        <v>0</v>
      </c>
      <c r="W497" s="271"/>
      <c r="X497" s="432">
        <f t="shared" si="412"/>
        <v>0</v>
      </c>
      <c r="Y497" s="205"/>
      <c r="Z497" s="273">
        <v>0</v>
      </c>
      <c r="AA497" s="268">
        <v>0</v>
      </c>
      <c r="AB497" s="271"/>
      <c r="AC497" s="274">
        <v>0</v>
      </c>
      <c r="AD497" s="275"/>
      <c r="AE497" s="273">
        <v>0</v>
      </c>
      <c r="AF497" s="268">
        <v>0</v>
      </c>
      <c r="AG497" s="271"/>
      <c r="AH497" s="274">
        <v>0</v>
      </c>
      <c r="AI497" s="276"/>
      <c r="AJ497" s="273">
        <v>0</v>
      </c>
      <c r="AK497" s="268">
        <v>0</v>
      </c>
      <c r="AL497" s="271"/>
      <c r="AM497" s="274">
        <v>0</v>
      </c>
      <c r="AN497" s="276"/>
      <c r="AO497" s="273">
        <v>0</v>
      </c>
      <c r="AP497" s="268">
        <v>0</v>
      </c>
      <c r="AQ497" s="271"/>
      <c r="AR497" s="274">
        <v>0</v>
      </c>
      <c r="AS497" s="275"/>
      <c r="AT497" s="464"/>
      <c r="AU497" s="432">
        <f t="shared" si="414"/>
        <v>0</v>
      </c>
    </row>
    <row r="498" spans="1:47" ht="15" customHeight="1" outlineLevel="1" x14ac:dyDescent="0.2">
      <c r="A498" s="264" t="s">
        <v>271</v>
      </c>
      <c r="B498" s="69" t="s">
        <v>272</v>
      </c>
      <c r="C498" s="265"/>
      <c r="D498" s="265"/>
      <c r="E498" s="267"/>
      <c r="F498" s="268"/>
      <c r="G498" s="269"/>
      <c r="H498" s="270"/>
      <c r="I498" s="271"/>
      <c r="J498" s="432">
        <f t="shared" si="413"/>
        <v>0</v>
      </c>
      <c r="K498" s="205"/>
      <c r="L498" s="471">
        <v>2</v>
      </c>
      <c r="M498" s="356">
        <v>0</v>
      </c>
      <c r="N498" s="269" t="s">
        <v>85</v>
      </c>
      <c r="O498" s="270">
        <f t="shared" si="415"/>
        <v>0</v>
      </c>
      <c r="P498" s="271"/>
      <c r="Q498" s="432">
        <f t="shared" ref="Q498:Q519" si="417">IF(L498=0,M498*O498,L498*M498*O498)</f>
        <v>0</v>
      </c>
      <c r="R498" s="207"/>
      <c r="S498" s="472">
        <v>2</v>
      </c>
      <c r="T498" s="356">
        <v>0</v>
      </c>
      <c r="U498" s="269" t="s">
        <v>85</v>
      </c>
      <c r="V498" s="270">
        <f t="shared" si="416"/>
        <v>0</v>
      </c>
      <c r="W498" s="271"/>
      <c r="X498" s="432">
        <f t="shared" ref="X498:X519" si="418">IF(S498=0,T498*V498,S498*T498*V498)</f>
        <v>0</v>
      </c>
      <c r="Y498" s="205"/>
      <c r="Z498" s="273">
        <v>0</v>
      </c>
      <c r="AA498" s="268">
        <v>0</v>
      </c>
      <c r="AB498" s="271"/>
      <c r="AC498" s="274">
        <v>0</v>
      </c>
      <c r="AD498" s="275"/>
      <c r="AE498" s="273">
        <v>0</v>
      </c>
      <c r="AF498" s="268">
        <v>0</v>
      </c>
      <c r="AG498" s="271"/>
      <c r="AH498" s="274">
        <v>0</v>
      </c>
      <c r="AI498" s="276"/>
      <c r="AJ498" s="273">
        <v>0</v>
      </c>
      <c r="AK498" s="268">
        <v>0</v>
      </c>
      <c r="AL498" s="271"/>
      <c r="AM498" s="274">
        <v>0</v>
      </c>
      <c r="AN498" s="276"/>
      <c r="AO498" s="273">
        <v>0</v>
      </c>
      <c r="AP498" s="268">
        <v>0</v>
      </c>
      <c r="AQ498" s="271"/>
      <c r="AR498" s="274">
        <v>0</v>
      </c>
      <c r="AS498" s="275"/>
      <c r="AT498" s="464"/>
      <c r="AU498" s="432">
        <f t="shared" si="414"/>
        <v>0</v>
      </c>
    </row>
    <row r="499" spans="1:47" ht="15" customHeight="1" outlineLevel="1" x14ac:dyDescent="0.2">
      <c r="A499" s="264"/>
      <c r="B499" s="71" t="s">
        <v>16</v>
      </c>
      <c r="C499" s="265"/>
      <c r="D499" s="265"/>
      <c r="E499" s="267"/>
      <c r="F499" s="268">
        <v>0</v>
      </c>
      <c r="G499" s="269" t="s">
        <v>85</v>
      </c>
      <c r="H499" s="270">
        <v>0</v>
      </c>
      <c r="I499" s="271"/>
      <c r="J499" s="432">
        <f t="shared" si="413"/>
        <v>0</v>
      </c>
      <c r="K499" s="205"/>
      <c r="L499" s="471">
        <v>2</v>
      </c>
      <c r="M499" s="356">
        <v>0</v>
      </c>
      <c r="N499" s="269" t="s">
        <v>85</v>
      </c>
      <c r="O499" s="270">
        <f t="shared" si="415"/>
        <v>0</v>
      </c>
      <c r="P499" s="271"/>
      <c r="Q499" s="432">
        <f t="shared" si="417"/>
        <v>0</v>
      </c>
      <c r="R499" s="207"/>
      <c r="S499" s="472">
        <v>2</v>
      </c>
      <c r="T499" s="356">
        <v>0</v>
      </c>
      <c r="U499" s="269" t="s">
        <v>85</v>
      </c>
      <c r="V499" s="270">
        <f t="shared" si="416"/>
        <v>0</v>
      </c>
      <c r="W499" s="271"/>
      <c r="X499" s="432">
        <f t="shared" si="418"/>
        <v>0</v>
      </c>
      <c r="Y499" s="205"/>
      <c r="Z499" s="273">
        <v>0</v>
      </c>
      <c r="AA499" s="268">
        <v>0</v>
      </c>
      <c r="AB499" s="271"/>
      <c r="AC499" s="274">
        <v>0</v>
      </c>
      <c r="AD499" s="275"/>
      <c r="AE499" s="273">
        <v>0</v>
      </c>
      <c r="AF499" s="268">
        <v>0</v>
      </c>
      <c r="AG499" s="271"/>
      <c r="AH499" s="274">
        <v>0</v>
      </c>
      <c r="AI499" s="276"/>
      <c r="AJ499" s="273">
        <v>0</v>
      </c>
      <c r="AK499" s="268">
        <v>0</v>
      </c>
      <c r="AL499" s="271"/>
      <c r="AM499" s="274">
        <v>0</v>
      </c>
      <c r="AN499" s="276"/>
      <c r="AO499" s="273">
        <v>0</v>
      </c>
      <c r="AP499" s="268">
        <v>0</v>
      </c>
      <c r="AQ499" s="271"/>
      <c r="AR499" s="274">
        <v>0</v>
      </c>
      <c r="AS499" s="275"/>
      <c r="AT499" s="464"/>
      <c r="AU499" s="432">
        <f t="shared" si="414"/>
        <v>0</v>
      </c>
    </row>
    <row r="500" spans="1:47" ht="15" customHeight="1" outlineLevel="1" x14ac:dyDescent="0.2">
      <c r="A500" s="264"/>
      <c r="B500" s="71" t="s">
        <v>16</v>
      </c>
      <c r="C500" s="265"/>
      <c r="D500" s="265"/>
      <c r="E500" s="267"/>
      <c r="F500" s="268">
        <v>0</v>
      </c>
      <c r="G500" s="269" t="s">
        <v>85</v>
      </c>
      <c r="H500" s="270">
        <v>0</v>
      </c>
      <c r="I500" s="271"/>
      <c r="J500" s="432">
        <f t="shared" si="413"/>
        <v>0</v>
      </c>
      <c r="K500" s="205"/>
      <c r="L500" s="471">
        <v>2</v>
      </c>
      <c r="M500" s="356">
        <v>0</v>
      </c>
      <c r="N500" s="269" t="s">
        <v>85</v>
      </c>
      <c r="O500" s="270">
        <f t="shared" si="415"/>
        <v>0</v>
      </c>
      <c r="P500" s="271"/>
      <c r="Q500" s="432">
        <f t="shared" si="417"/>
        <v>0</v>
      </c>
      <c r="R500" s="207"/>
      <c r="S500" s="472">
        <v>2</v>
      </c>
      <c r="T500" s="356">
        <v>0</v>
      </c>
      <c r="U500" s="269" t="s">
        <v>85</v>
      </c>
      <c r="V500" s="270">
        <f t="shared" si="416"/>
        <v>0</v>
      </c>
      <c r="W500" s="271"/>
      <c r="X500" s="432">
        <f t="shared" si="418"/>
        <v>0</v>
      </c>
      <c r="Y500" s="205"/>
      <c r="Z500" s="273">
        <v>0</v>
      </c>
      <c r="AA500" s="268">
        <v>0</v>
      </c>
      <c r="AB500" s="271"/>
      <c r="AC500" s="274">
        <v>0</v>
      </c>
      <c r="AD500" s="275"/>
      <c r="AE500" s="273">
        <v>0</v>
      </c>
      <c r="AF500" s="268">
        <v>0</v>
      </c>
      <c r="AG500" s="271"/>
      <c r="AH500" s="274">
        <v>0</v>
      </c>
      <c r="AI500" s="276"/>
      <c r="AJ500" s="273">
        <v>0</v>
      </c>
      <c r="AK500" s="268">
        <v>0</v>
      </c>
      <c r="AL500" s="271"/>
      <c r="AM500" s="274">
        <v>0</v>
      </c>
      <c r="AN500" s="276"/>
      <c r="AO500" s="273">
        <v>0</v>
      </c>
      <c r="AP500" s="268">
        <v>0</v>
      </c>
      <c r="AQ500" s="271"/>
      <c r="AR500" s="274">
        <v>0</v>
      </c>
      <c r="AS500" s="275"/>
      <c r="AT500" s="464"/>
      <c r="AU500" s="432">
        <f t="shared" si="414"/>
        <v>0</v>
      </c>
    </row>
    <row r="501" spans="1:47" ht="15" customHeight="1" outlineLevel="1" x14ac:dyDescent="0.2">
      <c r="A501" s="264" t="s">
        <v>273</v>
      </c>
      <c r="B501" s="69" t="s">
        <v>274</v>
      </c>
      <c r="C501" s="265"/>
      <c r="D501" s="265"/>
      <c r="E501" s="267"/>
      <c r="F501" s="268"/>
      <c r="G501" s="269"/>
      <c r="H501" s="270"/>
      <c r="I501" s="271"/>
      <c r="J501" s="432">
        <f t="shared" si="413"/>
        <v>0</v>
      </c>
      <c r="K501" s="205"/>
      <c r="L501" s="471">
        <v>2</v>
      </c>
      <c r="M501" s="356">
        <v>0</v>
      </c>
      <c r="N501" s="269"/>
      <c r="O501" s="270">
        <f t="shared" si="415"/>
        <v>0</v>
      </c>
      <c r="P501" s="271"/>
      <c r="Q501" s="432">
        <f t="shared" si="417"/>
        <v>0</v>
      </c>
      <c r="R501" s="207"/>
      <c r="S501" s="472">
        <v>2</v>
      </c>
      <c r="T501" s="356">
        <v>0</v>
      </c>
      <c r="U501" s="269"/>
      <c r="V501" s="270">
        <f t="shared" si="416"/>
        <v>0</v>
      </c>
      <c r="W501" s="271"/>
      <c r="X501" s="432">
        <f t="shared" si="418"/>
        <v>0</v>
      </c>
      <c r="Y501" s="205"/>
      <c r="Z501" s="273">
        <v>0</v>
      </c>
      <c r="AA501" s="268">
        <v>0</v>
      </c>
      <c r="AB501" s="271"/>
      <c r="AC501" s="274">
        <v>0</v>
      </c>
      <c r="AD501" s="275"/>
      <c r="AE501" s="273">
        <v>0</v>
      </c>
      <c r="AF501" s="268">
        <v>0</v>
      </c>
      <c r="AG501" s="271"/>
      <c r="AH501" s="274">
        <v>0</v>
      </c>
      <c r="AI501" s="276"/>
      <c r="AJ501" s="273">
        <v>0</v>
      </c>
      <c r="AK501" s="268">
        <v>0</v>
      </c>
      <c r="AL501" s="271"/>
      <c r="AM501" s="274">
        <v>0</v>
      </c>
      <c r="AN501" s="276"/>
      <c r="AO501" s="273">
        <v>0</v>
      </c>
      <c r="AP501" s="268">
        <v>0</v>
      </c>
      <c r="AQ501" s="271"/>
      <c r="AR501" s="274">
        <v>0</v>
      </c>
      <c r="AS501" s="275"/>
      <c r="AT501" s="464"/>
      <c r="AU501" s="432">
        <f t="shared" si="414"/>
        <v>0</v>
      </c>
    </row>
    <row r="502" spans="1:47" ht="15" customHeight="1" outlineLevel="1" x14ac:dyDescent="0.2">
      <c r="A502" s="264"/>
      <c r="B502" s="71" t="s">
        <v>16</v>
      </c>
      <c r="C502" s="265"/>
      <c r="D502" s="265"/>
      <c r="E502" s="267"/>
      <c r="F502" s="268">
        <v>0</v>
      </c>
      <c r="G502" s="269" t="s">
        <v>85</v>
      </c>
      <c r="H502" s="270">
        <v>0</v>
      </c>
      <c r="I502" s="271"/>
      <c r="J502" s="432">
        <f t="shared" si="413"/>
        <v>0</v>
      </c>
      <c r="K502" s="205"/>
      <c r="L502" s="471">
        <v>2</v>
      </c>
      <c r="M502" s="356">
        <v>0</v>
      </c>
      <c r="N502" s="269" t="s">
        <v>85</v>
      </c>
      <c r="O502" s="270">
        <f t="shared" si="415"/>
        <v>0</v>
      </c>
      <c r="P502" s="271"/>
      <c r="Q502" s="432">
        <f t="shared" si="417"/>
        <v>0</v>
      </c>
      <c r="R502" s="207"/>
      <c r="S502" s="472">
        <v>2</v>
      </c>
      <c r="T502" s="356">
        <v>0</v>
      </c>
      <c r="U502" s="269" t="s">
        <v>85</v>
      </c>
      <c r="V502" s="270">
        <f t="shared" si="416"/>
        <v>0</v>
      </c>
      <c r="W502" s="271"/>
      <c r="X502" s="432">
        <f t="shared" si="418"/>
        <v>0</v>
      </c>
      <c r="Y502" s="205"/>
      <c r="Z502" s="273">
        <v>0</v>
      </c>
      <c r="AA502" s="268">
        <v>0</v>
      </c>
      <c r="AB502" s="271"/>
      <c r="AC502" s="274">
        <v>0</v>
      </c>
      <c r="AD502" s="275"/>
      <c r="AE502" s="273">
        <v>0</v>
      </c>
      <c r="AF502" s="268">
        <v>0</v>
      </c>
      <c r="AG502" s="271"/>
      <c r="AH502" s="274">
        <v>0</v>
      </c>
      <c r="AI502" s="276"/>
      <c r="AJ502" s="273">
        <v>0</v>
      </c>
      <c r="AK502" s="268">
        <v>0</v>
      </c>
      <c r="AL502" s="271"/>
      <c r="AM502" s="274">
        <v>0</v>
      </c>
      <c r="AN502" s="276"/>
      <c r="AO502" s="273">
        <v>0</v>
      </c>
      <c r="AP502" s="268">
        <v>0</v>
      </c>
      <c r="AQ502" s="271"/>
      <c r="AR502" s="274">
        <v>0</v>
      </c>
      <c r="AS502" s="275"/>
      <c r="AT502" s="464"/>
      <c r="AU502" s="432">
        <f t="shared" si="414"/>
        <v>0</v>
      </c>
    </row>
    <row r="503" spans="1:47" ht="15" customHeight="1" outlineLevel="1" x14ac:dyDescent="0.2">
      <c r="A503" s="264"/>
      <c r="B503" s="71" t="s">
        <v>16</v>
      </c>
      <c r="C503" s="265"/>
      <c r="D503" s="265"/>
      <c r="E503" s="267"/>
      <c r="F503" s="268">
        <v>0</v>
      </c>
      <c r="G503" s="269" t="s">
        <v>85</v>
      </c>
      <c r="H503" s="270">
        <v>0</v>
      </c>
      <c r="I503" s="271"/>
      <c r="J503" s="432">
        <f t="shared" si="413"/>
        <v>0</v>
      </c>
      <c r="K503" s="205"/>
      <c r="L503" s="471">
        <v>2</v>
      </c>
      <c r="M503" s="356">
        <v>0</v>
      </c>
      <c r="N503" s="269" t="s">
        <v>85</v>
      </c>
      <c r="O503" s="270">
        <f t="shared" si="415"/>
        <v>0</v>
      </c>
      <c r="P503" s="271"/>
      <c r="Q503" s="432">
        <f t="shared" si="417"/>
        <v>0</v>
      </c>
      <c r="R503" s="207"/>
      <c r="S503" s="472">
        <v>2</v>
      </c>
      <c r="T503" s="356">
        <v>0</v>
      </c>
      <c r="U503" s="269" t="s">
        <v>85</v>
      </c>
      <c r="V503" s="270">
        <f t="shared" si="416"/>
        <v>0</v>
      </c>
      <c r="W503" s="271"/>
      <c r="X503" s="432">
        <f t="shared" si="418"/>
        <v>0</v>
      </c>
      <c r="Y503" s="205"/>
      <c r="Z503" s="273">
        <v>0</v>
      </c>
      <c r="AA503" s="268">
        <v>0</v>
      </c>
      <c r="AB503" s="271"/>
      <c r="AC503" s="274">
        <v>0</v>
      </c>
      <c r="AD503" s="275"/>
      <c r="AE503" s="273">
        <v>0</v>
      </c>
      <c r="AF503" s="268">
        <v>0</v>
      </c>
      <c r="AG503" s="271"/>
      <c r="AH503" s="274">
        <v>0</v>
      </c>
      <c r="AI503" s="276"/>
      <c r="AJ503" s="273">
        <v>0</v>
      </c>
      <c r="AK503" s="268">
        <v>0</v>
      </c>
      <c r="AL503" s="271"/>
      <c r="AM503" s="274">
        <v>0</v>
      </c>
      <c r="AN503" s="276"/>
      <c r="AO503" s="273">
        <v>0</v>
      </c>
      <c r="AP503" s="268">
        <v>0</v>
      </c>
      <c r="AQ503" s="271"/>
      <c r="AR503" s="274">
        <v>0</v>
      </c>
      <c r="AS503" s="275"/>
      <c r="AT503" s="464"/>
      <c r="AU503" s="432">
        <f t="shared" si="414"/>
        <v>0</v>
      </c>
    </row>
    <row r="504" spans="1:47" ht="15" customHeight="1" outlineLevel="1" x14ac:dyDescent="0.2">
      <c r="A504" s="264"/>
      <c r="B504" s="70"/>
      <c r="C504" s="265"/>
      <c r="D504" s="265"/>
      <c r="E504" s="267"/>
      <c r="F504" s="268">
        <v>0</v>
      </c>
      <c r="G504" s="269"/>
      <c r="H504" s="270">
        <v>0</v>
      </c>
      <c r="I504" s="271"/>
      <c r="J504" s="432">
        <f t="shared" ref="J504:J519" si="419">IF(E504=0,F504*H504,E504*F504*H504)</f>
        <v>0</v>
      </c>
      <c r="K504" s="205"/>
      <c r="L504" s="471">
        <v>2</v>
      </c>
      <c r="M504" s="356">
        <v>0</v>
      </c>
      <c r="N504" s="269"/>
      <c r="O504" s="270">
        <f t="shared" si="415"/>
        <v>0</v>
      </c>
      <c r="P504" s="271"/>
      <c r="Q504" s="432">
        <f t="shared" si="417"/>
        <v>0</v>
      </c>
      <c r="R504" s="207"/>
      <c r="S504" s="472">
        <v>2</v>
      </c>
      <c r="T504" s="356">
        <v>0</v>
      </c>
      <c r="U504" s="269"/>
      <c r="V504" s="270">
        <f t="shared" si="416"/>
        <v>0</v>
      </c>
      <c r="W504" s="271"/>
      <c r="X504" s="432">
        <f t="shared" si="418"/>
        <v>0</v>
      </c>
      <c r="Y504" s="205"/>
      <c r="Z504" s="273">
        <v>0</v>
      </c>
      <c r="AA504" s="268">
        <v>0</v>
      </c>
      <c r="AB504" s="271"/>
      <c r="AC504" s="274">
        <v>0</v>
      </c>
      <c r="AD504" s="275"/>
      <c r="AE504" s="273">
        <v>0</v>
      </c>
      <c r="AF504" s="268">
        <v>0</v>
      </c>
      <c r="AG504" s="271"/>
      <c r="AH504" s="274">
        <v>0</v>
      </c>
      <c r="AI504" s="276"/>
      <c r="AJ504" s="273">
        <v>0</v>
      </c>
      <c r="AK504" s="268">
        <v>0</v>
      </c>
      <c r="AL504" s="271"/>
      <c r="AM504" s="274">
        <v>0</v>
      </c>
      <c r="AN504" s="276"/>
      <c r="AO504" s="273">
        <v>0</v>
      </c>
      <c r="AP504" s="268">
        <v>0</v>
      </c>
      <c r="AQ504" s="271"/>
      <c r="AR504" s="274">
        <v>0</v>
      </c>
      <c r="AS504" s="275"/>
      <c r="AT504" s="464"/>
      <c r="AU504" s="432">
        <f t="shared" ref="AU504:AU519" si="420">J504+Q504+X504</f>
        <v>0</v>
      </c>
    </row>
    <row r="505" spans="1:47" ht="15" customHeight="1" outlineLevel="1" x14ac:dyDescent="0.2">
      <c r="A505" s="264" t="s">
        <v>174</v>
      </c>
      <c r="B505" s="69" t="s">
        <v>175</v>
      </c>
      <c r="C505" s="265"/>
      <c r="D505" s="265"/>
      <c r="E505" s="267"/>
      <c r="F505" s="268"/>
      <c r="G505" s="269"/>
      <c r="H505" s="270"/>
      <c r="I505" s="271"/>
      <c r="J505" s="432">
        <f t="shared" si="419"/>
        <v>0</v>
      </c>
      <c r="K505" s="205"/>
      <c r="L505" s="471"/>
      <c r="M505" s="356">
        <v>0</v>
      </c>
      <c r="N505" s="269" t="s">
        <v>87</v>
      </c>
      <c r="O505" s="270">
        <f t="shared" si="415"/>
        <v>0</v>
      </c>
      <c r="P505" s="271"/>
      <c r="Q505" s="432">
        <f t="shared" si="417"/>
        <v>0</v>
      </c>
      <c r="R505" s="207"/>
      <c r="S505" s="472"/>
      <c r="T505" s="356">
        <v>0</v>
      </c>
      <c r="U505" s="269" t="s">
        <v>87</v>
      </c>
      <c r="V505" s="270">
        <f t="shared" si="416"/>
        <v>0</v>
      </c>
      <c r="W505" s="271"/>
      <c r="X505" s="432">
        <f t="shared" si="418"/>
        <v>0</v>
      </c>
      <c r="Y505" s="205"/>
      <c r="Z505" s="273">
        <v>0</v>
      </c>
      <c r="AA505" s="268">
        <v>0</v>
      </c>
      <c r="AB505" s="271"/>
      <c r="AC505" s="274">
        <v>0</v>
      </c>
      <c r="AD505" s="275"/>
      <c r="AE505" s="273">
        <v>0</v>
      </c>
      <c r="AF505" s="268">
        <v>0</v>
      </c>
      <c r="AG505" s="271"/>
      <c r="AH505" s="274">
        <v>0</v>
      </c>
      <c r="AI505" s="276"/>
      <c r="AJ505" s="273">
        <v>0</v>
      </c>
      <c r="AK505" s="268">
        <v>0</v>
      </c>
      <c r="AL505" s="271"/>
      <c r="AM505" s="274">
        <v>0</v>
      </c>
      <c r="AN505" s="276"/>
      <c r="AO505" s="273">
        <v>0</v>
      </c>
      <c r="AP505" s="268">
        <v>0</v>
      </c>
      <c r="AQ505" s="271"/>
      <c r="AR505" s="274">
        <v>0</v>
      </c>
      <c r="AS505" s="275"/>
      <c r="AT505" s="464"/>
      <c r="AU505" s="432">
        <f t="shared" si="420"/>
        <v>0</v>
      </c>
    </row>
    <row r="506" spans="1:47" ht="12" outlineLevel="1" x14ac:dyDescent="0.2">
      <c r="A506" s="264"/>
      <c r="B506" s="56" t="s">
        <v>184</v>
      </c>
      <c r="C506" s="265"/>
      <c r="D506" s="265"/>
      <c r="E506" s="267"/>
      <c r="F506" s="268">
        <f>J15</f>
        <v>166</v>
      </c>
      <c r="G506" s="269" t="s">
        <v>383</v>
      </c>
      <c r="H506" s="270">
        <v>0</v>
      </c>
      <c r="I506" s="271"/>
      <c r="J506" s="432">
        <f t="shared" si="419"/>
        <v>0</v>
      </c>
      <c r="K506" s="205"/>
      <c r="L506" s="471">
        <f>Q15</f>
        <v>410</v>
      </c>
      <c r="M506" s="464">
        <v>80</v>
      </c>
      <c r="N506" s="269" t="s">
        <v>183</v>
      </c>
      <c r="O506" s="270">
        <f t="shared" si="415"/>
        <v>0</v>
      </c>
      <c r="P506" s="271"/>
      <c r="Q506" s="432">
        <f>IF(L506=0,M506*O506,L506*M506*O506)</f>
        <v>0</v>
      </c>
      <c r="R506" s="207"/>
      <c r="S506" s="472">
        <f>X15</f>
        <v>310</v>
      </c>
      <c r="T506" s="464">
        <v>80</v>
      </c>
      <c r="U506" s="269" t="s">
        <v>183</v>
      </c>
      <c r="V506" s="270">
        <f t="shared" si="416"/>
        <v>0</v>
      </c>
      <c r="W506" s="271"/>
      <c r="X506" s="432">
        <f t="shared" si="418"/>
        <v>0</v>
      </c>
      <c r="Y506" s="205"/>
      <c r="Z506" s="273">
        <v>0</v>
      </c>
      <c r="AA506" s="268">
        <v>0</v>
      </c>
      <c r="AB506" s="271"/>
      <c r="AC506" s="274">
        <v>0</v>
      </c>
      <c r="AD506" s="275"/>
      <c r="AE506" s="273">
        <v>0</v>
      </c>
      <c r="AF506" s="268">
        <v>0</v>
      </c>
      <c r="AG506" s="271"/>
      <c r="AH506" s="274">
        <v>0</v>
      </c>
      <c r="AI506" s="276"/>
      <c r="AJ506" s="273">
        <v>0</v>
      </c>
      <c r="AK506" s="268">
        <v>0</v>
      </c>
      <c r="AL506" s="271"/>
      <c r="AM506" s="274">
        <v>0</v>
      </c>
      <c r="AN506" s="276"/>
      <c r="AO506" s="273">
        <v>0</v>
      </c>
      <c r="AP506" s="268">
        <v>0</v>
      </c>
      <c r="AQ506" s="271"/>
      <c r="AR506" s="274">
        <v>0</v>
      </c>
      <c r="AS506" s="275"/>
      <c r="AT506" s="464"/>
      <c r="AU506" s="432">
        <f t="shared" si="420"/>
        <v>0</v>
      </c>
    </row>
    <row r="507" spans="1:47" ht="15" customHeight="1" outlineLevel="1" x14ac:dyDescent="0.2">
      <c r="A507" s="264"/>
      <c r="B507" s="87" t="s">
        <v>379</v>
      </c>
      <c r="C507" s="265"/>
      <c r="D507" s="265"/>
      <c r="E507" s="267"/>
      <c r="F507" s="268">
        <v>0</v>
      </c>
      <c r="G507" s="269" t="s">
        <v>384</v>
      </c>
      <c r="H507" s="270">
        <v>0</v>
      </c>
      <c r="I507" s="271"/>
      <c r="J507" s="432">
        <f t="shared" si="419"/>
        <v>0</v>
      </c>
      <c r="K507" s="205"/>
      <c r="L507" s="471">
        <f>ROUND(Q15*40%,-1)</f>
        <v>160</v>
      </c>
      <c r="M507" s="464">
        <v>6</v>
      </c>
      <c r="N507" s="269" t="s">
        <v>88</v>
      </c>
      <c r="O507" s="270">
        <f t="shared" si="415"/>
        <v>0</v>
      </c>
      <c r="P507" s="271"/>
      <c r="Q507" s="432">
        <f t="shared" si="417"/>
        <v>0</v>
      </c>
      <c r="R507" s="207"/>
      <c r="S507" s="472">
        <f>ROUND(X15*40%,-1)</f>
        <v>120</v>
      </c>
      <c r="T507" s="464">
        <v>6</v>
      </c>
      <c r="U507" s="269" t="s">
        <v>88</v>
      </c>
      <c r="V507" s="270">
        <f t="shared" si="416"/>
        <v>0</v>
      </c>
      <c r="W507" s="271"/>
      <c r="X507" s="432">
        <f t="shared" si="418"/>
        <v>0</v>
      </c>
      <c r="Y507" s="205"/>
      <c r="Z507" s="273">
        <v>0</v>
      </c>
      <c r="AA507" s="268">
        <v>0</v>
      </c>
      <c r="AB507" s="271"/>
      <c r="AC507" s="274">
        <v>0</v>
      </c>
      <c r="AD507" s="275"/>
      <c r="AE507" s="273">
        <v>0</v>
      </c>
      <c r="AF507" s="268">
        <v>0</v>
      </c>
      <c r="AG507" s="271"/>
      <c r="AH507" s="274">
        <v>0</v>
      </c>
      <c r="AI507" s="276"/>
      <c r="AJ507" s="273">
        <v>0</v>
      </c>
      <c r="AK507" s="268">
        <v>0</v>
      </c>
      <c r="AL507" s="271"/>
      <c r="AM507" s="274">
        <v>0</v>
      </c>
      <c r="AN507" s="276"/>
      <c r="AO507" s="273">
        <v>0</v>
      </c>
      <c r="AP507" s="268">
        <v>0</v>
      </c>
      <c r="AQ507" s="271"/>
      <c r="AR507" s="274">
        <v>0</v>
      </c>
      <c r="AS507" s="275"/>
      <c r="AT507" s="464"/>
      <c r="AU507" s="432">
        <f t="shared" si="420"/>
        <v>0</v>
      </c>
    </row>
    <row r="508" spans="1:47" ht="15" customHeight="1" outlineLevel="1" x14ac:dyDescent="0.2">
      <c r="A508" s="264"/>
      <c r="B508" s="87"/>
      <c r="C508" s="387"/>
      <c r="D508" s="294"/>
      <c r="E508" s="267"/>
      <c r="F508" s="268"/>
      <c r="G508" s="269"/>
      <c r="H508" s="270"/>
      <c r="I508" s="271"/>
      <c r="J508" s="432">
        <f t="shared" si="419"/>
        <v>0</v>
      </c>
      <c r="K508" s="205"/>
      <c r="L508" s="471"/>
      <c r="M508" s="464"/>
      <c r="N508" s="269"/>
      <c r="O508" s="270">
        <f t="shared" ref="O508:O519" si="421">H508</f>
        <v>0</v>
      </c>
      <c r="P508" s="271"/>
      <c r="Q508" s="432">
        <f t="shared" si="417"/>
        <v>0</v>
      </c>
      <c r="R508" s="207"/>
      <c r="S508" s="472"/>
      <c r="T508" s="464"/>
      <c r="U508" s="269"/>
      <c r="V508" s="270">
        <f t="shared" ref="V508:V519" si="422">H508</f>
        <v>0</v>
      </c>
      <c r="W508" s="271"/>
      <c r="X508" s="432">
        <f t="shared" si="418"/>
        <v>0</v>
      </c>
      <c r="Y508" s="205"/>
      <c r="Z508" s="273"/>
      <c r="AA508" s="268"/>
      <c r="AB508" s="271"/>
      <c r="AC508" s="274"/>
      <c r="AD508" s="275"/>
      <c r="AE508" s="273"/>
      <c r="AF508" s="268"/>
      <c r="AG508" s="271"/>
      <c r="AH508" s="274"/>
      <c r="AI508" s="276"/>
      <c r="AJ508" s="273"/>
      <c r="AK508" s="268"/>
      <c r="AL508" s="271"/>
      <c r="AM508" s="274"/>
      <c r="AN508" s="276"/>
      <c r="AO508" s="273"/>
      <c r="AP508" s="268"/>
      <c r="AQ508" s="271"/>
      <c r="AR508" s="274"/>
      <c r="AS508" s="275"/>
      <c r="AT508" s="464"/>
      <c r="AU508" s="432"/>
    </row>
    <row r="509" spans="1:47" ht="15" customHeight="1" outlineLevel="1" x14ac:dyDescent="0.2">
      <c r="A509" s="264"/>
      <c r="B509" s="87"/>
      <c r="C509" s="387"/>
      <c r="D509" s="294"/>
      <c r="E509" s="267"/>
      <c r="F509" s="268"/>
      <c r="G509" s="269"/>
      <c r="H509" s="270"/>
      <c r="I509" s="271"/>
      <c r="J509" s="432">
        <f t="shared" si="419"/>
        <v>0</v>
      </c>
      <c r="K509" s="205"/>
      <c r="L509" s="471"/>
      <c r="M509" s="464"/>
      <c r="N509" s="269"/>
      <c r="O509" s="270">
        <f t="shared" si="421"/>
        <v>0</v>
      </c>
      <c r="P509" s="271"/>
      <c r="Q509" s="432">
        <f t="shared" si="417"/>
        <v>0</v>
      </c>
      <c r="R509" s="207"/>
      <c r="S509" s="472"/>
      <c r="T509" s="464"/>
      <c r="U509" s="269"/>
      <c r="V509" s="270">
        <f t="shared" si="422"/>
        <v>0</v>
      </c>
      <c r="W509" s="271"/>
      <c r="X509" s="432">
        <f t="shared" si="418"/>
        <v>0</v>
      </c>
      <c r="Y509" s="205"/>
      <c r="Z509" s="273"/>
      <c r="AA509" s="268"/>
      <c r="AB509" s="271"/>
      <c r="AC509" s="274"/>
      <c r="AD509" s="275"/>
      <c r="AE509" s="273"/>
      <c r="AF509" s="268"/>
      <c r="AG509" s="271"/>
      <c r="AH509" s="274"/>
      <c r="AI509" s="276"/>
      <c r="AJ509" s="273"/>
      <c r="AK509" s="268"/>
      <c r="AL509" s="271"/>
      <c r="AM509" s="274"/>
      <c r="AN509" s="276"/>
      <c r="AO509" s="273"/>
      <c r="AP509" s="268"/>
      <c r="AQ509" s="271"/>
      <c r="AR509" s="274"/>
      <c r="AS509" s="275"/>
      <c r="AT509" s="464"/>
      <c r="AU509" s="432"/>
    </row>
    <row r="510" spans="1:47" ht="15" customHeight="1" outlineLevel="1" x14ac:dyDescent="0.2">
      <c r="A510" s="264"/>
      <c r="B510" s="87"/>
      <c r="C510" s="387"/>
      <c r="D510" s="294"/>
      <c r="E510" s="267"/>
      <c r="F510" s="268"/>
      <c r="G510" s="269"/>
      <c r="H510" s="270"/>
      <c r="I510" s="271"/>
      <c r="J510" s="432">
        <f t="shared" si="419"/>
        <v>0</v>
      </c>
      <c r="K510" s="205"/>
      <c r="L510" s="471"/>
      <c r="M510" s="464"/>
      <c r="N510" s="269"/>
      <c r="O510" s="270">
        <f t="shared" si="421"/>
        <v>0</v>
      </c>
      <c r="P510" s="271"/>
      <c r="Q510" s="432">
        <f t="shared" si="417"/>
        <v>0</v>
      </c>
      <c r="R510" s="207"/>
      <c r="S510" s="472"/>
      <c r="T510" s="464"/>
      <c r="U510" s="269"/>
      <c r="V510" s="270">
        <f t="shared" si="422"/>
        <v>0</v>
      </c>
      <c r="W510" s="271"/>
      <c r="X510" s="432">
        <f t="shared" si="418"/>
        <v>0</v>
      </c>
      <c r="Y510" s="205"/>
      <c r="Z510" s="273"/>
      <c r="AA510" s="268"/>
      <c r="AB510" s="271"/>
      <c r="AC510" s="274"/>
      <c r="AD510" s="275"/>
      <c r="AE510" s="273"/>
      <c r="AF510" s="268"/>
      <c r="AG510" s="271"/>
      <c r="AH510" s="274"/>
      <c r="AI510" s="276"/>
      <c r="AJ510" s="273"/>
      <c r="AK510" s="268"/>
      <c r="AL510" s="271"/>
      <c r="AM510" s="274"/>
      <c r="AN510" s="276"/>
      <c r="AO510" s="273"/>
      <c r="AP510" s="268"/>
      <c r="AQ510" s="271"/>
      <c r="AR510" s="274"/>
      <c r="AS510" s="275"/>
      <c r="AT510" s="464"/>
      <c r="AU510" s="432"/>
    </row>
    <row r="511" spans="1:47" ht="12" outlineLevel="1" x14ac:dyDescent="0.2">
      <c r="A511" s="264"/>
      <c r="B511" s="87" t="s">
        <v>275</v>
      </c>
      <c r="C511" s="265"/>
      <c r="D511" s="265"/>
      <c r="E511" s="267"/>
      <c r="F511" s="268">
        <v>0</v>
      </c>
      <c r="G511" s="269" t="s">
        <v>384</v>
      </c>
      <c r="H511" s="270">
        <v>0</v>
      </c>
      <c r="I511" s="271"/>
      <c r="J511" s="432">
        <f t="shared" si="419"/>
        <v>0</v>
      </c>
      <c r="K511" s="205"/>
      <c r="L511" s="471">
        <v>0</v>
      </c>
      <c r="M511" s="464">
        <v>2</v>
      </c>
      <c r="N511" s="269" t="s">
        <v>80</v>
      </c>
      <c r="O511" s="270">
        <f t="shared" si="421"/>
        <v>0</v>
      </c>
      <c r="P511" s="271"/>
      <c r="Q511" s="432">
        <f t="shared" si="417"/>
        <v>0</v>
      </c>
      <c r="R511" s="207"/>
      <c r="S511" s="472">
        <v>0</v>
      </c>
      <c r="T511" s="464">
        <v>2</v>
      </c>
      <c r="U511" s="269" t="s">
        <v>80</v>
      </c>
      <c r="V511" s="270">
        <f t="shared" si="422"/>
        <v>0</v>
      </c>
      <c r="W511" s="271"/>
      <c r="X511" s="432">
        <f t="shared" si="418"/>
        <v>0</v>
      </c>
      <c r="Y511" s="205"/>
      <c r="Z511" s="273">
        <v>0</v>
      </c>
      <c r="AA511" s="268">
        <v>0</v>
      </c>
      <c r="AB511" s="271"/>
      <c r="AC511" s="274">
        <v>0</v>
      </c>
      <c r="AD511" s="275"/>
      <c r="AE511" s="273">
        <v>0</v>
      </c>
      <c r="AF511" s="268">
        <v>0</v>
      </c>
      <c r="AG511" s="271"/>
      <c r="AH511" s="274">
        <v>0</v>
      </c>
      <c r="AI511" s="276"/>
      <c r="AJ511" s="273">
        <v>0</v>
      </c>
      <c r="AK511" s="268">
        <v>0</v>
      </c>
      <c r="AL511" s="271"/>
      <c r="AM511" s="274">
        <v>0</v>
      </c>
      <c r="AN511" s="276"/>
      <c r="AO511" s="273">
        <v>0</v>
      </c>
      <c r="AP511" s="268">
        <v>0</v>
      </c>
      <c r="AQ511" s="271"/>
      <c r="AR511" s="274">
        <v>0</v>
      </c>
      <c r="AS511" s="275"/>
      <c r="AT511" s="464"/>
      <c r="AU511" s="432">
        <f t="shared" si="420"/>
        <v>0</v>
      </c>
    </row>
    <row r="512" spans="1:47" ht="12" outlineLevel="1" x14ac:dyDescent="0.2">
      <c r="A512" s="264"/>
      <c r="B512" s="87" t="s">
        <v>5457</v>
      </c>
      <c r="C512" s="387"/>
      <c r="D512" s="294"/>
      <c r="E512" s="267"/>
      <c r="F512" s="268"/>
      <c r="G512" s="269"/>
      <c r="H512" s="270"/>
      <c r="I512" s="271"/>
      <c r="J512" s="432">
        <f t="shared" si="419"/>
        <v>0</v>
      </c>
      <c r="K512" s="205"/>
      <c r="L512" s="471"/>
      <c r="M512" s="464">
        <v>2</v>
      </c>
      <c r="N512" s="269" t="s">
        <v>80</v>
      </c>
      <c r="O512" s="270">
        <f t="shared" si="421"/>
        <v>0</v>
      </c>
      <c r="P512" s="271"/>
      <c r="Q512" s="432">
        <f t="shared" si="417"/>
        <v>0</v>
      </c>
      <c r="R512" s="207"/>
      <c r="S512" s="472"/>
      <c r="T512" s="464">
        <v>2</v>
      </c>
      <c r="U512" s="269" t="s">
        <v>80</v>
      </c>
      <c r="V512" s="270">
        <f t="shared" si="422"/>
        <v>0</v>
      </c>
      <c r="W512" s="271"/>
      <c r="X512" s="432">
        <f t="shared" si="418"/>
        <v>0</v>
      </c>
      <c r="Y512" s="205"/>
      <c r="Z512" s="273"/>
      <c r="AA512" s="268"/>
      <c r="AB512" s="271"/>
      <c r="AC512" s="274"/>
      <c r="AD512" s="275"/>
      <c r="AE512" s="273"/>
      <c r="AF512" s="268"/>
      <c r="AG512" s="271"/>
      <c r="AH512" s="274"/>
      <c r="AI512" s="276"/>
      <c r="AJ512" s="273"/>
      <c r="AK512" s="268"/>
      <c r="AL512" s="271"/>
      <c r="AM512" s="274"/>
      <c r="AN512" s="276"/>
      <c r="AO512" s="273"/>
      <c r="AP512" s="268"/>
      <c r="AQ512" s="271"/>
      <c r="AR512" s="274"/>
      <c r="AS512" s="275"/>
      <c r="AT512" s="464"/>
      <c r="AU512" s="432"/>
    </row>
    <row r="513" spans="1:47" ht="12" outlineLevel="1" x14ac:dyDescent="0.2">
      <c r="A513" s="264"/>
      <c r="B513" s="87"/>
      <c r="C513" s="387"/>
      <c r="D513" s="294"/>
      <c r="E513" s="267"/>
      <c r="F513" s="268"/>
      <c r="G513" s="269"/>
      <c r="H513" s="270"/>
      <c r="I513" s="271"/>
      <c r="J513" s="432">
        <f t="shared" si="419"/>
        <v>0</v>
      </c>
      <c r="K513" s="205"/>
      <c r="L513" s="471"/>
      <c r="M513" s="464"/>
      <c r="N513" s="269"/>
      <c r="O513" s="270">
        <f t="shared" si="421"/>
        <v>0</v>
      </c>
      <c r="P513" s="271"/>
      <c r="Q513" s="432">
        <f t="shared" si="417"/>
        <v>0</v>
      </c>
      <c r="R513" s="207"/>
      <c r="S513" s="472"/>
      <c r="T513" s="464"/>
      <c r="U513" s="269"/>
      <c r="V513" s="270">
        <f t="shared" si="422"/>
        <v>0</v>
      </c>
      <c r="W513" s="271"/>
      <c r="X513" s="432">
        <f t="shared" si="418"/>
        <v>0</v>
      </c>
      <c r="Y513" s="205"/>
      <c r="Z513" s="273"/>
      <c r="AA513" s="268"/>
      <c r="AB513" s="271"/>
      <c r="AC513" s="274"/>
      <c r="AD513" s="275"/>
      <c r="AE513" s="273"/>
      <c r="AF513" s="268"/>
      <c r="AG513" s="271"/>
      <c r="AH513" s="274"/>
      <c r="AI513" s="276"/>
      <c r="AJ513" s="273"/>
      <c r="AK513" s="268"/>
      <c r="AL513" s="271"/>
      <c r="AM513" s="274"/>
      <c r="AN513" s="276"/>
      <c r="AO513" s="273"/>
      <c r="AP513" s="268"/>
      <c r="AQ513" s="271"/>
      <c r="AR513" s="274"/>
      <c r="AS513" s="275"/>
      <c r="AT513" s="464"/>
      <c r="AU513" s="432"/>
    </row>
    <row r="514" spans="1:47" ht="12" outlineLevel="1" x14ac:dyDescent="0.2">
      <c r="A514" s="264"/>
      <c r="B514" s="87"/>
      <c r="C514" s="387"/>
      <c r="D514" s="294"/>
      <c r="E514" s="267"/>
      <c r="F514" s="268"/>
      <c r="G514" s="269"/>
      <c r="H514" s="270"/>
      <c r="I514" s="271"/>
      <c r="J514" s="432">
        <f t="shared" si="419"/>
        <v>0</v>
      </c>
      <c r="K514" s="205"/>
      <c r="L514" s="471"/>
      <c r="M514" s="464"/>
      <c r="N514" s="269"/>
      <c r="O514" s="270">
        <f t="shared" si="421"/>
        <v>0</v>
      </c>
      <c r="P514" s="271"/>
      <c r="Q514" s="432">
        <f t="shared" si="417"/>
        <v>0</v>
      </c>
      <c r="R514" s="207"/>
      <c r="S514" s="472"/>
      <c r="T514" s="464"/>
      <c r="U514" s="269"/>
      <c r="V514" s="270">
        <f t="shared" si="422"/>
        <v>0</v>
      </c>
      <c r="W514" s="271"/>
      <c r="X514" s="432">
        <f t="shared" si="418"/>
        <v>0</v>
      </c>
      <c r="Y514" s="205"/>
      <c r="Z514" s="273"/>
      <c r="AA514" s="268"/>
      <c r="AB514" s="271"/>
      <c r="AC514" s="274"/>
      <c r="AD514" s="275"/>
      <c r="AE514" s="273"/>
      <c r="AF514" s="268"/>
      <c r="AG514" s="271"/>
      <c r="AH514" s="274"/>
      <c r="AI514" s="276"/>
      <c r="AJ514" s="273"/>
      <c r="AK514" s="268"/>
      <c r="AL514" s="271"/>
      <c r="AM514" s="274"/>
      <c r="AN514" s="276"/>
      <c r="AO514" s="273"/>
      <c r="AP514" s="268"/>
      <c r="AQ514" s="271"/>
      <c r="AR514" s="274"/>
      <c r="AS514" s="275"/>
      <c r="AT514" s="464"/>
      <c r="AU514" s="432"/>
    </row>
    <row r="515" spans="1:47" ht="15" customHeight="1" outlineLevel="1" x14ac:dyDescent="0.2">
      <c r="A515" s="264"/>
      <c r="B515" s="87" t="s">
        <v>380</v>
      </c>
      <c r="C515" s="265"/>
      <c r="D515" s="294"/>
      <c r="E515" s="267"/>
      <c r="F515" s="268">
        <v>0</v>
      </c>
      <c r="G515" s="269" t="s">
        <v>384</v>
      </c>
      <c r="H515" s="270">
        <v>0</v>
      </c>
      <c r="I515" s="271"/>
      <c r="J515" s="432">
        <f t="shared" si="419"/>
        <v>0</v>
      </c>
      <c r="K515" s="205"/>
      <c r="L515" s="471"/>
      <c r="M515" s="464">
        <f>$Q$15</f>
        <v>410</v>
      </c>
      <c r="N515" s="269" t="s">
        <v>383</v>
      </c>
      <c r="O515" s="270">
        <f t="shared" si="421"/>
        <v>0</v>
      </c>
      <c r="P515" s="271"/>
      <c r="Q515" s="432">
        <f t="shared" si="417"/>
        <v>0</v>
      </c>
      <c r="R515" s="207"/>
      <c r="S515" s="472"/>
      <c r="T515" s="464">
        <f>X$15</f>
        <v>310</v>
      </c>
      <c r="U515" s="269" t="s">
        <v>383</v>
      </c>
      <c r="V515" s="270">
        <f t="shared" si="422"/>
        <v>0</v>
      </c>
      <c r="W515" s="271"/>
      <c r="X515" s="432">
        <f t="shared" si="418"/>
        <v>0</v>
      </c>
      <c r="Y515" s="205"/>
      <c r="Z515" s="273">
        <v>0</v>
      </c>
      <c r="AA515" s="268">
        <v>0</v>
      </c>
      <c r="AB515" s="271"/>
      <c r="AC515" s="274">
        <v>0</v>
      </c>
      <c r="AD515" s="275"/>
      <c r="AE515" s="273">
        <v>0</v>
      </c>
      <c r="AF515" s="268">
        <v>0</v>
      </c>
      <c r="AG515" s="271"/>
      <c r="AH515" s="274">
        <v>0</v>
      </c>
      <c r="AI515" s="276"/>
      <c r="AJ515" s="273">
        <v>0</v>
      </c>
      <c r="AK515" s="268">
        <v>0</v>
      </c>
      <c r="AL515" s="271"/>
      <c r="AM515" s="274">
        <v>0</v>
      </c>
      <c r="AN515" s="276"/>
      <c r="AO515" s="273">
        <v>0</v>
      </c>
      <c r="AP515" s="268">
        <v>0</v>
      </c>
      <c r="AQ515" s="271"/>
      <c r="AR515" s="274">
        <v>0</v>
      </c>
      <c r="AS515" s="275"/>
      <c r="AT515" s="464"/>
      <c r="AU515" s="432">
        <f t="shared" si="420"/>
        <v>0</v>
      </c>
    </row>
    <row r="516" spans="1:47" ht="15" customHeight="1" outlineLevel="1" x14ac:dyDescent="0.2">
      <c r="A516" s="264"/>
      <c r="B516" s="87"/>
      <c r="C516" s="265"/>
      <c r="D516" s="294"/>
      <c r="E516" s="267"/>
      <c r="F516" s="268"/>
      <c r="G516" s="269"/>
      <c r="H516" s="270"/>
      <c r="I516" s="271"/>
      <c r="J516" s="432">
        <f t="shared" si="419"/>
        <v>0</v>
      </c>
      <c r="K516" s="205"/>
      <c r="L516" s="471"/>
      <c r="M516" s="464"/>
      <c r="N516" s="269"/>
      <c r="O516" s="270">
        <f t="shared" si="421"/>
        <v>0</v>
      </c>
      <c r="P516" s="271"/>
      <c r="Q516" s="432">
        <f t="shared" si="417"/>
        <v>0</v>
      </c>
      <c r="R516" s="207"/>
      <c r="S516" s="472"/>
      <c r="T516" s="464"/>
      <c r="U516" s="269"/>
      <c r="V516" s="270">
        <f t="shared" si="422"/>
        <v>0</v>
      </c>
      <c r="W516" s="271"/>
      <c r="X516" s="432">
        <f t="shared" si="418"/>
        <v>0</v>
      </c>
      <c r="Y516" s="205"/>
      <c r="Z516" s="273"/>
      <c r="AA516" s="268"/>
      <c r="AB516" s="271"/>
      <c r="AC516" s="274"/>
      <c r="AD516" s="275"/>
      <c r="AE516" s="273"/>
      <c r="AF516" s="268"/>
      <c r="AG516" s="271"/>
      <c r="AH516" s="274"/>
      <c r="AI516" s="276"/>
      <c r="AJ516" s="273"/>
      <c r="AK516" s="268"/>
      <c r="AL516" s="271"/>
      <c r="AM516" s="274"/>
      <c r="AN516" s="276"/>
      <c r="AO516" s="273"/>
      <c r="AP516" s="268"/>
      <c r="AQ516" s="271"/>
      <c r="AR516" s="274"/>
      <c r="AS516" s="275"/>
      <c r="AT516" s="464"/>
      <c r="AU516" s="432"/>
    </row>
    <row r="517" spans="1:47" ht="15" customHeight="1" outlineLevel="1" x14ac:dyDescent="0.2">
      <c r="A517" s="264"/>
      <c r="B517" s="87"/>
      <c r="C517" s="265"/>
      <c r="D517" s="294"/>
      <c r="E517" s="267"/>
      <c r="F517" s="268"/>
      <c r="G517" s="269"/>
      <c r="H517" s="270"/>
      <c r="I517" s="271"/>
      <c r="J517" s="432">
        <f t="shared" si="419"/>
        <v>0</v>
      </c>
      <c r="K517" s="205"/>
      <c r="L517" s="471"/>
      <c r="M517" s="464"/>
      <c r="N517" s="269"/>
      <c r="O517" s="270">
        <f t="shared" si="421"/>
        <v>0</v>
      </c>
      <c r="P517" s="271"/>
      <c r="Q517" s="432">
        <f t="shared" si="417"/>
        <v>0</v>
      </c>
      <c r="R517" s="207"/>
      <c r="S517" s="472"/>
      <c r="T517" s="464"/>
      <c r="U517" s="269"/>
      <c r="V517" s="270">
        <f t="shared" si="422"/>
        <v>0</v>
      </c>
      <c r="W517" s="271"/>
      <c r="X517" s="432">
        <f t="shared" si="418"/>
        <v>0</v>
      </c>
      <c r="Y517" s="205"/>
      <c r="Z517" s="273"/>
      <c r="AA517" s="268"/>
      <c r="AB517" s="271"/>
      <c r="AC517" s="274"/>
      <c r="AD517" s="275"/>
      <c r="AE517" s="273"/>
      <c r="AF517" s="268"/>
      <c r="AG517" s="271"/>
      <c r="AH517" s="274"/>
      <c r="AI517" s="276"/>
      <c r="AJ517" s="273"/>
      <c r="AK517" s="268"/>
      <c r="AL517" s="271"/>
      <c r="AM517" s="274"/>
      <c r="AN517" s="276"/>
      <c r="AO517" s="273"/>
      <c r="AP517" s="268"/>
      <c r="AQ517" s="271"/>
      <c r="AR517" s="274"/>
      <c r="AS517" s="275"/>
      <c r="AT517" s="464"/>
      <c r="AU517" s="432"/>
    </row>
    <row r="518" spans="1:47" ht="15" customHeight="1" outlineLevel="1" x14ac:dyDescent="0.2">
      <c r="A518" s="264"/>
      <c r="B518" s="87"/>
      <c r="C518" s="265"/>
      <c r="D518" s="265"/>
      <c r="E518" s="267"/>
      <c r="F518" s="268">
        <v>0</v>
      </c>
      <c r="G518" s="269"/>
      <c r="H518" s="270">
        <v>0</v>
      </c>
      <c r="I518" s="271"/>
      <c r="J518" s="432">
        <f t="shared" si="419"/>
        <v>0</v>
      </c>
      <c r="K518" s="205"/>
      <c r="L518" s="471">
        <v>0</v>
      </c>
      <c r="M518" s="464">
        <v>0</v>
      </c>
      <c r="N518" s="269"/>
      <c r="O518" s="270">
        <f t="shared" si="421"/>
        <v>0</v>
      </c>
      <c r="P518" s="271"/>
      <c r="Q518" s="432">
        <f t="shared" si="417"/>
        <v>0</v>
      </c>
      <c r="R518" s="207"/>
      <c r="S518" s="472">
        <v>0</v>
      </c>
      <c r="T518" s="464">
        <v>0</v>
      </c>
      <c r="U518" s="269"/>
      <c r="V518" s="270">
        <f t="shared" si="422"/>
        <v>0</v>
      </c>
      <c r="W518" s="271"/>
      <c r="X518" s="432">
        <f t="shared" si="418"/>
        <v>0</v>
      </c>
      <c r="Y518" s="205"/>
      <c r="Z518" s="273">
        <v>0</v>
      </c>
      <c r="AA518" s="268">
        <v>0</v>
      </c>
      <c r="AB518" s="271"/>
      <c r="AC518" s="274">
        <v>0</v>
      </c>
      <c r="AD518" s="275"/>
      <c r="AE518" s="273">
        <v>0</v>
      </c>
      <c r="AF518" s="268">
        <v>0</v>
      </c>
      <c r="AG518" s="271"/>
      <c r="AH518" s="274">
        <v>0</v>
      </c>
      <c r="AI518" s="276"/>
      <c r="AJ518" s="273">
        <v>0</v>
      </c>
      <c r="AK518" s="268">
        <v>0</v>
      </c>
      <c r="AL518" s="271"/>
      <c r="AM518" s="274">
        <v>0</v>
      </c>
      <c r="AN518" s="276"/>
      <c r="AO518" s="273">
        <v>0</v>
      </c>
      <c r="AP518" s="268">
        <v>0</v>
      </c>
      <c r="AQ518" s="271"/>
      <c r="AR518" s="274">
        <v>0</v>
      </c>
      <c r="AS518" s="275"/>
      <c r="AT518" s="464"/>
      <c r="AU518" s="432">
        <f t="shared" si="420"/>
        <v>0</v>
      </c>
    </row>
    <row r="519" spans="1:47" ht="15" customHeight="1" outlineLevel="1" x14ac:dyDescent="0.2">
      <c r="A519" s="264"/>
      <c r="B519" s="56" t="s">
        <v>381</v>
      </c>
      <c r="C519" s="265"/>
      <c r="D519" s="265"/>
      <c r="E519" s="267"/>
      <c r="F519" s="272">
        <f t="shared" ref="F519" si="423">J$15</f>
        <v>166</v>
      </c>
      <c r="G519" s="269" t="s">
        <v>383</v>
      </c>
      <c r="H519" s="270">
        <v>0</v>
      </c>
      <c r="I519" s="271"/>
      <c r="J519" s="432">
        <f t="shared" si="419"/>
        <v>0</v>
      </c>
      <c r="K519" s="205"/>
      <c r="L519" s="471"/>
      <c r="M519" s="464">
        <f t="shared" ref="M519" si="424">$Q$15</f>
        <v>410</v>
      </c>
      <c r="N519" s="269" t="s">
        <v>383</v>
      </c>
      <c r="O519" s="270">
        <f t="shared" si="421"/>
        <v>0</v>
      </c>
      <c r="P519" s="271"/>
      <c r="Q519" s="432">
        <f t="shared" si="417"/>
        <v>0</v>
      </c>
      <c r="R519" s="207"/>
      <c r="S519" s="472"/>
      <c r="T519" s="464">
        <f t="shared" ref="T519" si="425">X$15</f>
        <v>310</v>
      </c>
      <c r="U519" s="269" t="s">
        <v>383</v>
      </c>
      <c r="V519" s="270">
        <f t="shared" si="422"/>
        <v>0</v>
      </c>
      <c r="W519" s="271"/>
      <c r="X519" s="432">
        <f t="shared" si="418"/>
        <v>0</v>
      </c>
      <c r="Y519" s="205"/>
      <c r="Z519" s="273">
        <v>0</v>
      </c>
      <c r="AA519" s="268">
        <v>0</v>
      </c>
      <c r="AB519" s="271"/>
      <c r="AC519" s="274">
        <v>0</v>
      </c>
      <c r="AD519" s="275"/>
      <c r="AE519" s="273">
        <v>0</v>
      </c>
      <c r="AF519" s="268">
        <v>0</v>
      </c>
      <c r="AG519" s="271"/>
      <c r="AH519" s="274">
        <v>0</v>
      </c>
      <c r="AI519" s="276"/>
      <c r="AJ519" s="273">
        <v>0</v>
      </c>
      <c r="AK519" s="268">
        <v>0</v>
      </c>
      <c r="AL519" s="271"/>
      <c r="AM519" s="274">
        <v>0</v>
      </c>
      <c r="AN519" s="276"/>
      <c r="AO519" s="273">
        <v>0</v>
      </c>
      <c r="AP519" s="268">
        <v>0</v>
      </c>
      <c r="AQ519" s="271"/>
      <c r="AR519" s="274">
        <v>0</v>
      </c>
      <c r="AS519" s="275"/>
      <c r="AT519" s="464"/>
      <c r="AU519" s="432">
        <f t="shared" si="420"/>
        <v>0</v>
      </c>
    </row>
    <row r="520" spans="1:47" s="263" customFormat="1" ht="12" x14ac:dyDescent="0.2">
      <c r="A520" s="339"/>
      <c r="B520" s="67" t="s">
        <v>345</v>
      </c>
      <c r="C520" s="340"/>
      <c r="D520" s="341"/>
      <c r="E520" s="342"/>
      <c r="F520" s="343"/>
      <c r="G520" s="344"/>
      <c r="H520" s="345"/>
      <c r="I520" s="346"/>
      <c r="J520" s="435">
        <f>SUM(J375:J519)</f>
        <v>0</v>
      </c>
      <c r="K520" s="348"/>
      <c r="L520" s="342"/>
      <c r="M520" s="345"/>
      <c r="N520" s="344"/>
      <c r="O520" s="345"/>
      <c r="P520" s="346"/>
      <c r="Q520" s="435">
        <f>SUM(Q375:Q519)</f>
        <v>0</v>
      </c>
      <c r="R520" s="353"/>
      <c r="S520" s="389"/>
      <c r="T520" s="345"/>
      <c r="U520" s="344"/>
      <c r="V520" s="345"/>
      <c r="W520" s="346"/>
      <c r="X520" s="435">
        <f>SUM(X375:X519)</f>
        <v>0</v>
      </c>
      <c r="Y520" s="348"/>
      <c r="Z520" s="351"/>
      <c r="AA520" s="352"/>
      <c r="AB520" s="346"/>
      <c r="AC520" s="349">
        <v>0</v>
      </c>
      <c r="AD520" s="348"/>
      <c r="AE520" s="351"/>
      <c r="AF520" s="352"/>
      <c r="AG520" s="346"/>
      <c r="AH520" s="349">
        <v>0</v>
      </c>
      <c r="AI520" s="353"/>
      <c r="AJ520" s="351"/>
      <c r="AK520" s="352"/>
      <c r="AL520" s="346"/>
      <c r="AM520" s="349">
        <v>0</v>
      </c>
      <c r="AN520" s="353"/>
      <c r="AO520" s="351"/>
      <c r="AP520" s="352"/>
      <c r="AQ520" s="346"/>
      <c r="AR520" s="349">
        <v>0</v>
      </c>
      <c r="AS520" s="348"/>
      <c r="AT520" s="467"/>
      <c r="AU520" s="435">
        <f>SUM(AU375:AU519)</f>
        <v>0</v>
      </c>
    </row>
    <row r="521" spans="1:47" s="164" customFormat="1" ht="12" x14ac:dyDescent="0.2">
      <c r="A521" s="195"/>
      <c r="B521" s="72"/>
      <c r="C521" s="295"/>
      <c r="D521" s="296"/>
      <c r="E521" s="390"/>
      <c r="F521" s="391"/>
      <c r="G521" s="354"/>
      <c r="H521" s="358"/>
      <c r="I521" s="355"/>
      <c r="J521" s="436"/>
      <c r="K521" s="205"/>
      <c r="L521" s="390"/>
      <c r="M521" s="356"/>
      <c r="N521" s="354"/>
      <c r="O521" s="358"/>
      <c r="P521" s="355"/>
      <c r="Q521" s="436"/>
      <c r="R521" s="207"/>
      <c r="S521" s="392"/>
      <c r="T521" s="356"/>
      <c r="U521" s="354"/>
      <c r="V521" s="358"/>
      <c r="W521" s="355"/>
      <c r="X521" s="436"/>
      <c r="Y521" s="205"/>
      <c r="Z521" s="356"/>
      <c r="AA521" s="356"/>
      <c r="AB521" s="355"/>
      <c r="AC521" s="357"/>
      <c r="AD521" s="205"/>
      <c r="AE521" s="356"/>
      <c r="AF521" s="356"/>
      <c r="AG521" s="355"/>
      <c r="AH521" s="357"/>
      <c r="AI521" s="207"/>
      <c r="AJ521" s="356"/>
      <c r="AK521" s="356"/>
      <c r="AL521" s="355"/>
      <c r="AM521" s="357"/>
      <c r="AN521" s="207"/>
      <c r="AO521" s="356"/>
      <c r="AP521" s="356"/>
      <c r="AQ521" s="355"/>
      <c r="AR521" s="357"/>
      <c r="AS521" s="205"/>
      <c r="AT521" s="468"/>
      <c r="AU521" s="436"/>
    </row>
    <row r="522" spans="1:47" s="162" customFormat="1" ht="12" x14ac:dyDescent="0.2">
      <c r="A522" s="339">
        <v>2</v>
      </c>
      <c r="B522" s="67" t="s">
        <v>69</v>
      </c>
      <c r="C522" s="340"/>
      <c r="D522" s="341"/>
      <c r="E522" s="393"/>
      <c r="F522" s="394"/>
      <c r="G522" s="395"/>
      <c r="H522" s="396"/>
      <c r="I522" s="397"/>
      <c r="J522" s="441"/>
      <c r="K522" s="398"/>
      <c r="L522" s="393"/>
      <c r="M522" s="399"/>
      <c r="N522" s="395"/>
      <c r="O522" s="396"/>
      <c r="P522" s="397"/>
      <c r="Q522" s="441"/>
      <c r="R522" s="400"/>
      <c r="S522" s="401"/>
      <c r="T522" s="399"/>
      <c r="U522" s="395"/>
      <c r="V522" s="396"/>
      <c r="W522" s="397"/>
      <c r="X522" s="441"/>
      <c r="Y522" s="398"/>
      <c r="Z522" s="399"/>
      <c r="AA522" s="399"/>
      <c r="AB522" s="397"/>
      <c r="AC522" s="402"/>
      <c r="AD522" s="398"/>
      <c r="AE522" s="399"/>
      <c r="AF522" s="399"/>
      <c r="AG522" s="397"/>
      <c r="AH522" s="402"/>
      <c r="AI522" s="400"/>
      <c r="AJ522" s="399"/>
      <c r="AK522" s="399"/>
      <c r="AL522" s="397"/>
      <c r="AM522" s="402"/>
      <c r="AN522" s="400"/>
      <c r="AO522" s="399"/>
      <c r="AP522" s="399"/>
      <c r="AQ522" s="397"/>
      <c r="AR522" s="402"/>
      <c r="AS522" s="398"/>
      <c r="AT522" s="469"/>
      <c r="AU522" s="441"/>
    </row>
    <row r="523" spans="1:47" ht="15" customHeight="1" outlineLevel="1" x14ac:dyDescent="0.2">
      <c r="A523" s="264"/>
      <c r="B523" s="73" t="s">
        <v>186</v>
      </c>
      <c r="C523" s="265"/>
      <c r="D523" s="265"/>
      <c r="E523" s="267"/>
      <c r="F523" s="662">
        <v>0</v>
      </c>
      <c r="G523" s="269" t="s">
        <v>90</v>
      </c>
      <c r="H523" s="660">
        <v>0</v>
      </c>
      <c r="I523" s="271"/>
      <c r="J523" s="432">
        <f t="shared" ref="J523:J532" si="426">IF(E523=0,F523*H523,E523*F523*H523)</f>
        <v>0</v>
      </c>
      <c r="K523" s="205"/>
      <c r="L523" s="323"/>
      <c r="M523" s="663">
        <f>F523</f>
        <v>0</v>
      </c>
      <c r="N523" s="269" t="s">
        <v>90</v>
      </c>
      <c r="O523" s="660">
        <v>0</v>
      </c>
      <c r="P523" s="271"/>
      <c r="Q523" s="432">
        <f t="shared" ref="Q523:Q532" si="427">IF(L523=0,M523*O523,L523*M523*O523)</f>
        <v>0</v>
      </c>
      <c r="R523" s="207"/>
      <c r="S523" s="388"/>
      <c r="T523" s="663">
        <f>F523</f>
        <v>0</v>
      </c>
      <c r="U523" s="269" t="s">
        <v>90</v>
      </c>
      <c r="V523" s="660">
        <v>0</v>
      </c>
      <c r="W523" s="271"/>
      <c r="X523" s="432">
        <f t="shared" ref="X523:X532" si="428">IF(S523=0,T523*V523,S523*T523*V523)</f>
        <v>0</v>
      </c>
      <c r="Y523" s="205"/>
      <c r="Z523" s="268"/>
      <c r="AA523" s="403">
        <v>0</v>
      </c>
      <c r="AB523" s="271"/>
      <c r="AC523" s="274">
        <v>0</v>
      </c>
      <c r="AD523" s="275"/>
      <c r="AE523" s="268"/>
      <c r="AF523" s="403">
        <v>0</v>
      </c>
      <c r="AG523" s="271"/>
      <c r="AH523" s="274">
        <v>0</v>
      </c>
      <c r="AI523" s="276"/>
      <c r="AJ523" s="268"/>
      <c r="AK523" s="403">
        <v>0</v>
      </c>
      <c r="AL523" s="271"/>
      <c r="AM523" s="274">
        <v>0</v>
      </c>
      <c r="AN523" s="276"/>
      <c r="AO523" s="268"/>
      <c r="AP523" s="403">
        <v>0</v>
      </c>
      <c r="AQ523" s="271"/>
      <c r="AR523" s="274">
        <v>0</v>
      </c>
      <c r="AS523" s="275"/>
      <c r="AT523" s="464"/>
      <c r="AU523" s="432">
        <f t="shared" ref="AU523:AU532" si="429">J523+Q523+X523</f>
        <v>0</v>
      </c>
    </row>
    <row r="524" spans="1:47" ht="15" customHeight="1" outlineLevel="1" x14ac:dyDescent="0.2">
      <c r="A524" s="264"/>
      <c r="B524" s="70" t="s">
        <v>391</v>
      </c>
      <c r="C524" s="265"/>
      <c r="D524" s="265"/>
      <c r="E524" s="267"/>
      <c r="F524" s="662">
        <v>0</v>
      </c>
      <c r="G524" s="269" t="s">
        <v>90</v>
      </c>
      <c r="H524" s="660">
        <v>0</v>
      </c>
      <c r="I524" s="271"/>
      <c r="J524" s="432">
        <f t="shared" si="426"/>
        <v>0</v>
      </c>
      <c r="K524" s="205"/>
      <c r="L524" s="323"/>
      <c r="M524" s="663">
        <f t="shared" ref="M524:M531" si="430">F524</f>
        <v>0</v>
      </c>
      <c r="N524" s="269" t="s">
        <v>90</v>
      </c>
      <c r="O524" s="660">
        <v>0</v>
      </c>
      <c r="P524" s="271"/>
      <c r="Q524" s="432">
        <f t="shared" si="427"/>
        <v>0</v>
      </c>
      <c r="R524" s="207"/>
      <c r="S524" s="388"/>
      <c r="T524" s="663">
        <f t="shared" ref="T524:T531" si="431">F524</f>
        <v>0</v>
      </c>
      <c r="U524" s="269" t="s">
        <v>90</v>
      </c>
      <c r="V524" s="660">
        <v>0</v>
      </c>
      <c r="W524" s="271"/>
      <c r="X524" s="432">
        <f t="shared" si="428"/>
        <v>0</v>
      </c>
      <c r="Y524" s="205"/>
      <c r="Z524" s="323">
        <v>0</v>
      </c>
      <c r="AA524" s="268">
        <v>0</v>
      </c>
      <c r="AB524" s="271"/>
      <c r="AC524" s="274">
        <v>0</v>
      </c>
      <c r="AD524" s="275"/>
      <c r="AE524" s="323">
        <v>0</v>
      </c>
      <c r="AF524" s="268">
        <v>0</v>
      </c>
      <c r="AG524" s="271"/>
      <c r="AH524" s="274">
        <v>0</v>
      </c>
      <c r="AI524" s="276"/>
      <c r="AJ524" s="323">
        <v>0</v>
      </c>
      <c r="AK524" s="268">
        <v>0</v>
      </c>
      <c r="AL524" s="271"/>
      <c r="AM524" s="274">
        <v>0</v>
      </c>
      <c r="AN524" s="276"/>
      <c r="AO524" s="323">
        <v>0</v>
      </c>
      <c r="AP524" s="268">
        <v>0</v>
      </c>
      <c r="AQ524" s="271"/>
      <c r="AR524" s="274">
        <v>0</v>
      </c>
      <c r="AS524" s="275"/>
      <c r="AT524" s="464"/>
      <c r="AU524" s="432">
        <f t="shared" si="429"/>
        <v>0</v>
      </c>
    </row>
    <row r="525" spans="1:47" s="128" customFormat="1" ht="12" outlineLevel="1" x14ac:dyDescent="0.25">
      <c r="A525" s="297"/>
      <c r="B525" s="88" t="s">
        <v>5390</v>
      </c>
      <c r="C525" s="404" t="s">
        <v>5391</v>
      </c>
      <c r="D525" s="405"/>
      <c r="E525" s="298"/>
      <c r="F525" s="662">
        <v>0</v>
      </c>
      <c r="G525" s="300" t="s">
        <v>90</v>
      </c>
      <c r="H525" s="660">
        <v>0</v>
      </c>
      <c r="I525" s="301"/>
      <c r="J525" s="432">
        <f t="shared" si="426"/>
        <v>0</v>
      </c>
      <c r="K525" s="302"/>
      <c r="L525" s="406"/>
      <c r="M525" s="663">
        <f t="shared" si="430"/>
        <v>0</v>
      </c>
      <c r="N525" s="300" t="s">
        <v>90</v>
      </c>
      <c r="O525" s="660">
        <v>0</v>
      </c>
      <c r="P525" s="301"/>
      <c r="Q525" s="432"/>
      <c r="R525" s="303"/>
      <c r="S525" s="407"/>
      <c r="T525" s="663">
        <f t="shared" si="431"/>
        <v>0</v>
      </c>
      <c r="U525" s="300" t="s">
        <v>90</v>
      </c>
      <c r="V525" s="660">
        <v>0</v>
      </c>
      <c r="W525" s="301"/>
      <c r="X525" s="432"/>
      <c r="Y525" s="302"/>
      <c r="Z525" s="406"/>
      <c r="AA525" s="408">
        <v>0</v>
      </c>
      <c r="AB525" s="301"/>
      <c r="AC525" s="305">
        <v>0</v>
      </c>
      <c r="AD525" s="306"/>
      <c r="AE525" s="406"/>
      <c r="AF525" s="408">
        <v>0</v>
      </c>
      <c r="AG525" s="301"/>
      <c r="AH525" s="305">
        <v>0</v>
      </c>
      <c r="AI525" s="70"/>
      <c r="AJ525" s="406"/>
      <c r="AK525" s="408">
        <v>0</v>
      </c>
      <c r="AL525" s="301"/>
      <c r="AM525" s="305">
        <v>0</v>
      </c>
      <c r="AN525" s="70"/>
      <c r="AO525" s="406"/>
      <c r="AP525" s="408">
        <v>0</v>
      </c>
      <c r="AQ525" s="301"/>
      <c r="AR525" s="305">
        <v>0</v>
      </c>
      <c r="AS525" s="306"/>
      <c r="AT525" s="464"/>
      <c r="AU525" s="432">
        <f t="shared" si="429"/>
        <v>0</v>
      </c>
    </row>
    <row r="526" spans="1:47" ht="12" outlineLevel="1" x14ac:dyDescent="0.2">
      <c r="A526" s="264"/>
      <c r="B526" s="70" t="s">
        <v>392</v>
      </c>
      <c r="C526" s="265"/>
      <c r="D526" s="265"/>
      <c r="E526" s="267"/>
      <c r="F526" s="662">
        <v>0</v>
      </c>
      <c r="G526" s="269" t="s">
        <v>90</v>
      </c>
      <c r="H526" s="660">
        <v>0</v>
      </c>
      <c r="I526" s="271"/>
      <c r="J526" s="432">
        <f t="shared" si="426"/>
        <v>0</v>
      </c>
      <c r="K526" s="205"/>
      <c r="L526" s="323"/>
      <c r="M526" s="663">
        <f t="shared" si="430"/>
        <v>0</v>
      </c>
      <c r="N526" s="269" t="s">
        <v>90</v>
      </c>
      <c r="O526" s="660">
        <v>0</v>
      </c>
      <c r="P526" s="271"/>
      <c r="Q526" s="432">
        <f t="shared" si="427"/>
        <v>0</v>
      </c>
      <c r="R526" s="207"/>
      <c r="S526" s="388"/>
      <c r="T526" s="663">
        <f t="shared" si="431"/>
        <v>0</v>
      </c>
      <c r="U526" s="269" t="s">
        <v>90</v>
      </c>
      <c r="V526" s="660">
        <v>0</v>
      </c>
      <c r="W526" s="271"/>
      <c r="X526" s="432">
        <f t="shared" si="428"/>
        <v>0</v>
      </c>
      <c r="Y526" s="205"/>
      <c r="Z526" s="273">
        <v>0</v>
      </c>
      <c r="AA526" s="403"/>
      <c r="AB526" s="271"/>
      <c r="AC526" s="274">
        <v>0</v>
      </c>
      <c r="AD526" s="275"/>
      <c r="AE526" s="273">
        <v>0</v>
      </c>
      <c r="AF526" s="403"/>
      <c r="AG526" s="271"/>
      <c r="AH526" s="274">
        <v>0</v>
      </c>
      <c r="AI526" s="276"/>
      <c r="AJ526" s="273">
        <v>0</v>
      </c>
      <c r="AK526" s="403"/>
      <c r="AL526" s="271"/>
      <c r="AM526" s="274">
        <v>0</v>
      </c>
      <c r="AN526" s="276"/>
      <c r="AO526" s="273">
        <v>0</v>
      </c>
      <c r="AP526" s="403"/>
      <c r="AQ526" s="271"/>
      <c r="AR526" s="274">
        <v>0</v>
      </c>
      <c r="AS526" s="275"/>
      <c r="AT526" s="464"/>
      <c r="AU526" s="432">
        <f t="shared" si="429"/>
        <v>0</v>
      </c>
    </row>
    <row r="527" spans="1:47" ht="12" outlineLevel="1" x14ac:dyDescent="0.2">
      <c r="A527" s="264"/>
      <c r="B527" s="70" t="s">
        <v>393</v>
      </c>
      <c r="C527" s="265"/>
      <c r="D527" s="265"/>
      <c r="E527" s="267"/>
      <c r="F527" s="662">
        <v>0</v>
      </c>
      <c r="G527" s="269" t="s">
        <v>90</v>
      </c>
      <c r="H527" s="660">
        <v>0</v>
      </c>
      <c r="I527" s="271"/>
      <c r="J527" s="432">
        <f t="shared" si="426"/>
        <v>0</v>
      </c>
      <c r="K527" s="205"/>
      <c r="L527" s="323"/>
      <c r="M527" s="663">
        <f t="shared" si="430"/>
        <v>0</v>
      </c>
      <c r="N527" s="269" t="s">
        <v>90</v>
      </c>
      <c r="O527" s="660">
        <v>0</v>
      </c>
      <c r="P527" s="271"/>
      <c r="Q527" s="432">
        <f t="shared" si="427"/>
        <v>0</v>
      </c>
      <c r="R527" s="207"/>
      <c r="S527" s="388"/>
      <c r="T527" s="663">
        <f t="shared" si="431"/>
        <v>0</v>
      </c>
      <c r="U527" s="269" t="s">
        <v>90</v>
      </c>
      <c r="V527" s="660">
        <v>0</v>
      </c>
      <c r="W527" s="271"/>
      <c r="X527" s="432">
        <f t="shared" si="428"/>
        <v>0</v>
      </c>
      <c r="Y527" s="205"/>
      <c r="Z527" s="273">
        <v>0</v>
      </c>
      <c r="AA527" s="403"/>
      <c r="AB527" s="271"/>
      <c r="AC527" s="274">
        <v>0</v>
      </c>
      <c r="AD527" s="275"/>
      <c r="AE527" s="273">
        <v>0</v>
      </c>
      <c r="AF527" s="403"/>
      <c r="AG527" s="271"/>
      <c r="AH527" s="274">
        <v>0</v>
      </c>
      <c r="AI527" s="276"/>
      <c r="AJ527" s="273">
        <v>0</v>
      </c>
      <c r="AK527" s="403"/>
      <c r="AL527" s="271"/>
      <c r="AM527" s="274">
        <v>0</v>
      </c>
      <c r="AN527" s="276"/>
      <c r="AO527" s="273">
        <v>0</v>
      </c>
      <c r="AP527" s="403"/>
      <c r="AQ527" s="271"/>
      <c r="AR527" s="274">
        <v>0</v>
      </c>
      <c r="AS527" s="275"/>
      <c r="AT527" s="464"/>
      <c r="AU527" s="432">
        <f t="shared" si="429"/>
        <v>0</v>
      </c>
    </row>
    <row r="528" spans="1:47" ht="12" outlineLevel="1" x14ac:dyDescent="0.2">
      <c r="A528" s="264"/>
      <c r="B528" s="70" t="s">
        <v>394</v>
      </c>
      <c r="C528" s="265"/>
      <c r="D528" s="265"/>
      <c r="E528" s="267"/>
      <c r="F528" s="662">
        <v>0</v>
      </c>
      <c r="G528" s="269" t="s">
        <v>90</v>
      </c>
      <c r="H528" s="660">
        <v>0</v>
      </c>
      <c r="I528" s="271"/>
      <c r="J528" s="432">
        <f t="shared" si="426"/>
        <v>0</v>
      </c>
      <c r="K528" s="205"/>
      <c r="L528" s="323"/>
      <c r="M528" s="663">
        <f t="shared" si="430"/>
        <v>0</v>
      </c>
      <c r="N528" s="269" t="s">
        <v>90</v>
      </c>
      <c r="O528" s="660">
        <v>0</v>
      </c>
      <c r="P528" s="271"/>
      <c r="Q528" s="432">
        <f t="shared" si="427"/>
        <v>0</v>
      </c>
      <c r="R528" s="207"/>
      <c r="S528" s="388"/>
      <c r="T528" s="663">
        <f t="shared" si="431"/>
        <v>0</v>
      </c>
      <c r="U528" s="269" t="s">
        <v>90</v>
      </c>
      <c r="V528" s="660">
        <v>0</v>
      </c>
      <c r="W528" s="271"/>
      <c r="X528" s="432">
        <f t="shared" si="428"/>
        <v>0</v>
      </c>
      <c r="Y528" s="205"/>
      <c r="Z528" s="273">
        <v>0</v>
      </c>
      <c r="AA528" s="409"/>
      <c r="AB528" s="271"/>
      <c r="AC528" s="274">
        <v>0</v>
      </c>
      <c r="AD528" s="275"/>
      <c r="AE528" s="273">
        <v>0</v>
      </c>
      <c r="AF528" s="409"/>
      <c r="AG528" s="271"/>
      <c r="AH528" s="274">
        <v>0</v>
      </c>
      <c r="AI528" s="276"/>
      <c r="AJ528" s="273">
        <v>0</v>
      </c>
      <c r="AK528" s="409"/>
      <c r="AL528" s="271"/>
      <c r="AM528" s="274">
        <v>0</v>
      </c>
      <c r="AN528" s="276"/>
      <c r="AO528" s="273">
        <v>0</v>
      </c>
      <c r="AP528" s="409"/>
      <c r="AQ528" s="271"/>
      <c r="AR528" s="274">
        <v>0</v>
      </c>
      <c r="AS528" s="275"/>
      <c r="AT528" s="464"/>
      <c r="AU528" s="432">
        <f t="shared" si="429"/>
        <v>0</v>
      </c>
    </row>
    <row r="529" spans="1:47" ht="15" customHeight="1" outlineLevel="1" x14ac:dyDescent="0.2">
      <c r="A529" s="264"/>
      <c r="B529" s="70" t="s">
        <v>176</v>
      </c>
      <c r="C529" s="265"/>
      <c r="D529" s="265"/>
      <c r="E529" s="267"/>
      <c r="F529" s="662">
        <v>0</v>
      </c>
      <c r="G529" s="269" t="s">
        <v>90</v>
      </c>
      <c r="H529" s="660">
        <v>0</v>
      </c>
      <c r="I529" s="271"/>
      <c r="J529" s="432">
        <f t="shared" si="426"/>
        <v>0</v>
      </c>
      <c r="K529" s="205"/>
      <c r="L529" s="323"/>
      <c r="M529" s="663">
        <f t="shared" si="430"/>
        <v>0</v>
      </c>
      <c r="N529" s="269" t="s">
        <v>90</v>
      </c>
      <c r="O529" s="660">
        <v>0</v>
      </c>
      <c r="P529" s="271"/>
      <c r="Q529" s="432">
        <f t="shared" si="427"/>
        <v>0</v>
      </c>
      <c r="R529" s="207"/>
      <c r="S529" s="388"/>
      <c r="T529" s="663">
        <f t="shared" si="431"/>
        <v>0</v>
      </c>
      <c r="U529" s="269" t="s">
        <v>90</v>
      </c>
      <c r="V529" s="660">
        <v>0</v>
      </c>
      <c r="W529" s="271"/>
      <c r="X529" s="432">
        <f t="shared" si="428"/>
        <v>0</v>
      </c>
      <c r="Y529" s="205"/>
      <c r="Z529" s="273">
        <v>0</v>
      </c>
      <c r="AA529" s="268">
        <v>0</v>
      </c>
      <c r="AB529" s="271"/>
      <c r="AC529" s="274">
        <v>0</v>
      </c>
      <c r="AD529" s="275"/>
      <c r="AE529" s="273">
        <v>0</v>
      </c>
      <c r="AF529" s="268">
        <v>0</v>
      </c>
      <c r="AG529" s="271"/>
      <c r="AH529" s="274">
        <v>0</v>
      </c>
      <c r="AI529" s="276"/>
      <c r="AJ529" s="273">
        <v>0</v>
      </c>
      <c r="AK529" s="268">
        <v>0</v>
      </c>
      <c r="AL529" s="271"/>
      <c r="AM529" s="274">
        <v>0</v>
      </c>
      <c r="AN529" s="276"/>
      <c r="AO529" s="273">
        <v>0</v>
      </c>
      <c r="AP529" s="268">
        <v>0</v>
      </c>
      <c r="AQ529" s="271"/>
      <c r="AR529" s="274">
        <v>0</v>
      </c>
      <c r="AS529" s="275"/>
      <c r="AT529" s="464"/>
      <c r="AU529" s="432">
        <f t="shared" si="429"/>
        <v>0</v>
      </c>
    </row>
    <row r="530" spans="1:47" ht="15" customHeight="1" outlineLevel="1" x14ac:dyDescent="0.2">
      <c r="A530" s="264"/>
      <c r="B530" s="70" t="s">
        <v>177</v>
      </c>
      <c r="C530" s="265"/>
      <c r="D530" s="265"/>
      <c r="E530" s="267"/>
      <c r="F530" s="662">
        <v>0</v>
      </c>
      <c r="G530" s="269" t="s">
        <v>90</v>
      </c>
      <c r="H530" s="660">
        <v>0</v>
      </c>
      <c r="I530" s="271"/>
      <c r="J530" s="432">
        <f t="shared" si="426"/>
        <v>0</v>
      </c>
      <c r="K530" s="205"/>
      <c r="L530" s="323"/>
      <c r="M530" s="663">
        <f t="shared" si="430"/>
        <v>0</v>
      </c>
      <c r="N530" s="269" t="s">
        <v>90</v>
      </c>
      <c r="O530" s="660">
        <v>0</v>
      </c>
      <c r="P530" s="271"/>
      <c r="Q530" s="432">
        <f t="shared" si="427"/>
        <v>0</v>
      </c>
      <c r="R530" s="207"/>
      <c r="S530" s="388"/>
      <c r="T530" s="663">
        <f t="shared" si="431"/>
        <v>0</v>
      </c>
      <c r="U530" s="269" t="s">
        <v>90</v>
      </c>
      <c r="V530" s="660">
        <v>0</v>
      </c>
      <c r="W530" s="271"/>
      <c r="X530" s="432">
        <f t="shared" si="428"/>
        <v>0</v>
      </c>
      <c r="Y530" s="205"/>
      <c r="Z530" s="273">
        <v>0</v>
      </c>
      <c r="AA530" s="268">
        <v>0</v>
      </c>
      <c r="AB530" s="271"/>
      <c r="AC530" s="274">
        <v>0</v>
      </c>
      <c r="AD530" s="275"/>
      <c r="AE530" s="273">
        <v>0</v>
      </c>
      <c r="AF530" s="268">
        <v>0</v>
      </c>
      <c r="AG530" s="271"/>
      <c r="AH530" s="274">
        <v>0</v>
      </c>
      <c r="AI530" s="276"/>
      <c r="AJ530" s="273">
        <v>0</v>
      </c>
      <c r="AK530" s="268">
        <v>0</v>
      </c>
      <c r="AL530" s="271"/>
      <c r="AM530" s="274">
        <v>0</v>
      </c>
      <c r="AN530" s="276"/>
      <c r="AO530" s="273">
        <v>0</v>
      </c>
      <c r="AP530" s="268">
        <v>0</v>
      </c>
      <c r="AQ530" s="271"/>
      <c r="AR530" s="274">
        <v>0</v>
      </c>
      <c r="AS530" s="275"/>
      <c r="AT530" s="464"/>
      <c r="AU530" s="432">
        <f t="shared" si="429"/>
        <v>0</v>
      </c>
    </row>
    <row r="531" spans="1:47" ht="15" customHeight="1" outlineLevel="1" x14ac:dyDescent="0.2">
      <c r="A531" s="264"/>
      <c r="B531" s="56"/>
      <c r="C531" s="265"/>
      <c r="D531" s="265"/>
      <c r="E531" s="267"/>
      <c r="F531" s="662">
        <v>0</v>
      </c>
      <c r="G531" s="269" t="s">
        <v>90</v>
      </c>
      <c r="H531" s="661">
        <v>0</v>
      </c>
      <c r="I531" s="271"/>
      <c r="J531" s="432">
        <f t="shared" si="426"/>
        <v>0</v>
      </c>
      <c r="K531" s="205"/>
      <c r="L531" s="323"/>
      <c r="M531" s="663">
        <f t="shared" si="430"/>
        <v>0</v>
      </c>
      <c r="N531" s="269" t="s">
        <v>90</v>
      </c>
      <c r="O531" s="661">
        <v>0</v>
      </c>
      <c r="P531" s="271"/>
      <c r="Q531" s="432">
        <f t="shared" si="427"/>
        <v>0</v>
      </c>
      <c r="R531" s="207"/>
      <c r="S531" s="388"/>
      <c r="T531" s="663">
        <f t="shared" si="431"/>
        <v>0</v>
      </c>
      <c r="U531" s="269"/>
      <c r="V531" s="661">
        <v>0</v>
      </c>
      <c r="W531" s="271"/>
      <c r="X531" s="432">
        <f t="shared" si="428"/>
        <v>0</v>
      </c>
      <c r="Y531" s="205"/>
      <c r="Z531" s="273">
        <v>0</v>
      </c>
      <c r="AA531" s="268">
        <v>0</v>
      </c>
      <c r="AB531" s="271"/>
      <c r="AC531" s="274">
        <v>0</v>
      </c>
      <c r="AD531" s="275"/>
      <c r="AE531" s="273">
        <v>0</v>
      </c>
      <c r="AF531" s="268">
        <v>0</v>
      </c>
      <c r="AG531" s="271"/>
      <c r="AH531" s="274">
        <v>0</v>
      </c>
      <c r="AI531" s="276"/>
      <c r="AJ531" s="273">
        <v>0</v>
      </c>
      <c r="AK531" s="268">
        <v>0</v>
      </c>
      <c r="AL531" s="271"/>
      <c r="AM531" s="274">
        <v>0</v>
      </c>
      <c r="AN531" s="276"/>
      <c r="AO531" s="273">
        <v>0</v>
      </c>
      <c r="AP531" s="268">
        <v>0</v>
      </c>
      <c r="AQ531" s="271"/>
      <c r="AR531" s="274">
        <v>0</v>
      </c>
      <c r="AS531" s="275"/>
      <c r="AT531" s="464"/>
      <c r="AU531" s="432">
        <f t="shared" si="429"/>
        <v>0</v>
      </c>
    </row>
    <row r="532" spans="1:47" ht="15" customHeight="1" outlineLevel="1" x14ac:dyDescent="0.2">
      <c r="A532" s="264"/>
      <c r="B532" s="66" t="s">
        <v>185</v>
      </c>
      <c r="C532" s="265"/>
      <c r="D532" s="265"/>
      <c r="E532" s="267"/>
      <c r="F532" s="662"/>
      <c r="G532" s="269"/>
      <c r="H532" s="661">
        <v>0</v>
      </c>
      <c r="I532" s="271"/>
      <c r="J532" s="432">
        <f t="shared" si="426"/>
        <v>0</v>
      </c>
      <c r="K532" s="205"/>
      <c r="L532" s="323"/>
      <c r="M532" s="410">
        <f>Q15</f>
        <v>410</v>
      </c>
      <c r="N532" s="269" t="s">
        <v>383</v>
      </c>
      <c r="O532" s="661">
        <v>0</v>
      </c>
      <c r="P532" s="271"/>
      <c r="Q532" s="432">
        <f t="shared" si="427"/>
        <v>0</v>
      </c>
      <c r="R532" s="207"/>
      <c r="S532" s="388"/>
      <c r="T532" s="272">
        <f>X15</f>
        <v>310</v>
      </c>
      <c r="U532" s="269" t="s">
        <v>383</v>
      </c>
      <c r="V532" s="661">
        <v>0</v>
      </c>
      <c r="W532" s="271"/>
      <c r="X532" s="432">
        <f t="shared" si="428"/>
        <v>0</v>
      </c>
      <c r="Y532" s="205"/>
      <c r="Z532" s="273">
        <v>0</v>
      </c>
      <c r="AA532" s="268">
        <v>0</v>
      </c>
      <c r="AB532" s="271"/>
      <c r="AC532" s="274">
        <v>0</v>
      </c>
      <c r="AD532" s="275"/>
      <c r="AE532" s="273">
        <v>0</v>
      </c>
      <c r="AF532" s="268">
        <v>0</v>
      </c>
      <c r="AG532" s="271"/>
      <c r="AH532" s="274">
        <v>0</v>
      </c>
      <c r="AI532" s="276"/>
      <c r="AJ532" s="273">
        <v>0</v>
      </c>
      <c r="AK532" s="268">
        <v>0</v>
      </c>
      <c r="AL532" s="271"/>
      <c r="AM532" s="274">
        <v>0</v>
      </c>
      <c r="AN532" s="276"/>
      <c r="AO532" s="273">
        <v>0</v>
      </c>
      <c r="AP532" s="268">
        <v>0</v>
      </c>
      <c r="AQ532" s="271"/>
      <c r="AR532" s="274">
        <v>0</v>
      </c>
      <c r="AS532" s="275"/>
      <c r="AT532" s="464"/>
      <c r="AU532" s="432">
        <f t="shared" si="429"/>
        <v>0</v>
      </c>
    </row>
    <row r="533" spans="1:47" ht="12.75" thickBot="1" x14ac:dyDescent="0.25">
      <c r="A533" s="411"/>
      <c r="B533" s="74" t="s">
        <v>346</v>
      </c>
      <c r="C533" s="412"/>
      <c r="D533" s="413"/>
      <c r="E533" s="342"/>
      <c r="F533" s="343"/>
      <c r="G533" s="344"/>
      <c r="H533" s="345">
        <f>J533/$J$15</f>
        <v>0</v>
      </c>
      <c r="I533" s="346"/>
      <c r="J533" s="435">
        <f>SUM(J523:J532)</f>
        <v>0</v>
      </c>
      <c r="K533" s="348"/>
      <c r="L533" s="342"/>
      <c r="M533" s="345"/>
      <c r="N533" s="344"/>
      <c r="O533" s="345">
        <f>Q533/$Q$15</f>
        <v>0</v>
      </c>
      <c r="P533" s="346"/>
      <c r="Q533" s="435">
        <f>SUM(Q523:Q532)</f>
        <v>0</v>
      </c>
      <c r="R533" s="353"/>
      <c r="S533" s="389"/>
      <c r="T533" s="345"/>
      <c r="U533" s="344"/>
      <c r="V533" s="345">
        <f>X533/$X$15</f>
        <v>0</v>
      </c>
      <c r="W533" s="346"/>
      <c r="X533" s="435">
        <f>SUM(X523:X532)</f>
        <v>0</v>
      </c>
      <c r="Y533" s="348"/>
      <c r="Z533" s="351"/>
      <c r="AA533" s="352"/>
      <c r="AB533" s="346"/>
      <c r="AC533" s="349">
        <v>0</v>
      </c>
      <c r="AD533" s="348"/>
      <c r="AE533" s="351"/>
      <c r="AF533" s="352"/>
      <c r="AG533" s="346"/>
      <c r="AH533" s="349">
        <v>0</v>
      </c>
      <c r="AI533" s="353"/>
      <c r="AJ533" s="351"/>
      <c r="AK533" s="352"/>
      <c r="AL533" s="346"/>
      <c r="AM533" s="349">
        <v>0</v>
      </c>
      <c r="AN533" s="353"/>
      <c r="AO533" s="351"/>
      <c r="AP533" s="352"/>
      <c r="AQ533" s="346"/>
      <c r="AR533" s="349">
        <v>0</v>
      </c>
      <c r="AS533" s="348"/>
      <c r="AT533" s="467"/>
      <c r="AU533" s="435">
        <f>SUM(AU523:AU532)</f>
        <v>0</v>
      </c>
    </row>
    <row r="534" spans="1:47" s="138" customFormat="1" ht="12.75" thickBot="1" x14ac:dyDescent="0.25">
      <c r="A534" s="414"/>
      <c r="B534" s="75"/>
      <c r="C534" s="415"/>
      <c r="D534" s="416"/>
      <c r="E534" s="417"/>
      <c r="F534" s="418"/>
      <c r="G534" s="419"/>
      <c r="H534" s="420"/>
      <c r="I534" s="421"/>
      <c r="J534" s="442"/>
      <c r="K534" s="422"/>
      <c r="L534" s="417"/>
      <c r="M534" s="423"/>
      <c r="N534" s="419"/>
      <c r="O534" s="420"/>
      <c r="P534" s="421"/>
      <c r="Q534" s="442"/>
      <c r="R534" s="424"/>
      <c r="S534" s="425"/>
      <c r="T534" s="423"/>
      <c r="U534" s="419"/>
      <c r="V534" s="420"/>
      <c r="W534" s="421"/>
      <c r="X534" s="442"/>
      <c r="Y534" s="422"/>
      <c r="Z534" s="426"/>
      <c r="AA534" s="423"/>
      <c r="AB534" s="421"/>
      <c r="AC534" s="427"/>
      <c r="AD534" s="422"/>
      <c r="AE534" s="426"/>
      <c r="AF534" s="423"/>
      <c r="AG534" s="421"/>
      <c r="AH534" s="427"/>
      <c r="AI534" s="424"/>
      <c r="AJ534" s="426"/>
      <c r="AK534" s="423"/>
      <c r="AL534" s="421"/>
      <c r="AM534" s="427"/>
      <c r="AN534" s="424"/>
      <c r="AO534" s="426"/>
      <c r="AP534" s="423"/>
      <c r="AQ534" s="421"/>
      <c r="AR534" s="427"/>
      <c r="AS534" s="422"/>
      <c r="AT534" s="470"/>
      <c r="AU534" s="442"/>
    </row>
    <row r="535" spans="1:47" ht="12.75" thickBot="1" x14ac:dyDescent="0.25">
      <c r="A535" s="411"/>
      <c r="B535" s="74" t="s">
        <v>70</v>
      </c>
      <c r="C535" s="412"/>
      <c r="D535" s="413"/>
      <c r="E535" s="342"/>
      <c r="F535" s="343"/>
      <c r="G535" s="344"/>
      <c r="H535" s="345">
        <f>J535/$J$15</f>
        <v>0</v>
      </c>
      <c r="I535" s="346"/>
      <c r="J535" s="435">
        <f>J367+J520+J533</f>
        <v>0</v>
      </c>
      <c r="K535" s="348"/>
      <c r="L535" s="342"/>
      <c r="M535" s="345"/>
      <c r="N535" s="344"/>
      <c r="O535" s="345">
        <f>Q535/$Q$15</f>
        <v>0</v>
      </c>
      <c r="P535" s="346"/>
      <c r="Q535" s="435">
        <f>Q367+Q520+Q533</f>
        <v>0</v>
      </c>
      <c r="R535" s="353"/>
      <c r="S535" s="389"/>
      <c r="T535" s="345"/>
      <c r="U535" s="344"/>
      <c r="V535" s="345">
        <f>X535/$X$15</f>
        <v>0</v>
      </c>
      <c r="W535" s="346"/>
      <c r="X535" s="435">
        <f>X367+X520+X533</f>
        <v>0</v>
      </c>
      <c r="Y535" s="348"/>
      <c r="Z535" s="351"/>
      <c r="AA535" s="352"/>
      <c r="AB535" s="346"/>
      <c r="AC535" s="349">
        <v>0</v>
      </c>
      <c r="AD535" s="348"/>
      <c r="AE535" s="351"/>
      <c r="AF535" s="352"/>
      <c r="AG535" s="346"/>
      <c r="AH535" s="349">
        <v>0</v>
      </c>
      <c r="AI535" s="353"/>
      <c r="AJ535" s="351"/>
      <c r="AK535" s="352"/>
      <c r="AL535" s="346"/>
      <c r="AM535" s="349">
        <v>0</v>
      </c>
      <c r="AN535" s="353"/>
      <c r="AO535" s="351"/>
      <c r="AP535" s="352"/>
      <c r="AQ535" s="346"/>
      <c r="AR535" s="349">
        <v>0</v>
      </c>
      <c r="AS535" s="348"/>
      <c r="AT535" s="469">
        <f t="shared" ref="AT535" si="432">AU535/$AU$15</f>
        <v>0</v>
      </c>
      <c r="AU535" s="435">
        <f>AU367+AU520+AU533</f>
        <v>0</v>
      </c>
    </row>
    <row r="536" spans="1:47" s="162" customFormat="1" ht="12" x14ac:dyDescent="0.2">
      <c r="A536" s="428"/>
      <c r="D536" s="429"/>
      <c r="E536" s="159"/>
      <c r="F536" s="159"/>
      <c r="H536" s="161"/>
      <c r="K536" s="164"/>
      <c r="L536" s="159"/>
      <c r="O536" s="161"/>
      <c r="R536" s="164"/>
      <c r="S536" s="159"/>
      <c r="V536" s="161"/>
      <c r="Y536" s="164"/>
    </row>
    <row r="537" spans="1:47" ht="12" x14ac:dyDescent="0.2">
      <c r="E537" s="159"/>
      <c r="F537" s="159"/>
      <c r="H537" s="161"/>
      <c r="L537" s="159"/>
      <c r="O537" s="161"/>
    </row>
    <row r="538" spans="1:47" ht="12" x14ac:dyDescent="0.2">
      <c r="E538" s="159"/>
      <c r="F538" s="159"/>
      <c r="H538" s="161"/>
      <c r="L538" s="159"/>
      <c r="O538" s="161"/>
    </row>
    <row r="539" spans="1:47" ht="12" x14ac:dyDescent="0.2">
      <c r="E539" s="159"/>
      <c r="F539" s="159"/>
      <c r="H539" s="161"/>
      <c r="L539" s="159"/>
      <c r="O539" s="161"/>
    </row>
    <row r="540" spans="1:47" ht="12" x14ac:dyDescent="0.2">
      <c r="E540" s="159"/>
      <c r="F540" s="159"/>
      <c r="H540" s="161"/>
      <c r="L540" s="159"/>
      <c r="O540" s="161"/>
    </row>
    <row r="541" spans="1:47" ht="12" x14ac:dyDescent="0.2">
      <c r="E541" s="159"/>
      <c r="F541" s="159"/>
      <c r="H541" s="161"/>
      <c r="L541" s="159"/>
      <c r="O541" s="161"/>
    </row>
    <row r="542" spans="1:47" ht="12" x14ac:dyDescent="0.2">
      <c r="E542" s="159"/>
      <c r="F542" s="159"/>
      <c r="H542" s="161"/>
      <c r="L542" s="159"/>
      <c r="O542" s="161"/>
    </row>
    <row r="543" spans="1:47" ht="12" x14ac:dyDescent="0.2">
      <c r="E543" s="159"/>
      <c r="F543" s="159"/>
      <c r="H543" s="161"/>
      <c r="L543" s="159"/>
      <c r="O543" s="161"/>
    </row>
    <row r="544" spans="1:47" ht="12" x14ac:dyDescent="0.2">
      <c r="E544" s="159"/>
      <c r="F544" s="159"/>
      <c r="H544" s="161"/>
      <c r="L544" s="159"/>
      <c r="O544" s="161"/>
    </row>
    <row r="545" spans="5:15" ht="12" x14ac:dyDescent="0.2">
      <c r="E545" s="159"/>
      <c r="F545" s="159"/>
      <c r="H545" s="161"/>
      <c r="L545" s="159"/>
      <c r="O545" s="161"/>
    </row>
    <row r="546" spans="5:15" ht="12" x14ac:dyDescent="0.2">
      <c r="E546" s="159"/>
      <c r="F546" s="159"/>
      <c r="H546" s="161"/>
      <c r="L546" s="159"/>
      <c r="O546" s="161"/>
    </row>
    <row r="547" spans="5:15" ht="12" x14ac:dyDescent="0.2">
      <c r="E547" s="159"/>
      <c r="F547" s="159"/>
      <c r="H547" s="161"/>
      <c r="L547" s="159"/>
      <c r="O547" s="161"/>
    </row>
    <row r="548" spans="5:15" ht="12" x14ac:dyDescent="0.2">
      <c r="E548" s="159"/>
      <c r="F548" s="159"/>
      <c r="H548" s="161"/>
      <c r="L548" s="159"/>
      <c r="O548" s="161"/>
    </row>
    <row r="549" spans="5:15" ht="12" x14ac:dyDescent="0.2">
      <c r="E549" s="159"/>
      <c r="F549" s="159"/>
      <c r="H549" s="161"/>
      <c r="L549" s="159"/>
      <c r="O549" s="161"/>
    </row>
    <row r="550" spans="5:15" ht="12" x14ac:dyDescent="0.2">
      <c r="E550" s="159"/>
      <c r="F550" s="159"/>
      <c r="H550" s="161"/>
      <c r="L550" s="159"/>
      <c r="O550" s="161"/>
    </row>
    <row r="551" spans="5:15" ht="12" x14ac:dyDescent="0.2">
      <c r="E551" s="159"/>
      <c r="F551" s="159"/>
      <c r="H551" s="161"/>
      <c r="L551" s="159"/>
      <c r="O551" s="161"/>
    </row>
    <row r="552" spans="5:15" ht="12" x14ac:dyDescent="0.2">
      <c r="E552" s="159"/>
      <c r="F552" s="159"/>
      <c r="H552" s="161"/>
      <c r="L552" s="159"/>
      <c r="O552" s="161"/>
    </row>
    <row r="553" spans="5:15" ht="12" x14ac:dyDescent="0.2">
      <c r="E553" s="159"/>
      <c r="F553" s="159"/>
      <c r="H553" s="161"/>
      <c r="L553" s="159"/>
      <c r="O553" s="161"/>
    </row>
    <row r="554" spans="5:15" ht="12" x14ac:dyDescent="0.2">
      <c r="E554" s="159"/>
      <c r="F554" s="159"/>
      <c r="H554" s="161"/>
      <c r="L554" s="159"/>
      <c r="O554" s="161"/>
    </row>
    <row r="555" spans="5:15" ht="12" x14ac:dyDescent="0.2"/>
    <row r="556" spans="5:15" ht="12" x14ac:dyDescent="0.2"/>
    <row r="557" spans="5:15" ht="12" x14ac:dyDescent="0.2"/>
    <row r="558" spans="5:15" ht="12" x14ac:dyDescent="0.2"/>
    <row r="559" spans="5:15" ht="12" x14ac:dyDescent="0.2"/>
    <row r="560" spans="5:15" ht="12" x14ac:dyDescent="0.2"/>
    <row r="561" ht="12" x14ac:dyDescent="0.2"/>
    <row r="562" ht="12" x14ac:dyDescent="0.2"/>
    <row r="563" ht="12" x14ac:dyDescent="0.2"/>
    <row r="564" ht="12" x14ac:dyDescent="0.2"/>
    <row r="565" ht="12" x14ac:dyDescent="0.2"/>
    <row r="566" ht="12" x14ac:dyDescent="0.2"/>
    <row r="567" ht="12" x14ac:dyDescent="0.2"/>
    <row r="568" ht="12" x14ac:dyDescent="0.2"/>
    <row r="569" ht="12" x14ac:dyDescent="0.2"/>
    <row r="570" ht="12" x14ac:dyDescent="0.2"/>
    <row r="571" ht="12" x14ac:dyDescent="0.2"/>
    <row r="572" ht="12" x14ac:dyDescent="0.2"/>
    <row r="573" ht="12" x14ac:dyDescent="0.2"/>
    <row r="574" ht="12" x14ac:dyDescent="0.2"/>
    <row r="575" ht="12" x14ac:dyDescent="0.2"/>
    <row r="576" ht="12" x14ac:dyDescent="0.2"/>
    <row r="577" ht="12" x14ac:dyDescent="0.2"/>
    <row r="578" ht="12" x14ac:dyDescent="0.2"/>
    <row r="579" ht="12" x14ac:dyDescent="0.2"/>
    <row r="580" ht="12" x14ac:dyDescent="0.2"/>
    <row r="581" ht="12" x14ac:dyDescent="0.2"/>
    <row r="582" ht="12" x14ac:dyDescent="0.2"/>
    <row r="583" ht="12" x14ac:dyDescent="0.2"/>
    <row r="584" ht="12" x14ac:dyDescent="0.2"/>
    <row r="585" ht="12" x14ac:dyDescent="0.2"/>
    <row r="586" ht="12" x14ac:dyDescent="0.2"/>
    <row r="587" ht="12" x14ac:dyDescent="0.2"/>
    <row r="588" ht="12" x14ac:dyDescent="0.2"/>
    <row r="589" ht="12" x14ac:dyDescent="0.2"/>
    <row r="590" ht="12" x14ac:dyDescent="0.2"/>
    <row r="591" ht="12" x14ac:dyDescent="0.2"/>
    <row r="592" ht="12" x14ac:dyDescent="0.2"/>
    <row r="593" ht="12" x14ac:dyDescent="0.2"/>
    <row r="594" ht="12" x14ac:dyDescent="0.2"/>
    <row r="595" ht="12" x14ac:dyDescent="0.2"/>
    <row r="596" ht="12" x14ac:dyDescent="0.2"/>
    <row r="597" ht="12" x14ac:dyDescent="0.2"/>
    <row r="598" ht="12" x14ac:dyDescent="0.2"/>
    <row r="599" ht="12" x14ac:dyDescent="0.2"/>
    <row r="600" ht="12" x14ac:dyDescent="0.2"/>
    <row r="601" ht="12" x14ac:dyDescent="0.2"/>
    <row r="602" ht="12" x14ac:dyDescent="0.2"/>
    <row r="603" ht="12" x14ac:dyDescent="0.2"/>
    <row r="604" ht="12" x14ac:dyDescent="0.2"/>
    <row r="605" ht="12" x14ac:dyDescent="0.2"/>
    <row r="606" ht="12" x14ac:dyDescent="0.2"/>
    <row r="607" ht="12" x14ac:dyDescent="0.2"/>
    <row r="608" ht="12" x14ac:dyDescent="0.2"/>
    <row r="609" ht="12" x14ac:dyDescent="0.2"/>
    <row r="610" ht="12" x14ac:dyDescent="0.2"/>
    <row r="611" ht="12" x14ac:dyDescent="0.2"/>
    <row r="612" ht="12" x14ac:dyDescent="0.2"/>
    <row r="613" ht="12" x14ac:dyDescent="0.2"/>
    <row r="614" ht="12" x14ac:dyDescent="0.2"/>
    <row r="615" ht="12" x14ac:dyDescent="0.2"/>
    <row r="616" ht="12" x14ac:dyDescent="0.2"/>
    <row r="617" ht="12" x14ac:dyDescent="0.2"/>
    <row r="618" ht="12" x14ac:dyDescent="0.2"/>
    <row r="619" ht="12" x14ac:dyDescent="0.2"/>
    <row r="620" ht="12" x14ac:dyDescent="0.2"/>
    <row r="621" ht="12" x14ac:dyDescent="0.2"/>
    <row r="622" ht="12" x14ac:dyDescent="0.2"/>
    <row r="623" ht="12" x14ac:dyDescent="0.2"/>
    <row r="624" ht="12" x14ac:dyDescent="0.2"/>
    <row r="625" ht="12" x14ac:dyDescent="0.2"/>
    <row r="626" ht="12" x14ac:dyDescent="0.2"/>
    <row r="627" ht="12" x14ac:dyDescent="0.2"/>
    <row r="628" ht="12" x14ac:dyDescent="0.2"/>
    <row r="629" ht="12" x14ac:dyDescent="0.2"/>
    <row r="630" ht="12" x14ac:dyDescent="0.2"/>
    <row r="631" ht="12" x14ac:dyDescent="0.2"/>
    <row r="632" ht="12" x14ac:dyDescent="0.2"/>
    <row r="633" ht="12" x14ac:dyDescent="0.2"/>
    <row r="634" ht="12" x14ac:dyDescent="0.2"/>
    <row r="635" ht="12" x14ac:dyDescent="0.2"/>
    <row r="636" ht="12" x14ac:dyDescent="0.2"/>
    <row r="637" ht="12" x14ac:dyDescent="0.2"/>
    <row r="638" ht="12" x14ac:dyDescent="0.2"/>
    <row r="639" ht="12" x14ac:dyDescent="0.2"/>
    <row r="640" ht="12" x14ac:dyDescent="0.2"/>
    <row r="641" ht="12" x14ac:dyDescent="0.2"/>
    <row r="642" ht="12" x14ac:dyDescent="0.2"/>
    <row r="643" ht="12" x14ac:dyDescent="0.2"/>
    <row r="644" ht="12" x14ac:dyDescent="0.2"/>
    <row r="645" ht="12" x14ac:dyDescent="0.2"/>
    <row r="646" ht="12" x14ac:dyDescent="0.2"/>
    <row r="647" ht="12" x14ac:dyDescent="0.2"/>
    <row r="648" ht="12" x14ac:dyDescent="0.2"/>
    <row r="649" ht="12" x14ac:dyDescent="0.2"/>
    <row r="650" ht="12" x14ac:dyDescent="0.2"/>
    <row r="651" ht="12" x14ac:dyDescent="0.2"/>
    <row r="652" ht="12" x14ac:dyDescent="0.2"/>
    <row r="653" ht="12" x14ac:dyDescent="0.2"/>
    <row r="654" ht="12" x14ac:dyDescent="0.2"/>
    <row r="655" ht="12" x14ac:dyDescent="0.2"/>
    <row r="656" ht="12" x14ac:dyDescent="0.2"/>
    <row r="657" ht="12" x14ac:dyDescent="0.2"/>
    <row r="658" ht="12" x14ac:dyDescent="0.2"/>
    <row r="659" ht="12" x14ac:dyDescent="0.2"/>
    <row r="660" ht="12" x14ac:dyDescent="0.2"/>
    <row r="661" ht="12" x14ac:dyDescent="0.2"/>
    <row r="662" ht="12" x14ac:dyDescent="0.2"/>
    <row r="663" ht="12" x14ac:dyDescent="0.2"/>
    <row r="664" ht="12" x14ac:dyDescent="0.2"/>
    <row r="665" ht="12" x14ac:dyDescent="0.2"/>
    <row r="666" ht="12" x14ac:dyDescent="0.2"/>
    <row r="667" ht="12" x14ac:dyDescent="0.2"/>
    <row r="668" ht="12" x14ac:dyDescent="0.2"/>
    <row r="669" ht="12" x14ac:dyDescent="0.2"/>
    <row r="670" ht="12" x14ac:dyDescent="0.2"/>
    <row r="671" ht="12" x14ac:dyDescent="0.2"/>
    <row r="672" ht="12" x14ac:dyDescent="0.2"/>
    <row r="673" ht="12" x14ac:dyDescent="0.2"/>
    <row r="674" ht="12" x14ac:dyDescent="0.2"/>
    <row r="675" ht="12" x14ac:dyDescent="0.2"/>
    <row r="676" ht="12" x14ac:dyDescent="0.2"/>
    <row r="677" ht="12" x14ac:dyDescent="0.2"/>
    <row r="678" ht="12" x14ac:dyDescent="0.2"/>
    <row r="679" ht="12" x14ac:dyDescent="0.2"/>
    <row r="680" ht="12" x14ac:dyDescent="0.2"/>
    <row r="681" ht="12" x14ac:dyDescent="0.2"/>
    <row r="682" ht="12" x14ac:dyDescent="0.2"/>
    <row r="683" ht="12" x14ac:dyDescent="0.2"/>
    <row r="684" ht="12" x14ac:dyDescent="0.2"/>
    <row r="685" ht="12" x14ac:dyDescent="0.2"/>
    <row r="686" ht="12" x14ac:dyDescent="0.2"/>
    <row r="687" ht="12" x14ac:dyDescent="0.2"/>
    <row r="688" ht="12" x14ac:dyDescent="0.2"/>
    <row r="689" ht="12" x14ac:dyDescent="0.2"/>
    <row r="690" ht="12" x14ac:dyDescent="0.2"/>
    <row r="691" ht="12" x14ac:dyDescent="0.2"/>
    <row r="692" ht="12" x14ac:dyDescent="0.2"/>
    <row r="693" ht="12" x14ac:dyDescent="0.2"/>
    <row r="694" ht="12" x14ac:dyDescent="0.2"/>
    <row r="695" ht="12" x14ac:dyDescent="0.2"/>
    <row r="696" ht="12" x14ac:dyDescent="0.2"/>
    <row r="697" ht="12" x14ac:dyDescent="0.2"/>
    <row r="698" ht="12" x14ac:dyDescent="0.2"/>
    <row r="699" ht="12" x14ac:dyDescent="0.2"/>
    <row r="700" ht="12" x14ac:dyDescent="0.2"/>
    <row r="701" ht="12" x14ac:dyDescent="0.2"/>
    <row r="702" ht="12" x14ac:dyDescent="0.2"/>
    <row r="703" ht="12" x14ac:dyDescent="0.2"/>
    <row r="704" ht="12" x14ac:dyDescent="0.2"/>
    <row r="705" ht="12" x14ac:dyDescent="0.2"/>
    <row r="706" ht="12" x14ac:dyDescent="0.2"/>
    <row r="707" ht="12" x14ac:dyDescent="0.2"/>
    <row r="708" ht="12" x14ac:dyDescent="0.2"/>
    <row r="709" ht="12" x14ac:dyDescent="0.2"/>
    <row r="710" ht="12" x14ac:dyDescent="0.2"/>
    <row r="711" ht="12" x14ac:dyDescent="0.2"/>
    <row r="712" ht="12" x14ac:dyDescent="0.2"/>
    <row r="713" ht="12" x14ac:dyDescent="0.2"/>
    <row r="714" ht="12" x14ac:dyDescent="0.2"/>
    <row r="715" ht="12" x14ac:dyDescent="0.2"/>
    <row r="716" ht="12" x14ac:dyDescent="0.2"/>
    <row r="717" ht="12" x14ac:dyDescent="0.2"/>
    <row r="718" ht="12" x14ac:dyDescent="0.2"/>
    <row r="719" ht="12" x14ac:dyDescent="0.2"/>
    <row r="720" ht="12" x14ac:dyDescent="0.2"/>
    <row r="721" ht="12" x14ac:dyDescent="0.2"/>
    <row r="722" ht="12" x14ac:dyDescent="0.2"/>
    <row r="723" ht="12" x14ac:dyDescent="0.2"/>
    <row r="724" ht="12" x14ac:dyDescent="0.2"/>
    <row r="725" ht="12" x14ac:dyDescent="0.2"/>
    <row r="726" ht="12" x14ac:dyDescent="0.2"/>
    <row r="727" ht="12" x14ac:dyDescent="0.2"/>
    <row r="728" ht="12" x14ac:dyDescent="0.2"/>
    <row r="729" ht="12" x14ac:dyDescent="0.2"/>
    <row r="730" ht="12" x14ac:dyDescent="0.2"/>
    <row r="731" ht="12" x14ac:dyDescent="0.2"/>
    <row r="732" ht="12" x14ac:dyDescent="0.2"/>
    <row r="733" ht="12" x14ac:dyDescent="0.2"/>
    <row r="734" ht="12" x14ac:dyDescent="0.2"/>
    <row r="735" ht="12" x14ac:dyDescent="0.2"/>
    <row r="736" ht="12" x14ac:dyDescent="0.2"/>
    <row r="737" ht="12" x14ac:dyDescent="0.2"/>
    <row r="738" ht="12" x14ac:dyDescent="0.2"/>
    <row r="739" ht="12" x14ac:dyDescent="0.2"/>
    <row r="740" ht="12" x14ac:dyDescent="0.2"/>
    <row r="741" ht="12" x14ac:dyDescent="0.2"/>
    <row r="742" ht="12" x14ac:dyDescent="0.2"/>
    <row r="743" ht="12" x14ac:dyDescent="0.2"/>
    <row r="744" ht="12" x14ac:dyDescent="0.2"/>
    <row r="745" ht="12" x14ac:dyDescent="0.2"/>
    <row r="746" ht="12" x14ac:dyDescent="0.2"/>
    <row r="747" ht="12" x14ac:dyDescent="0.2"/>
    <row r="748" ht="12" x14ac:dyDescent="0.2"/>
    <row r="749" ht="12" x14ac:dyDescent="0.2"/>
    <row r="750" ht="12" x14ac:dyDescent="0.2"/>
    <row r="751" ht="12" x14ac:dyDescent="0.2"/>
    <row r="752" ht="12" x14ac:dyDescent="0.2"/>
    <row r="753" ht="12" x14ac:dyDescent="0.2"/>
    <row r="754" ht="12" x14ac:dyDescent="0.2"/>
    <row r="755" ht="12" x14ac:dyDescent="0.2"/>
    <row r="756" ht="12" x14ac:dyDescent="0.2"/>
    <row r="757" ht="12" x14ac:dyDescent="0.2"/>
    <row r="758" ht="12" x14ac:dyDescent="0.2"/>
    <row r="759" ht="12" x14ac:dyDescent="0.2"/>
    <row r="760" ht="12" x14ac:dyDescent="0.2"/>
    <row r="761" ht="12" x14ac:dyDescent="0.2"/>
    <row r="762" ht="12" x14ac:dyDescent="0.2"/>
    <row r="763" ht="12" x14ac:dyDescent="0.2"/>
    <row r="764" ht="12" x14ac:dyDescent="0.2"/>
    <row r="765" ht="12" x14ac:dyDescent="0.2"/>
    <row r="766" ht="12" x14ac:dyDescent="0.2"/>
    <row r="767" ht="12" x14ac:dyDescent="0.2"/>
    <row r="768" ht="12" x14ac:dyDescent="0.2"/>
    <row r="769" ht="12" x14ac:dyDescent="0.2"/>
    <row r="770" ht="12" x14ac:dyDescent="0.2"/>
    <row r="771" ht="12" x14ac:dyDescent="0.2"/>
    <row r="772" ht="12" x14ac:dyDescent="0.2"/>
    <row r="773" ht="12" x14ac:dyDescent="0.2"/>
    <row r="774" ht="12" x14ac:dyDescent="0.2"/>
    <row r="775" ht="12" x14ac:dyDescent="0.2"/>
    <row r="776" ht="12" x14ac:dyDescent="0.2"/>
    <row r="777" ht="12" x14ac:dyDescent="0.2"/>
    <row r="778" ht="12" x14ac:dyDescent="0.2"/>
    <row r="779" ht="12" x14ac:dyDescent="0.2"/>
    <row r="780" ht="12" x14ac:dyDescent="0.2"/>
    <row r="781" ht="12" x14ac:dyDescent="0.2"/>
    <row r="782" ht="12" x14ac:dyDescent="0.2"/>
    <row r="783" ht="12" x14ac:dyDescent="0.2"/>
    <row r="784" ht="12" x14ac:dyDescent="0.2"/>
    <row r="785" ht="12" x14ac:dyDescent="0.2"/>
    <row r="786" ht="12" x14ac:dyDescent="0.2"/>
    <row r="787" ht="12" x14ac:dyDescent="0.2"/>
    <row r="788" ht="12" x14ac:dyDescent="0.2"/>
    <row r="789" ht="12" x14ac:dyDescent="0.2"/>
    <row r="790" ht="12" x14ac:dyDescent="0.2"/>
    <row r="791" ht="12" x14ac:dyDescent="0.2"/>
    <row r="792" ht="12" x14ac:dyDescent="0.2"/>
    <row r="793" ht="12" x14ac:dyDescent="0.2"/>
    <row r="794" ht="12" x14ac:dyDescent="0.2"/>
    <row r="795" ht="12" x14ac:dyDescent="0.2"/>
    <row r="796" ht="12" x14ac:dyDescent="0.2"/>
    <row r="797" ht="12" x14ac:dyDescent="0.2"/>
    <row r="798" ht="12" x14ac:dyDescent="0.2"/>
    <row r="799" ht="12" x14ac:dyDescent="0.2"/>
    <row r="800" ht="12" x14ac:dyDescent="0.2"/>
  </sheetData>
  <sheetProtection algorithmName="SHA-512" hashValue="GbZyEkRLX7TJ5R8S5AoQKu1vt+wBcUOB3P/EF7GhutVgYovngrcTQf91frVeAPV30J8EZyIGxMpcZCyWU4Ci3w==" saltValue="FwxmR6maqSMNWe2mB0kHnA==" spinCount="100000" sheet="1" objects="1" scenarios="1" formatColumns="0" formatRows="0"/>
  <mergeCells count="24">
    <mergeCell ref="H5:N5"/>
    <mergeCell ref="P370:Q370"/>
    <mergeCell ref="L371:N372"/>
    <mergeCell ref="B171:C171"/>
    <mergeCell ref="L373:Q373"/>
    <mergeCell ref="G372:H372"/>
    <mergeCell ref="B372:C372"/>
    <mergeCell ref="E372:F372"/>
    <mergeCell ref="H11:N11"/>
    <mergeCell ref="S373:X373"/>
    <mergeCell ref="B373:C373"/>
    <mergeCell ref="AT13:AU13"/>
    <mergeCell ref="AF13:AH13"/>
    <mergeCell ref="AA13:AC13"/>
    <mergeCell ref="Z17:AD17"/>
    <mergeCell ref="AP13:AR13"/>
    <mergeCell ref="AE17:AI17"/>
    <mergeCell ref="AO17:AS17"/>
    <mergeCell ref="AK13:AM13"/>
    <mergeCell ref="B26:C26"/>
    <mergeCell ref="B84:C84"/>
    <mergeCell ref="B85:C85"/>
    <mergeCell ref="B86:C86"/>
    <mergeCell ref="S371:U372"/>
  </mergeCells>
  <phoneticPr fontId="15" type="noConversion"/>
  <pageMargins left="0.51181102362204722" right="0.51181102362204722" top="0.74803149606299213" bottom="0.74803149606299213" header="0.31496062992125984" footer="0.31496062992125984"/>
  <pageSetup paperSize="9" scale="33" fitToHeight="0" orientation="landscape" r:id="rId1"/>
  <headerFooter>
    <oddHeader>&amp;L&amp;"-,Vet"&amp;14 23105
Justitieel Complex Vlissingen</oddHeader>
    <oddFooter>&amp;L&amp;D&amp;R&amp;P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0BFD3E8-9399-437F-965B-B9CB1DC66F17}">
          <x14:formula1>
            <xm:f>lijsten!$B$2:$B$24</xm:f>
          </x14:formula1>
          <xm:sqref>G523:G532 N264:N274 U64:U73 N91:N102 U127:U158 U75:U80 U23 N23 U19:U21 N19:N21 G19:G21 N523:N532 G64:G73 U523:U532 G33:G39 U33:U39 G83:G88 U83:U88 N75:N80 G104:G112 G114:G119 N114:N119 G127:G158 G282:G290 N41:N47 G167:G172 U121:U125 U204:U231 U282:U290 U362:U366 N348:N360 N293:N297 G91:G102 G342:G346 U104:U112 U311:U315 G348:G360 N33:N39 N324:N328 G375:G519 U180:U184 U114:U119 N167:N172 U192:U196 U58:U62 N362:N366 N342:N346 N336:N340 N330:N334 N318:N322 U299:U303 N276:N280 N311:N315 G23 N234:N238 U198:U202 N104:N112 N186:N190 U161:U165 N121:N125 U375:U519 N83:N88 N305:N309 U41:U47 N49:N50 U330:U334 N180:N184 N192:N196 N58:N62 U348:U360 U342:U346 U336:U340 U324:U328 U293:U297 N282:N290 G311:G315 N240:N250 N198:N202 G186:G190 N161:N165 G121:G125 U234:U238 U49:U50 G318:G322 U91:U102 G180:G184 G192:G196 G58:G62 G362:G366 G336:G340 G330:G334 G324:G328 G293:G297 G299:G303 G41:G47 U305:U309 G276:G280 G240:G250 G198:G202 U174:U178 G161:G165 N127:N158 G49:G50 G25:G30 G53:G56 N53:N56 U53:U56 N375:N519 U25:U30 N25:N30 U186:U190 U167:U172 G174:G178 N174:N178 N64:N73 G252:G262 U252:U262 G234:G238 N299:N303 U318:U322 G305:G309 N252:N262 U264:U274 G264:G274 U276:U280 U240:U250 G204:G231 N204:N231 G75:G80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9796-4237-4F7F-814B-213CCCA83B50}">
  <sheetPr>
    <tabColor theme="6" tint="0.59999389629810485"/>
  </sheetPr>
  <dimension ref="A1:N21"/>
  <sheetViews>
    <sheetView showGridLines="0" zoomScaleNormal="100" workbookViewId="0">
      <selection activeCell="E14" sqref="E14"/>
    </sheetView>
  </sheetViews>
  <sheetFormatPr defaultRowHeight="15" x14ac:dyDescent="0.25"/>
  <cols>
    <col min="1" max="1" width="2.85546875" customWidth="1"/>
    <col min="2" max="2" width="28.7109375" customWidth="1"/>
    <col min="3" max="3" width="3" customWidth="1"/>
    <col min="4" max="4" width="28.42578125" customWidth="1"/>
    <col min="5" max="5" width="29.42578125" customWidth="1"/>
    <col min="6" max="6" width="34.28515625" customWidth="1"/>
    <col min="7" max="7" width="8" customWidth="1"/>
    <col min="8" max="8" width="18.85546875" customWidth="1"/>
  </cols>
  <sheetData>
    <row r="1" spans="1:14" ht="18.75" x14ac:dyDescent="0.3">
      <c r="A1" s="7"/>
      <c r="C1" s="90" t="s">
        <v>5411</v>
      </c>
      <c r="D1" s="7"/>
    </row>
    <row r="2" spans="1:14" x14ac:dyDescent="0.25">
      <c r="A2" s="7" t="s">
        <v>5412</v>
      </c>
      <c r="C2" s="91" t="s">
        <v>5414</v>
      </c>
      <c r="D2" s="7"/>
    </row>
    <row r="3" spans="1:14" ht="15.75" thickBot="1" x14ac:dyDescent="0.3">
      <c r="A3" s="92" t="s">
        <v>5413</v>
      </c>
      <c r="B3" s="92"/>
      <c r="C3" s="700">
        <v>45743</v>
      </c>
      <c r="D3" s="700"/>
      <c r="E3" s="92"/>
      <c r="F3" s="92"/>
      <c r="G3" s="7"/>
      <c r="H3" s="7"/>
      <c r="I3" s="7"/>
      <c r="J3" s="7"/>
      <c r="K3" s="7"/>
      <c r="L3" s="7"/>
    </row>
    <row r="4" spans="1:14" ht="10.5" customHeight="1" x14ac:dyDescent="0.25"/>
    <row r="5" spans="1:14" ht="10.5" customHeight="1" thickBot="1" x14ac:dyDescent="0.3"/>
    <row r="6" spans="1:14" ht="19.5" thickBot="1" x14ac:dyDescent="0.35">
      <c r="B6" s="35" t="s">
        <v>344</v>
      </c>
      <c r="C6" s="27"/>
      <c r="D6" s="27"/>
      <c r="E6" s="27"/>
      <c r="F6" s="36"/>
    </row>
    <row r="7" spans="1:14" ht="18.75" x14ac:dyDescent="0.3">
      <c r="A7" s="6"/>
      <c r="B7" s="114" t="s">
        <v>127</v>
      </c>
      <c r="C7" s="7"/>
      <c r="D7" s="7"/>
      <c r="E7" s="115"/>
      <c r="F7" s="33"/>
    </row>
    <row r="8" spans="1:14" x14ac:dyDescent="0.25">
      <c r="B8" s="32"/>
      <c r="C8" s="7"/>
      <c r="D8" s="7"/>
      <c r="E8" s="7"/>
      <c r="F8" s="33"/>
    </row>
    <row r="9" spans="1:14" x14ac:dyDescent="0.25">
      <c r="B9" s="32" t="s">
        <v>2</v>
      </c>
      <c r="C9" s="7"/>
      <c r="D9" s="37">
        <v>45870</v>
      </c>
      <c r="E9" s="7"/>
      <c r="F9" s="33"/>
    </row>
    <row r="10" spans="1:14" x14ac:dyDescent="0.25">
      <c r="B10" s="34" t="s">
        <v>108</v>
      </c>
      <c r="C10" s="7"/>
      <c r="D10" s="7"/>
      <c r="E10" s="7"/>
      <c r="F10" s="33"/>
    </row>
    <row r="11" spans="1:14" ht="15.75" thickBot="1" x14ac:dyDescent="0.3">
      <c r="B11" s="32"/>
      <c r="C11" s="7"/>
      <c r="D11" s="7"/>
      <c r="E11" s="7"/>
      <c r="F11" s="33"/>
    </row>
    <row r="12" spans="1:14" ht="16.5" thickBot="1" x14ac:dyDescent="0.3">
      <c r="B12" s="26"/>
      <c r="C12" s="27"/>
      <c r="D12" s="54" t="s">
        <v>122</v>
      </c>
      <c r="E12" s="28" t="s">
        <v>338</v>
      </c>
      <c r="F12" s="29" t="s">
        <v>126</v>
      </c>
    </row>
    <row r="13" spans="1:14" ht="15.75" x14ac:dyDescent="0.25">
      <c r="B13" s="53" t="s">
        <v>337</v>
      </c>
      <c r="C13" s="7"/>
      <c r="D13" s="43"/>
      <c r="E13" s="44"/>
      <c r="F13" s="664">
        <f>'Kosten NOK Fase 1'!K39</f>
        <v>0</v>
      </c>
    </row>
    <row r="14" spans="1:14" ht="15.75" x14ac:dyDescent="0.25">
      <c r="B14" s="45" t="s">
        <v>9</v>
      </c>
      <c r="C14" s="7"/>
      <c r="D14" s="30">
        <f>'Kosten Ontwerp'!K448</f>
        <v>0</v>
      </c>
      <c r="E14" s="30">
        <f>'Kosten Ontwerp'!I488</f>
        <v>0</v>
      </c>
      <c r="F14" s="24">
        <f>'Kosten Ontwerp'!I490</f>
        <v>0</v>
      </c>
      <c r="H14" s="52">
        <f>F14-D14-E14</f>
        <v>0</v>
      </c>
      <c r="I14" s="2"/>
      <c r="J14" s="3"/>
      <c r="K14" s="4"/>
      <c r="N14" s="5"/>
    </row>
    <row r="15" spans="1:14" ht="16.5" thickBot="1" x14ac:dyDescent="0.3">
      <c r="B15" s="46" t="s">
        <v>10</v>
      </c>
      <c r="C15" s="7"/>
      <c r="D15" s="31">
        <f>'Kosten Bouw'!J535</f>
        <v>0</v>
      </c>
      <c r="E15" s="31">
        <f>'Kosten Bouw'!Q535+'Kosten Bouw'!X535</f>
        <v>0</v>
      </c>
      <c r="F15" s="25">
        <f>'Kosten Bouw'!AU535</f>
        <v>0</v>
      </c>
      <c r="G15" s="23">
        <f>'Kosten Bouw'!AU535</f>
        <v>0</v>
      </c>
      <c r="I15" s="2"/>
      <c r="J15" s="3"/>
      <c r="K15" s="4"/>
      <c r="N15" s="5"/>
    </row>
    <row r="16" spans="1:14" s="93" customFormat="1" ht="25.5" customHeight="1" thickTop="1" thickBot="1" x14ac:dyDescent="0.3">
      <c r="B16" s="94" t="s">
        <v>0</v>
      </c>
      <c r="C16" s="95"/>
      <c r="D16" s="96">
        <f>SUM(D13:D15)</f>
        <v>0</v>
      </c>
      <c r="E16" s="96">
        <f>SUM(E13:E15)</f>
        <v>0</v>
      </c>
      <c r="F16" s="97">
        <f>SUM(F13:F15)</f>
        <v>0</v>
      </c>
      <c r="H16" s="93" t="s">
        <v>5456</v>
      </c>
      <c r="J16" s="98"/>
      <c r="K16" s="99"/>
      <c r="N16" s="100"/>
    </row>
    <row r="17" spans="5:9" x14ac:dyDescent="0.25">
      <c r="E17" s="13"/>
      <c r="F17" s="13"/>
      <c r="G17" s="13"/>
    </row>
    <row r="18" spans="5:9" x14ac:dyDescent="0.25">
      <c r="E18" s="13"/>
      <c r="F18" s="13"/>
      <c r="G18" s="13"/>
    </row>
    <row r="19" spans="5:9" x14ac:dyDescent="0.25">
      <c r="E19" s="13"/>
      <c r="F19" s="13"/>
      <c r="G19" s="20">
        <v>287000000</v>
      </c>
      <c r="H19" s="21" t="s">
        <v>91</v>
      </c>
      <c r="I19" s="21"/>
    </row>
    <row r="20" spans="5:9" x14ac:dyDescent="0.25">
      <c r="E20" s="13"/>
      <c r="F20" s="13"/>
      <c r="G20" s="22"/>
      <c r="H20" s="21"/>
      <c r="I20" s="21"/>
    </row>
    <row r="21" spans="5:9" x14ac:dyDescent="0.25">
      <c r="E21" s="13"/>
      <c r="F21" s="13"/>
      <c r="G21" s="22">
        <f>+F16-G19</f>
        <v>-287000000</v>
      </c>
      <c r="H21" s="21" t="s">
        <v>92</v>
      </c>
      <c r="I21" s="21"/>
    </row>
  </sheetData>
  <sheetProtection algorithmName="SHA-512" hashValue="SnFmWf/blt0G4VzGkgrAG5dx38t1IrbRmbOkSVV1EBuJdxor4DrhWlzkXO/7IawNgeoveNNS8T3RCIUuKpE/AA==" saltValue="lTOXII7MM4gVDmF9g2Jnrw==" spinCount="100000" sheet="1" objects="1" scenarios="1"/>
  <mergeCells count="1">
    <mergeCell ref="C3:D3"/>
  </mergeCells>
  <pageMargins left="0.70866141732283472" right="0.70866141732283472" top="0.74803149606299213" bottom="0.74803149606299213" header="0.31496062992125984" footer="0.31496062992125984"/>
  <pageSetup paperSize="9" scale="71" orientation="landscape" r:id="rId1"/>
  <headerFooter>
    <oddHeader>&amp;L&amp;"-,Vet"&amp;14 23105
Justitieel Complex Vlissingen</oddHeader>
    <oddFooter>&amp;L&amp;D&amp;R&amp;P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C89E-254D-42CE-B288-CEF08792876A}">
  <dimension ref="A1:H1012"/>
  <sheetViews>
    <sheetView zoomScale="85" zoomScaleNormal="85" workbookViewId="0">
      <selection activeCell="Q7" sqref="Q7"/>
    </sheetView>
  </sheetViews>
  <sheetFormatPr defaultColWidth="9.140625" defaultRowHeight="12" x14ac:dyDescent="0.2"/>
  <cols>
    <col min="1" max="1" width="11.7109375" style="78" customWidth="1"/>
    <col min="2" max="2" width="6.7109375" style="78" customWidth="1"/>
    <col min="3" max="3" width="8.7109375" style="78" customWidth="1"/>
    <col min="4" max="4" width="20.7109375" style="78" customWidth="1"/>
    <col min="5" max="5" width="17.7109375" style="78" customWidth="1"/>
    <col min="6" max="6" width="80.7109375" style="78" customWidth="1"/>
    <col min="7" max="7" width="85.7109375" style="79" hidden="1" customWidth="1"/>
    <col min="8" max="8" width="20.7109375" style="79" hidden="1" customWidth="1"/>
    <col min="9" max="16384" width="9.140625" style="78"/>
  </cols>
  <sheetData>
    <row r="1" spans="1:8" s="76" customFormat="1" x14ac:dyDescent="0.2">
      <c r="A1" s="76" t="s">
        <v>395</v>
      </c>
      <c r="B1" s="76" t="s">
        <v>396</v>
      </c>
      <c r="C1" s="76" t="s">
        <v>397</v>
      </c>
      <c r="D1" s="76" t="s">
        <v>398</v>
      </c>
      <c r="E1" s="76" t="s">
        <v>399</v>
      </c>
      <c r="F1" s="76" t="s">
        <v>400</v>
      </c>
      <c r="G1" s="77" t="s">
        <v>401</v>
      </c>
      <c r="H1" s="77" t="s">
        <v>402</v>
      </c>
    </row>
    <row r="2" spans="1:8" s="76" customFormat="1" x14ac:dyDescent="0.2">
      <c r="A2" s="76" t="s">
        <v>403</v>
      </c>
      <c r="B2" s="76" t="s">
        <v>404</v>
      </c>
      <c r="C2" s="76" t="s">
        <v>405</v>
      </c>
      <c r="F2" s="76" t="s">
        <v>406</v>
      </c>
      <c r="G2" s="77" t="s">
        <v>406</v>
      </c>
      <c r="H2" s="77" t="s">
        <v>403</v>
      </c>
    </row>
    <row r="3" spans="1:8" x14ac:dyDescent="0.2">
      <c r="A3" s="78" t="s">
        <v>407</v>
      </c>
      <c r="B3" s="78" t="s">
        <v>404</v>
      </c>
      <c r="C3" s="78" t="s">
        <v>405</v>
      </c>
      <c r="D3" s="78" t="s">
        <v>408</v>
      </c>
      <c r="E3" s="78" t="s">
        <v>409</v>
      </c>
      <c r="F3" s="78" t="s">
        <v>410</v>
      </c>
      <c r="G3" s="79" t="s">
        <v>411</v>
      </c>
      <c r="H3" s="79" t="s">
        <v>412</v>
      </c>
    </row>
    <row r="4" spans="1:8" x14ac:dyDescent="0.2">
      <c r="A4" s="78" t="s">
        <v>407</v>
      </c>
      <c r="B4" s="78" t="s">
        <v>404</v>
      </c>
      <c r="C4" s="78" t="s">
        <v>405</v>
      </c>
      <c r="D4" s="78" t="s">
        <v>413</v>
      </c>
      <c r="E4" s="78" t="s">
        <v>414</v>
      </c>
      <c r="F4" s="78" t="s">
        <v>415</v>
      </c>
      <c r="G4" s="79" t="s">
        <v>416</v>
      </c>
      <c r="H4" s="79" t="s">
        <v>417</v>
      </c>
    </row>
    <row r="5" spans="1:8" x14ac:dyDescent="0.2">
      <c r="A5" s="78" t="s">
        <v>407</v>
      </c>
      <c r="B5" s="78" t="s">
        <v>404</v>
      </c>
      <c r="C5" s="78" t="s">
        <v>405</v>
      </c>
      <c r="D5" s="78" t="s">
        <v>418</v>
      </c>
      <c r="E5" s="78" t="s">
        <v>419</v>
      </c>
      <c r="F5" s="78" t="s">
        <v>420</v>
      </c>
      <c r="G5" s="79" t="s">
        <v>421</v>
      </c>
      <c r="H5" s="79" t="s">
        <v>422</v>
      </c>
    </row>
    <row r="6" spans="1:8" x14ac:dyDescent="0.2">
      <c r="A6" s="78" t="s">
        <v>407</v>
      </c>
      <c r="B6" s="78" t="s">
        <v>404</v>
      </c>
      <c r="C6" s="78" t="s">
        <v>405</v>
      </c>
      <c r="D6" s="78" t="s">
        <v>423</v>
      </c>
      <c r="E6" s="78" t="s">
        <v>424</v>
      </c>
      <c r="F6" s="78" t="s">
        <v>425</v>
      </c>
      <c r="G6" s="79" t="s">
        <v>426</v>
      </c>
      <c r="H6" s="79" t="s">
        <v>427</v>
      </c>
    </row>
    <row r="7" spans="1:8" x14ac:dyDescent="0.2">
      <c r="A7" s="78" t="s">
        <v>407</v>
      </c>
      <c r="B7" s="78" t="s">
        <v>404</v>
      </c>
      <c r="C7" s="78" t="s">
        <v>405</v>
      </c>
      <c r="D7" s="78" t="s">
        <v>428</v>
      </c>
      <c r="E7" s="78" t="s">
        <v>429</v>
      </c>
      <c r="F7" s="78" t="s">
        <v>430</v>
      </c>
      <c r="G7" s="79" t="s">
        <v>431</v>
      </c>
      <c r="H7" s="79" t="s">
        <v>432</v>
      </c>
    </row>
    <row r="8" spans="1:8" x14ac:dyDescent="0.2">
      <c r="A8" s="78" t="s">
        <v>407</v>
      </c>
      <c r="B8" s="78" t="s">
        <v>404</v>
      </c>
      <c r="C8" s="78" t="s">
        <v>405</v>
      </c>
      <c r="D8" s="78" t="s">
        <v>433</v>
      </c>
      <c r="E8" s="78" t="s">
        <v>434</v>
      </c>
      <c r="F8" s="78" t="s">
        <v>435</v>
      </c>
      <c r="G8" s="79" t="s">
        <v>436</v>
      </c>
      <c r="H8" s="79" t="s">
        <v>437</v>
      </c>
    </row>
    <row r="9" spans="1:8" x14ac:dyDescent="0.2">
      <c r="A9" s="78" t="s">
        <v>407</v>
      </c>
      <c r="B9" s="78" t="s">
        <v>404</v>
      </c>
      <c r="C9" s="78" t="s">
        <v>405</v>
      </c>
      <c r="D9" s="78" t="s">
        <v>438</v>
      </c>
      <c r="E9" s="78" t="s">
        <v>439</v>
      </c>
      <c r="F9" s="78" t="s">
        <v>440</v>
      </c>
      <c r="G9" s="79" t="s">
        <v>441</v>
      </c>
      <c r="H9" s="79" t="s">
        <v>442</v>
      </c>
    </row>
    <row r="10" spans="1:8" x14ac:dyDescent="0.2">
      <c r="A10" s="78" t="s">
        <v>407</v>
      </c>
      <c r="B10" s="78" t="s">
        <v>404</v>
      </c>
      <c r="C10" s="78" t="s">
        <v>405</v>
      </c>
      <c r="D10" s="78" t="s">
        <v>443</v>
      </c>
      <c r="E10" s="78" t="s">
        <v>444</v>
      </c>
      <c r="F10" s="78" t="s">
        <v>445</v>
      </c>
      <c r="G10" s="79" t="s">
        <v>446</v>
      </c>
      <c r="H10" s="79" t="s">
        <v>447</v>
      </c>
    </row>
    <row r="11" spans="1:8" x14ac:dyDescent="0.2">
      <c r="A11" s="78" t="s">
        <v>407</v>
      </c>
      <c r="B11" s="78" t="s">
        <v>404</v>
      </c>
      <c r="C11" s="78" t="s">
        <v>405</v>
      </c>
      <c r="D11" s="78" t="s">
        <v>448</v>
      </c>
      <c r="E11" s="78" t="s">
        <v>449</v>
      </c>
      <c r="F11" s="78" t="s">
        <v>450</v>
      </c>
      <c r="G11" s="79" t="s">
        <v>451</v>
      </c>
      <c r="H11" s="79" t="s">
        <v>452</v>
      </c>
    </row>
    <row r="12" spans="1:8" x14ac:dyDescent="0.2">
      <c r="A12" s="78" t="s">
        <v>407</v>
      </c>
      <c r="B12" s="78" t="s">
        <v>404</v>
      </c>
      <c r="C12" s="78" t="s">
        <v>405</v>
      </c>
      <c r="D12" s="78" t="s">
        <v>453</v>
      </c>
      <c r="E12" s="78" t="s">
        <v>454</v>
      </c>
      <c r="F12" s="78" t="s">
        <v>455</v>
      </c>
      <c r="G12" s="79" t="s">
        <v>456</v>
      </c>
      <c r="H12" s="79" t="s">
        <v>457</v>
      </c>
    </row>
    <row r="13" spans="1:8" x14ac:dyDescent="0.2">
      <c r="A13" s="78" t="s">
        <v>407</v>
      </c>
      <c r="B13" s="78" t="s">
        <v>404</v>
      </c>
      <c r="C13" s="78" t="s">
        <v>405</v>
      </c>
      <c r="D13" s="78" t="s">
        <v>458</v>
      </c>
      <c r="E13" s="78" t="s">
        <v>459</v>
      </c>
      <c r="F13" s="78" t="s">
        <v>460</v>
      </c>
      <c r="G13" s="79" t="s">
        <v>461</v>
      </c>
      <c r="H13" s="79" t="s">
        <v>462</v>
      </c>
    </row>
    <row r="14" spans="1:8" x14ac:dyDescent="0.2">
      <c r="A14" s="78" t="s">
        <v>407</v>
      </c>
      <c r="B14" s="78" t="s">
        <v>404</v>
      </c>
      <c r="C14" s="78" t="s">
        <v>405</v>
      </c>
      <c r="D14" s="78" t="s">
        <v>463</v>
      </c>
      <c r="E14" s="78" t="s">
        <v>464</v>
      </c>
      <c r="F14" s="78" t="s">
        <v>465</v>
      </c>
      <c r="G14" s="79" t="s">
        <v>466</v>
      </c>
      <c r="H14" s="79" t="s">
        <v>467</v>
      </c>
    </row>
    <row r="15" spans="1:8" x14ac:dyDescent="0.2">
      <c r="A15" s="78" t="s">
        <v>407</v>
      </c>
      <c r="B15" s="78" t="s">
        <v>404</v>
      </c>
      <c r="C15" s="78" t="s">
        <v>405</v>
      </c>
      <c r="D15" s="78" t="s">
        <v>468</v>
      </c>
      <c r="E15" s="78" t="s">
        <v>469</v>
      </c>
      <c r="F15" s="78" t="s">
        <v>470</v>
      </c>
      <c r="G15" s="79" t="s">
        <v>471</v>
      </c>
      <c r="H15" s="79" t="s">
        <v>472</v>
      </c>
    </row>
    <row r="16" spans="1:8" x14ac:dyDescent="0.2">
      <c r="A16" s="78" t="s">
        <v>407</v>
      </c>
      <c r="B16" s="78" t="s">
        <v>404</v>
      </c>
      <c r="C16" s="78" t="s">
        <v>405</v>
      </c>
      <c r="D16" s="78" t="s">
        <v>473</v>
      </c>
      <c r="E16" s="78" t="s">
        <v>474</v>
      </c>
      <c r="F16" s="78" t="s">
        <v>475</v>
      </c>
      <c r="G16" s="79" t="s">
        <v>476</v>
      </c>
      <c r="H16" s="79" t="s">
        <v>477</v>
      </c>
    </row>
    <row r="17" spans="1:8" x14ac:dyDescent="0.2">
      <c r="A17" s="78" t="s">
        <v>407</v>
      </c>
      <c r="B17" s="78" t="s">
        <v>404</v>
      </c>
      <c r="C17" s="78" t="s">
        <v>405</v>
      </c>
      <c r="D17" s="78" t="s">
        <v>478</v>
      </c>
      <c r="E17" s="78" t="s">
        <v>479</v>
      </c>
      <c r="F17" s="78" t="s">
        <v>480</v>
      </c>
      <c r="G17" s="79" t="s">
        <v>481</v>
      </c>
      <c r="H17" s="79" t="s">
        <v>482</v>
      </c>
    </row>
    <row r="18" spans="1:8" x14ac:dyDescent="0.2">
      <c r="A18" s="78" t="s">
        <v>407</v>
      </c>
      <c r="B18" s="78" t="s">
        <v>404</v>
      </c>
      <c r="C18" s="78" t="s">
        <v>405</v>
      </c>
      <c r="D18" s="78" t="s">
        <v>483</v>
      </c>
      <c r="E18" s="78" t="s">
        <v>484</v>
      </c>
      <c r="F18" s="78" t="s">
        <v>485</v>
      </c>
      <c r="G18" s="79" t="s">
        <v>486</v>
      </c>
      <c r="H18" s="79" t="s">
        <v>487</v>
      </c>
    </row>
    <row r="19" spans="1:8" x14ac:dyDescent="0.2">
      <c r="A19" s="78" t="s">
        <v>407</v>
      </c>
      <c r="B19" s="78" t="s">
        <v>404</v>
      </c>
      <c r="C19" s="78" t="s">
        <v>405</v>
      </c>
      <c r="D19" s="78" t="s">
        <v>488</v>
      </c>
      <c r="E19" s="78" t="s">
        <v>489</v>
      </c>
      <c r="F19" s="78" t="s">
        <v>490</v>
      </c>
      <c r="G19" s="79" t="s">
        <v>491</v>
      </c>
      <c r="H19" s="79" t="s">
        <v>492</v>
      </c>
    </row>
    <row r="20" spans="1:8" x14ac:dyDescent="0.2">
      <c r="A20" s="78" t="s">
        <v>407</v>
      </c>
      <c r="B20" s="78" t="s">
        <v>404</v>
      </c>
      <c r="C20" s="78" t="s">
        <v>405</v>
      </c>
      <c r="D20" s="78" t="s">
        <v>493</v>
      </c>
      <c r="E20" s="78" t="s">
        <v>494</v>
      </c>
      <c r="F20" s="78" t="s">
        <v>495</v>
      </c>
      <c r="G20" s="79" t="s">
        <v>496</v>
      </c>
      <c r="H20" s="79" t="s">
        <v>497</v>
      </c>
    </row>
    <row r="21" spans="1:8" x14ac:dyDescent="0.2">
      <c r="A21" s="78" t="s">
        <v>407</v>
      </c>
      <c r="B21" s="78" t="s">
        <v>404</v>
      </c>
      <c r="C21" s="78" t="s">
        <v>405</v>
      </c>
      <c r="D21" s="78" t="s">
        <v>498</v>
      </c>
      <c r="E21" s="78" t="s">
        <v>499</v>
      </c>
      <c r="F21" s="78" t="s">
        <v>500</v>
      </c>
      <c r="G21" s="79" t="s">
        <v>501</v>
      </c>
      <c r="H21" s="79" t="s">
        <v>502</v>
      </c>
    </row>
    <row r="22" spans="1:8" x14ac:dyDescent="0.2">
      <c r="A22" s="78" t="s">
        <v>407</v>
      </c>
      <c r="B22" s="78" t="s">
        <v>404</v>
      </c>
      <c r="C22" s="78" t="s">
        <v>405</v>
      </c>
      <c r="D22" s="78" t="s">
        <v>503</v>
      </c>
      <c r="E22" s="78" t="s">
        <v>504</v>
      </c>
      <c r="F22" s="78" t="s">
        <v>505</v>
      </c>
      <c r="G22" s="79" t="s">
        <v>506</v>
      </c>
      <c r="H22" s="79" t="s">
        <v>507</v>
      </c>
    </row>
    <row r="23" spans="1:8" x14ac:dyDescent="0.2">
      <c r="A23" s="78" t="s">
        <v>407</v>
      </c>
      <c r="B23" s="78" t="s">
        <v>404</v>
      </c>
      <c r="C23" s="78" t="s">
        <v>405</v>
      </c>
      <c r="D23" s="78" t="s">
        <v>508</v>
      </c>
      <c r="E23" s="78" t="s">
        <v>509</v>
      </c>
      <c r="F23" s="78" t="s">
        <v>510</v>
      </c>
      <c r="G23" s="79" t="s">
        <v>511</v>
      </c>
      <c r="H23" s="79" t="s">
        <v>512</v>
      </c>
    </row>
    <row r="24" spans="1:8" x14ac:dyDescent="0.2">
      <c r="A24" s="78" t="s">
        <v>407</v>
      </c>
      <c r="B24" s="78" t="s">
        <v>404</v>
      </c>
      <c r="C24" s="78" t="s">
        <v>405</v>
      </c>
      <c r="D24" s="78" t="s">
        <v>513</v>
      </c>
      <c r="E24" s="78" t="s">
        <v>514</v>
      </c>
      <c r="F24" s="78" t="s">
        <v>515</v>
      </c>
      <c r="G24" s="79" t="s">
        <v>516</v>
      </c>
      <c r="H24" s="79" t="s">
        <v>517</v>
      </c>
    </row>
    <row r="25" spans="1:8" x14ac:dyDescent="0.2">
      <c r="A25" s="78" t="s">
        <v>407</v>
      </c>
      <c r="B25" s="78" t="s">
        <v>404</v>
      </c>
      <c r="C25" s="78" t="s">
        <v>405</v>
      </c>
      <c r="D25" s="78" t="s">
        <v>518</v>
      </c>
      <c r="E25" s="78" t="s">
        <v>519</v>
      </c>
      <c r="F25" s="78" t="s">
        <v>520</v>
      </c>
      <c r="G25" s="79" t="s">
        <v>521</v>
      </c>
      <c r="H25" s="79" t="s">
        <v>522</v>
      </c>
    </row>
    <row r="26" spans="1:8" x14ac:dyDescent="0.2">
      <c r="A26" s="78" t="s">
        <v>407</v>
      </c>
      <c r="B26" s="78" t="s">
        <v>404</v>
      </c>
      <c r="C26" s="78" t="s">
        <v>405</v>
      </c>
      <c r="D26" s="78" t="s">
        <v>523</v>
      </c>
      <c r="E26" s="78" t="s">
        <v>524</v>
      </c>
      <c r="F26" s="78" t="s">
        <v>525</v>
      </c>
      <c r="G26" s="79" t="s">
        <v>526</v>
      </c>
      <c r="H26" s="79" t="s">
        <v>527</v>
      </c>
    </row>
    <row r="27" spans="1:8" x14ac:dyDescent="0.2">
      <c r="A27" s="78" t="s">
        <v>407</v>
      </c>
      <c r="B27" s="78" t="s">
        <v>404</v>
      </c>
      <c r="C27" s="78" t="s">
        <v>405</v>
      </c>
      <c r="D27" s="78" t="s">
        <v>528</v>
      </c>
      <c r="E27" s="78" t="s">
        <v>529</v>
      </c>
      <c r="F27" s="78" t="s">
        <v>530</v>
      </c>
      <c r="G27" s="79" t="s">
        <v>531</v>
      </c>
      <c r="H27" s="79" t="s">
        <v>532</v>
      </c>
    </row>
    <row r="28" spans="1:8" x14ac:dyDescent="0.2">
      <c r="A28" s="78" t="s">
        <v>407</v>
      </c>
      <c r="B28" s="78" t="s">
        <v>404</v>
      </c>
      <c r="C28" s="78" t="s">
        <v>405</v>
      </c>
      <c r="D28" s="78" t="s">
        <v>533</v>
      </c>
      <c r="E28" s="78" t="s">
        <v>534</v>
      </c>
      <c r="F28" s="78" t="s">
        <v>535</v>
      </c>
      <c r="G28" s="79" t="s">
        <v>536</v>
      </c>
      <c r="H28" s="79" t="s">
        <v>537</v>
      </c>
    </row>
    <row r="29" spans="1:8" x14ac:dyDescent="0.2">
      <c r="A29" s="78" t="s">
        <v>407</v>
      </c>
      <c r="B29" s="78" t="s">
        <v>404</v>
      </c>
      <c r="C29" s="78" t="s">
        <v>405</v>
      </c>
      <c r="D29" s="78" t="s">
        <v>538</v>
      </c>
      <c r="E29" s="78" t="s">
        <v>539</v>
      </c>
      <c r="F29" s="78" t="s">
        <v>540</v>
      </c>
      <c r="G29" s="79" t="s">
        <v>541</v>
      </c>
      <c r="H29" s="79" t="s">
        <v>542</v>
      </c>
    </row>
    <row r="30" spans="1:8" x14ac:dyDescent="0.2">
      <c r="A30" s="78" t="s">
        <v>407</v>
      </c>
      <c r="B30" s="78" t="s">
        <v>404</v>
      </c>
      <c r="C30" s="78" t="s">
        <v>405</v>
      </c>
      <c r="D30" s="78" t="s">
        <v>543</v>
      </c>
      <c r="E30" s="78" t="s">
        <v>544</v>
      </c>
      <c r="F30" s="78" t="s">
        <v>545</v>
      </c>
      <c r="G30" s="79" t="s">
        <v>546</v>
      </c>
      <c r="H30" s="79" t="s">
        <v>547</v>
      </c>
    </row>
    <row r="31" spans="1:8" x14ac:dyDescent="0.2">
      <c r="A31" s="78" t="s">
        <v>407</v>
      </c>
      <c r="B31" s="78" t="s">
        <v>404</v>
      </c>
      <c r="C31" s="78" t="s">
        <v>405</v>
      </c>
      <c r="D31" s="78" t="s">
        <v>548</v>
      </c>
      <c r="E31" s="78" t="s">
        <v>549</v>
      </c>
      <c r="F31" s="78" t="s">
        <v>550</v>
      </c>
      <c r="G31" s="79" t="s">
        <v>551</v>
      </c>
      <c r="H31" s="79" t="s">
        <v>552</v>
      </c>
    </row>
    <row r="32" spans="1:8" x14ac:dyDescent="0.2">
      <c r="A32" s="78" t="s">
        <v>407</v>
      </c>
      <c r="B32" s="78" t="s">
        <v>404</v>
      </c>
      <c r="C32" s="78" t="s">
        <v>405</v>
      </c>
      <c r="D32" s="78" t="s">
        <v>553</v>
      </c>
      <c r="E32" s="78" t="s">
        <v>554</v>
      </c>
      <c r="F32" s="78" t="s">
        <v>555</v>
      </c>
      <c r="G32" s="79" t="s">
        <v>556</v>
      </c>
      <c r="H32" s="79" t="s">
        <v>557</v>
      </c>
    </row>
    <row r="33" spans="1:8" x14ac:dyDescent="0.2">
      <c r="A33" s="78" t="s">
        <v>407</v>
      </c>
      <c r="B33" s="78" t="s">
        <v>404</v>
      </c>
      <c r="C33" s="78" t="s">
        <v>405</v>
      </c>
      <c r="D33" s="78" t="s">
        <v>558</v>
      </c>
      <c r="E33" s="78" t="s">
        <v>559</v>
      </c>
      <c r="F33" s="78" t="s">
        <v>560</v>
      </c>
      <c r="G33" s="79" t="s">
        <v>561</v>
      </c>
      <c r="H33" s="79" t="s">
        <v>562</v>
      </c>
    </row>
    <row r="34" spans="1:8" x14ac:dyDescent="0.2">
      <c r="A34" s="78" t="s">
        <v>407</v>
      </c>
      <c r="B34" s="78" t="s">
        <v>404</v>
      </c>
      <c r="C34" s="78" t="s">
        <v>405</v>
      </c>
      <c r="D34" s="78" t="s">
        <v>563</v>
      </c>
      <c r="E34" s="78" t="s">
        <v>564</v>
      </c>
      <c r="F34" s="78" t="s">
        <v>44</v>
      </c>
      <c r="G34" s="79" t="s">
        <v>565</v>
      </c>
      <c r="H34" s="79" t="s">
        <v>566</v>
      </c>
    </row>
    <row r="35" spans="1:8" x14ac:dyDescent="0.2">
      <c r="A35" s="78" t="s">
        <v>407</v>
      </c>
      <c r="B35" s="78" t="s">
        <v>404</v>
      </c>
      <c r="C35" s="78" t="s">
        <v>405</v>
      </c>
      <c r="D35" s="78" t="s">
        <v>567</v>
      </c>
      <c r="E35" s="78" t="s">
        <v>568</v>
      </c>
      <c r="F35" s="78" t="s">
        <v>569</v>
      </c>
      <c r="G35" s="79" t="s">
        <v>570</v>
      </c>
      <c r="H35" s="79" t="s">
        <v>571</v>
      </c>
    </row>
    <row r="36" spans="1:8" x14ac:dyDescent="0.2">
      <c r="A36" s="78" t="s">
        <v>407</v>
      </c>
      <c r="B36" s="78" t="s">
        <v>404</v>
      </c>
      <c r="C36" s="78" t="s">
        <v>405</v>
      </c>
      <c r="D36" s="78" t="s">
        <v>572</v>
      </c>
      <c r="E36" s="78" t="s">
        <v>573</v>
      </c>
      <c r="F36" s="78" t="s">
        <v>574</v>
      </c>
      <c r="G36" s="79" t="s">
        <v>575</v>
      </c>
      <c r="H36" s="79" t="s">
        <v>576</v>
      </c>
    </row>
    <row r="37" spans="1:8" x14ac:dyDescent="0.2">
      <c r="A37" s="78" t="s">
        <v>407</v>
      </c>
      <c r="B37" s="78" t="s">
        <v>404</v>
      </c>
      <c r="C37" s="78" t="s">
        <v>405</v>
      </c>
      <c r="D37" s="78" t="s">
        <v>577</v>
      </c>
      <c r="E37" s="78" t="s">
        <v>578</v>
      </c>
      <c r="F37" s="78" t="s">
        <v>579</v>
      </c>
      <c r="G37" s="79" t="s">
        <v>580</v>
      </c>
      <c r="H37" s="79" t="s">
        <v>581</v>
      </c>
    </row>
    <row r="38" spans="1:8" x14ac:dyDescent="0.2">
      <c r="A38" s="78" t="s">
        <v>407</v>
      </c>
      <c r="B38" s="78" t="s">
        <v>404</v>
      </c>
      <c r="C38" s="78" t="s">
        <v>405</v>
      </c>
      <c r="D38" s="78" t="s">
        <v>582</v>
      </c>
      <c r="E38" s="78" t="s">
        <v>583</v>
      </c>
      <c r="F38" s="78" t="s">
        <v>584</v>
      </c>
      <c r="G38" s="79" t="s">
        <v>585</v>
      </c>
      <c r="H38" s="79" t="s">
        <v>586</v>
      </c>
    </row>
    <row r="39" spans="1:8" x14ac:dyDescent="0.2">
      <c r="A39" s="78" t="s">
        <v>407</v>
      </c>
      <c r="B39" s="78" t="s">
        <v>404</v>
      </c>
      <c r="C39" s="78" t="s">
        <v>405</v>
      </c>
      <c r="D39" s="78" t="s">
        <v>587</v>
      </c>
      <c r="E39" s="78" t="s">
        <v>588</v>
      </c>
      <c r="F39" s="78" t="s">
        <v>589</v>
      </c>
      <c r="G39" s="79" t="s">
        <v>590</v>
      </c>
      <c r="H39" s="79" t="s">
        <v>591</v>
      </c>
    </row>
    <row r="40" spans="1:8" x14ac:dyDescent="0.2">
      <c r="A40" s="78" t="s">
        <v>407</v>
      </c>
      <c r="B40" s="78" t="s">
        <v>404</v>
      </c>
      <c r="C40" s="78" t="s">
        <v>405</v>
      </c>
      <c r="D40" s="78" t="s">
        <v>592</v>
      </c>
      <c r="E40" s="78" t="s">
        <v>593</v>
      </c>
      <c r="F40" s="78" t="s">
        <v>594</v>
      </c>
      <c r="G40" s="79" t="s">
        <v>595</v>
      </c>
      <c r="H40" s="79" t="s">
        <v>596</v>
      </c>
    </row>
    <row r="41" spans="1:8" x14ac:dyDescent="0.2">
      <c r="A41" s="78" t="s">
        <v>407</v>
      </c>
      <c r="B41" s="78" t="s">
        <v>404</v>
      </c>
      <c r="C41" s="78" t="s">
        <v>405</v>
      </c>
      <c r="D41" s="78" t="s">
        <v>597</v>
      </c>
      <c r="E41" s="78" t="s">
        <v>598</v>
      </c>
      <c r="F41" s="78" t="s">
        <v>599</v>
      </c>
      <c r="G41" s="79" t="s">
        <v>600</v>
      </c>
      <c r="H41" s="79" t="s">
        <v>601</v>
      </c>
    </row>
    <row r="42" spans="1:8" x14ac:dyDescent="0.2">
      <c r="A42" s="78" t="s">
        <v>407</v>
      </c>
      <c r="B42" s="78" t="s">
        <v>404</v>
      </c>
      <c r="C42" s="78" t="s">
        <v>405</v>
      </c>
      <c r="D42" s="78" t="s">
        <v>602</v>
      </c>
      <c r="E42" s="78" t="s">
        <v>603</v>
      </c>
      <c r="F42" s="78" t="s">
        <v>604</v>
      </c>
      <c r="G42" s="79" t="s">
        <v>605</v>
      </c>
      <c r="H42" s="79" t="s">
        <v>606</v>
      </c>
    </row>
    <row r="43" spans="1:8" x14ac:dyDescent="0.2">
      <c r="A43" s="78" t="s">
        <v>407</v>
      </c>
      <c r="B43" s="78" t="s">
        <v>404</v>
      </c>
      <c r="C43" s="78" t="s">
        <v>405</v>
      </c>
      <c r="D43" s="78" t="s">
        <v>607</v>
      </c>
      <c r="E43" s="78" t="s">
        <v>608</v>
      </c>
      <c r="F43" s="78" t="s">
        <v>609</v>
      </c>
      <c r="G43" s="79" t="s">
        <v>610</v>
      </c>
      <c r="H43" s="79" t="s">
        <v>611</v>
      </c>
    </row>
    <row r="44" spans="1:8" x14ac:dyDescent="0.2">
      <c r="A44" s="78" t="s">
        <v>407</v>
      </c>
      <c r="B44" s="78" t="s">
        <v>404</v>
      </c>
      <c r="C44" s="78" t="s">
        <v>405</v>
      </c>
      <c r="D44" s="78" t="s">
        <v>612</v>
      </c>
      <c r="E44" s="78" t="s">
        <v>613</v>
      </c>
      <c r="F44" s="78" t="s">
        <v>614</v>
      </c>
      <c r="G44" s="79" t="s">
        <v>615</v>
      </c>
      <c r="H44" s="79" t="s">
        <v>616</v>
      </c>
    </row>
    <row r="45" spans="1:8" x14ac:dyDescent="0.2">
      <c r="A45" s="78" t="s">
        <v>407</v>
      </c>
      <c r="B45" s="78" t="s">
        <v>404</v>
      </c>
      <c r="C45" s="78" t="s">
        <v>405</v>
      </c>
      <c r="D45" s="78" t="s">
        <v>617</v>
      </c>
      <c r="E45" s="78" t="s">
        <v>618</v>
      </c>
      <c r="F45" s="78" t="s">
        <v>619</v>
      </c>
      <c r="G45" s="79" t="s">
        <v>620</v>
      </c>
      <c r="H45" s="79" t="s">
        <v>621</v>
      </c>
    </row>
    <row r="46" spans="1:8" x14ac:dyDescent="0.2">
      <c r="A46" s="78" t="s">
        <v>407</v>
      </c>
      <c r="B46" s="78" t="s">
        <v>404</v>
      </c>
      <c r="C46" s="78" t="s">
        <v>405</v>
      </c>
      <c r="D46" s="78" t="s">
        <v>622</v>
      </c>
      <c r="E46" s="78" t="s">
        <v>623</v>
      </c>
      <c r="F46" s="78" t="s">
        <v>560</v>
      </c>
      <c r="G46" s="79" t="s">
        <v>624</v>
      </c>
      <c r="H46" s="79" t="s">
        <v>625</v>
      </c>
    </row>
    <row r="47" spans="1:8" x14ac:dyDescent="0.2">
      <c r="A47" s="78" t="s">
        <v>407</v>
      </c>
      <c r="B47" s="78" t="s">
        <v>404</v>
      </c>
      <c r="C47" s="78" t="s">
        <v>405</v>
      </c>
      <c r="D47" s="78" t="s">
        <v>626</v>
      </c>
      <c r="E47" s="78" t="s">
        <v>627</v>
      </c>
      <c r="F47" s="78" t="s">
        <v>628</v>
      </c>
      <c r="G47" s="79" t="s">
        <v>629</v>
      </c>
      <c r="H47" s="79" t="s">
        <v>630</v>
      </c>
    </row>
    <row r="48" spans="1:8" x14ac:dyDescent="0.2">
      <c r="A48" s="78" t="s">
        <v>407</v>
      </c>
      <c r="B48" s="78" t="s">
        <v>404</v>
      </c>
      <c r="C48" s="78" t="s">
        <v>405</v>
      </c>
      <c r="D48" s="78" t="s">
        <v>631</v>
      </c>
      <c r="E48" s="78" t="s">
        <v>632</v>
      </c>
      <c r="F48" s="78" t="s">
        <v>633</v>
      </c>
      <c r="G48" s="79" t="s">
        <v>634</v>
      </c>
      <c r="H48" s="79" t="s">
        <v>635</v>
      </c>
    </row>
    <row r="49" spans="1:8" x14ac:dyDescent="0.2">
      <c r="A49" s="78" t="s">
        <v>407</v>
      </c>
      <c r="B49" s="78" t="s">
        <v>404</v>
      </c>
      <c r="C49" s="78" t="s">
        <v>405</v>
      </c>
      <c r="D49" s="78" t="s">
        <v>636</v>
      </c>
      <c r="E49" s="78" t="s">
        <v>637</v>
      </c>
      <c r="F49" s="78" t="s">
        <v>638</v>
      </c>
      <c r="G49" s="79" t="s">
        <v>639</v>
      </c>
      <c r="H49" s="79" t="s">
        <v>640</v>
      </c>
    </row>
    <row r="50" spans="1:8" x14ac:dyDescent="0.2">
      <c r="A50" s="78" t="s">
        <v>407</v>
      </c>
      <c r="B50" s="78" t="s">
        <v>404</v>
      </c>
      <c r="C50" s="78" t="s">
        <v>405</v>
      </c>
      <c r="D50" s="78" t="s">
        <v>641</v>
      </c>
      <c r="E50" s="78" t="s">
        <v>642</v>
      </c>
      <c r="F50" s="78" t="s">
        <v>643</v>
      </c>
      <c r="G50" s="79" t="s">
        <v>644</v>
      </c>
      <c r="H50" s="79" t="s">
        <v>645</v>
      </c>
    </row>
    <row r="51" spans="1:8" x14ac:dyDescent="0.2">
      <c r="A51" s="78" t="s">
        <v>407</v>
      </c>
      <c r="B51" s="78" t="s">
        <v>404</v>
      </c>
      <c r="C51" s="78" t="s">
        <v>405</v>
      </c>
      <c r="D51" s="78" t="s">
        <v>646</v>
      </c>
      <c r="E51" s="78" t="s">
        <v>647</v>
      </c>
      <c r="F51" s="78" t="s">
        <v>648</v>
      </c>
      <c r="G51" s="79" t="s">
        <v>649</v>
      </c>
      <c r="H51" s="79" t="s">
        <v>650</v>
      </c>
    </row>
    <row r="52" spans="1:8" x14ac:dyDescent="0.2">
      <c r="A52" s="78" t="s">
        <v>407</v>
      </c>
      <c r="B52" s="78" t="s">
        <v>404</v>
      </c>
      <c r="C52" s="78" t="s">
        <v>405</v>
      </c>
      <c r="D52" s="78" t="s">
        <v>651</v>
      </c>
      <c r="E52" s="78" t="s">
        <v>652</v>
      </c>
      <c r="F52" s="78" t="s">
        <v>653</v>
      </c>
      <c r="G52" s="79" t="s">
        <v>654</v>
      </c>
      <c r="H52" s="79" t="s">
        <v>655</v>
      </c>
    </row>
    <row r="53" spans="1:8" x14ac:dyDescent="0.2">
      <c r="A53" s="78" t="s">
        <v>407</v>
      </c>
      <c r="B53" s="78" t="s">
        <v>404</v>
      </c>
      <c r="C53" s="78" t="s">
        <v>405</v>
      </c>
      <c r="D53" s="78" t="s">
        <v>656</v>
      </c>
      <c r="E53" s="78" t="s">
        <v>657</v>
      </c>
      <c r="F53" s="78" t="s">
        <v>658</v>
      </c>
      <c r="G53" s="79" t="s">
        <v>659</v>
      </c>
      <c r="H53" s="79" t="s">
        <v>660</v>
      </c>
    </row>
    <row r="54" spans="1:8" x14ac:dyDescent="0.2">
      <c r="A54" s="78" t="s">
        <v>407</v>
      </c>
      <c r="B54" s="78" t="s">
        <v>404</v>
      </c>
      <c r="C54" s="78" t="s">
        <v>405</v>
      </c>
      <c r="D54" s="78" t="s">
        <v>661</v>
      </c>
      <c r="E54" s="78" t="s">
        <v>662</v>
      </c>
      <c r="F54" s="78" t="s">
        <v>663</v>
      </c>
      <c r="G54" s="79" t="s">
        <v>664</v>
      </c>
      <c r="H54" s="79" t="s">
        <v>665</v>
      </c>
    </row>
    <row r="55" spans="1:8" x14ac:dyDescent="0.2">
      <c r="A55" s="78" t="s">
        <v>407</v>
      </c>
      <c r="B55" s="78" t="s">
        <v>404</v>
      </c>
      <c r="C55" s="78" t="s">
        <v>405</v>
      </c>
      <c r="D55" s="78" t="s">
        <v>666</v>
      </c>
      <c r="E55" s="78" t="s">
        <v>667</v>
      </c>
      <c r="F55" s="78" t="s">
        <v>668</v>
      </c>
      <c r="G55" s="79" t="s">
        <v>669</v>
      </c>
      <c r="H55" s="79" t="s">
        <v>670</v>
      </c>
    </row>
    <row r="56" spans="1:8" x14ac:dyDescent="0.2">
      <c r="A56" s="78" t="s">
        <v>407</v>
      </c>
      <c r="B56" s="78" t="s">
        <v>404</v>
      </c>
      <c r="C56" s="78" t="s">
        <v>405</v>
      </c>
      <c r="D56" s="78" t="s">
        <v>671</v>
      </c>
      <c r="E56" s="78" t="s">
        <v>672</v>
      </c>
      <c r="F56" s="78" t="s">
        <v>673</v>
      </c>
      <c r="G56" s="79" t="s">
        <v>674</v>
      </c>
      <c r="H56" s="79" t="s">
        <v>675</v>
      </c>
    </row>
    <row r="57" spans="1:8" x14ac:dyDescent="0.2">
      <c r="A57" s="78" t="s">
        <v>407</v>
      </c>
      <c r="B57" s="78" t="s">
        <v>404</v>
      </c>
      <c r="C57" s="78" t="s">
        <v>405</v>
      </c>
      <c r="D57" s="78" t="s">
        <v>676</v>
      </c>
      <c r="E57" s="78" t="s">
        <v>677</v>
      </c>
      <c r="F57" s="78" t="s">
        <v>678</v>
      </c>
      <c r="G57" s="79" t="s">
        <v>679</v>
      </c>
      <c r="H57" s="79" t="s">
        <v>680</v>
      </c>
    </row>
    <row r="58" spans="1:8" x14ac:dyDescent="0.2">
      <c r="A58" s="78" t="s">
        <v>407</v>
      </c>
      <c r="B58" s="78" t="s">
        <v>404</v>
      </c>
      <c r="C58" s="78" t="s">
        <v>405</v>
      </c>
      <c r="D58" s="78" t="s">
        <v>681</v>
      </c>
      <c r="E58" s="78" t="s">
        <v>682</v>
      </c>
      <c r="F58" s="78" t="s">
        <v>683</v>
      </c>
      <c r="G58" s="79" t="s">
        <v>684</v>
      </c>
      <c r="H58" s="79" t="s">
        <v>685</v>
      </c>
    </row>
    <row r="59" spans="1:8" x14ac:dyDescent="0.2">
      <c r="A59" s="78" t="s">
        <v>407</v>
      </c>
      <c r="B59" s="78" t="s">
        <v>404</v>
      </c>
      <c r="C59" s="78" t="s">
        <v>405</v>
      </c>
      <c r="D59" s="78" t="s">
        <v>686</v>
      </c>
      <c r="E59" s="78" t="s">
        <v>687</v>
      </c>
      <c r="F59" s="78" t="s">
        <v>560</v>
      </c>
      <c r="G59" s="79" t="s">
        <v>688</v>
      </c>
      <c r="H59" s="79" t="s">
        <v>689</v>
      </c>
    </row>
    <row r="60" spans="1:8" x14ac:dyDescent="0.2">
      <c r="A60" s="78" t="s">
        <v>407</v>
      </c>
      <c r="B60" s="78" t="s">
        <v>404</v>
      </c>
      <c r="C60" s="78" t="s">
        <v>405</v>
      </c>
      <c r="D60" s="78" t="s">
        <v>690</v>
      </c>
      <c r="E60" s="78" t="s">
        <v>691</v>
      </c>
      <c r="F60" s="78" t="s">
        <v>560</v>
      </c>
      <c r="G60" s="79" t="s">
        <v>692</v>
      </c>
      <c r="H60" s="79" t="s">
        <v>693</v>
      </c>
    </row>
    <row r="61" spans="1:8" x14ac:dyDescent="0.2">
      <c r="A61" s="78" t="s">
        <v>407</v>
      </c>
      <c r="B61" s="78" t="s">
        <v>404</v>
      </c>
      <c r="C61" s="78" t="s">
        <v>405</v>
      </c>
      <c r="D61" s="78" t="s">
        <v>694</v>
      </c>
      <c r="E61" s="78" t="s">
        <v>695</v>
      </c>
      <c r="F61" s="78" t="s">
        <v>696</v>
      </c>
      <c r="G61" s="79" t="s">
        <v>697</v>
      </c>
      <c r="H61" s="79" t="s">
        <v>698</v>
      </c>
    </row>
    <row r="62" spans="1:8" x14ac:dyDescent="0.2">
      <c r="A62" s="78" t="s">
        <v>407</v>
      </c>
      <c r="B62" s="78" t="s">
        <v>404</v>
      </c>
      <c r="C62" s="78" t="s">
        <v>405</v>
      </c>
      <c r="D62" s="78" t="s">
        <v>699</v>
      </c>
      <c r="E62" s="78" t="s">
        <v>700</v>
      </c>
      <c r="F62" s="78" t="s">
        <v>701</v>
      </c>
      <c r="G62" s="79" t="s">
        <v>702</v>
      </c>
      <c r="H62" s="79" t="s">
        <v>703</v>
      </c>
    </row>
    <row r="63" spans="1:8" x14ac:dyDescent="0.2">
      <c r="A63" s="78" t="s">
        <v>407</v>
      </c>
      <c r="B63" s="78" t="s">
        <v>404</v>
      </c>
      <c r="C63" s="78" t="s">
        <v>405</v>
      </c>
      <c r="D63" s="78" t="s">
        <v>704</v>
      </c>
      <c r="E63" s="78" t="s">
        <v>705</v>
      </c>
      <c r="F63" s="78" t="s">
        <v>706</v>
      </c>
      <c r="G63" s="79" t="s">
        <v>707</v>
      </c>
      <c r="H63" s="79" t="s">
        <v>708</v>
      </c>
    </row>
    <row r="64" spans="1:8" x14ac:dyDescent="0.2">
      <c r="A64" s="78" t="s">
        <v>407</v>
      </c>
      <c r="B64" s="78" t="s">
        <v>404</v>
      </c>
      <c r="C64" s="78" t="s">
        <v>405</v>
      </c>
      <c r="D64" s="78" t="s">
        <v>709</v>
      </c>
      <c r="E64" s="78" t="s">
        <v>710</v>
      </c>
      <c r="F64" s="78" t="s">
        <v>711</v>
      </c>
      <c r="G64" s="79" t="s">
        <v>712</v>
      </c>
      <c r="H64" s="79" t="s">
        <v>713</v>
      </c>
    </row>
    <row r="65" spans="1:8" x14ac:dyDescent="0.2">
      <c r="A65" s="78" t="s">
        <v>407</v>
      </c>
      <c r="B65" s="78" t="s">
        <v>404</v>
      </c>
      <c r="C65" s="78" t="s">
        <v>405</v>
      </c>
      <c r="D65" s="78" t="s">
        <v>714</v>
      </c>
      <c r="E65" s="78" t="s">
        <v>715</v>
      </c>
      <c r="F65" s="78" t="s">
        <v>716</v>
      </c>
      <c r="G65" s="79" t="s">
        <v>717</v>
      </c>
      <c r="H65" s="79" t="s">
        <v>718</v>
      </c>
    </row>
    <row r="66" spans="1:8" x14ac:dyDescent="0.2">
      <c r="A66" s="78" t="s">
        <v>407</v>
      </c>
      <c r="B66" s="78" t="s">
        <v>404</v>
      </c>
      <c r="C66" s="78" t="s">
        <v>405</v>
      </c>
      <c r="D66" s="78" t="s">
        <v>719</v>
      </c>
      <c r="E66" s="78" t="s">
        <v>720</v>
      </c>
      <c r="F66" s="78" t="s">
        <v>721</v>
      </c>
      <c r="G66" s="79" t="s">
        <v>722</v>
      </c>
      <c r="H66" s="79" t="s">
        <v>723</v>
      </c>
    </row>
    <row r="67" spans="1:8" x14ac:dyDescent="0.2">
      <c r="A67" s="78" t="s">
        <v>407</v>
      </c>
      <c r="B67" s="78" t="s">
        <v>404</v>
      </c>
      <c r="C67" s="78" t="s">
        <v>405</v>
      </c>
      <c r="D67" s="78" t="s">
        <v>724</v>
      </c>
      <c r="E67" s="78" t="s">
        <v>725</v>
      </c>
      <c r="F67" s="78" t="s">
        <v>726</v>
      </c>
      <c r="G67" s="79" t="s">
        <v>727</v>
      </c>
      <c r="H67" s="79" t="s">
        <v>728</v>
      </c>
    </row>
    <row r="68" spans="1:8" x14ac:dyDescent="0.2">
      <c r="A68" s="78" t="s">
        <v>407</v>
      </c>
      <c r="B68" s="78" t="s">
        <v>404</v>
      </c>
      <c r="C68" s="78" t="s">
        <v>405</v>
      </c>
      <c r="D68" s="78" t="s">
        <v>729</v>
      </c>
      <c r="E68" s="78" t="s">
        <v>730</v>
      </c>
      <c r="F68" s="78" t="s">
        <v>731</v>
      </c>
      <c r="G68" s="79" t="s">
        <v>732</v>
      </c>
      <c r="H68" s="79" t="s">
        <v>733</v>
      </c>
    </row>
    <row r="69" spans="1:8" x14ac:dyDescent="0.2">
      <c r="A69" s="78" t="s">
        <v>407</v>
      </c>
      <c r="B69" s="78" t="s">
        <v>404</v>
      </c>
      <c r="C69" s="78" t="s">
        <v>405</v>
      </c>
      <c r="D69" s="78" t="s">
        <v>734</v>
      </c>
      <c r="E69" s="78" t="s">
        <v>735</v>
      </c>
      <c r="F69" s="78" t="s">
        <v>736</v>
      </c>
      <c r="G69" s="79" t="s">
        <v>737</v>
      </c>
      <c r="H69" s="79" t="s">
        <v>738</v>
      </c>
    </row>
    <row r="70" spans="1:8" x14ac:dyDescent="0.2">
      <c r="A70" s="78" t="s">
        <v>407</v>
      </c>
      <c r="B70" s="78" t="s">
        <v>404</v>
      </c>
      <c r="C70" s="78" t="s">
        <v>405</v>
      </c>
      <c r="D70" s="78" t="s">
        <v>739</v>
      </c>
      <c r="E70" s="78" t="s">
        <v>740</v>
      </c>
      <c r="F70" s="78" t="s">
        <v>741</v>
      </c>
      <c r="G70" s="79" t="s">
        <v>742</v>
      </c>
      <c r="H70" s="79" t="s">
        <v>743</v>
      </c>
    </row>
    <row r="71" spans="1:8" x14ac:dyDescent="0.2">
      <c r="A71" s="78" t="s">
        <v>407</v>
      </c>
      <c r="B71" s="78" t="s">
        <v>404</v>
      </c>
      <c r="C71" s="78" t="s">
        <v>405</v>
      </c>
      <c r="D71" s="78" t="s">
        <v>744</v>
      </c>
      <c r="E71" s="78" t="s">
        <v>745</v>
      </c>
      <c r="F71" s="78" t="s">
        <v>746</v>
      </c>
      <c r="G71" s="79" t="s">
        <v>747</v>
      </c>
      <c r="H71" s="79" t="s">
        <v>748</v>
      </c>
    </row>
    <row r="72" spans="1:8" x14ac:dyDescent="0.2">
      <c r="A72" s="78" t="s">
        <v>407</v>
      </c>
      <c r="B72" s="78" t="s">
        <v>404</v>
      </c>
      <c r="C72" s="78" t="s">
        <v>405</v>
      </c>
      <c r="D72" s="78" t="s">
        <v>749</v>
      </c>
      <c r="E72" s="78" t="s">
        <v>750</v>
      </c>
      <c r="F72" s="78" t="s">
        <v>751</v>
      </c>
      <c r="G72" s="79" t="s">
        <v>752</v>
      </c>
      <c r="H72" s="79" t="s">
        <v>753</v>
      </c>
    </row>
    <row r="73" spans="1:8" x14ac:dyDescent="0.2">
      <c r="A73" s="78" t="s">
        <v>407</v>
      </c>
      <c r="B73" s="78" t="s">
        <v>404</v>
      </c>
      <c r="C73" s="78" t="s">
        <v>405</v>
      </c>
      <c r="D73" s="78" t="s">
        <v>754</v>
      </c>
      <c r="E73" s="78" t="s">
        <v>755</v>
      </c>
      <c r="F73" s="78" t="s">
        <v>756</v>
      </c>
      <c r="G73" s="79" t="s">
        <v>757</v>
      </c>
      <c r="H73" s="79" t="s">
        <v>758</v>
      </c>
    </row>
    <row r="74" spans="1:8" x14ac:dyDescent="0.2">
      <c r="A74" s="78" t="s">
        <v>407</v>
      </c>
      <c r="B74" s="78" t="s">
        <v>404</v>
      </c>
      <c r="C74" s="78" t="s">
        <v>405</v>
      </c>
      <c r="D74" s="78" t="s">
        <v>759</v>
      </c>
      <c r="E74" s="78" t="s">
        <v>760</v>
      </c>
      <c r="F74" s="78" t="s">
        <v>761</v>
      </c>
      <c r="G74" s="79" t="s">
        <v>762</v>
      </c>
      <c r="H74" s="79" t="s">
        <v>763</v>
      </c>
    </row>
    <row r="75" spans="1:8" x14ac:dyDescent="0.2">
      <c r="A75" s="78" t="s">
        <v>407</v>
      </c>
      <c r="B75" s="78" t="s">
        <v>404</v>
      </c>
      <c r="C75" s="78" t="s">
        <v>405</v>
      </c>
      <c r="D75" s="78" t="s">
        <v>764</v>
      </c>
      <c r="E75" s="78" t="s">
        <v>765</v>
      </c>
      <c r="F75" s="78" t="s">
        <v>766</v>
      </c>
      <c r="G75" s="79" t="s">
        <v>767</v>
      </c>
      <c r="H75" s="79" t="s">
        <v>768</v>
      </c>
    </row>
    <row r="76" spans="1:8" x14ac:dyDescent="0.2">
      <c r="A76" s="78" t="s">
        <v>407</v>
      </c>
      <c r="B76" s="78" t="s">
        <v>404</v>
      </c>
      <c r="C76" s="78" t="s">
        <v>405</v>
      </c>
      <c r="D76" s="78" t="s">
        <v>769</v>
      </c>
      <c r="E76" s="78" t="s">
        <v>770</v>
      </c>
      <c r="F76" s="78" t="s">
        <v>117</v>
      </c>
      <c r="G76" s="79" t="s">
        <v>771</v>
      </c>
      <c r="H76" s="79" t="s">
        <v>772</v>
      </c>
    </row>
    <row r="77" spans="1:8" x14ac:dyDescent="0.2">
      <c r="A77" s="78" t="s">
        <v>407</v>
      </c>
      <c r="B77" s="78" t="s">
        <v>404</v>
      </c>
      <c r="C77" s="78" t="s">
        <v>405</v>
      </c>
      <c r="D77" s="78" t="s">
        <v>773</v>
      </c>
      <c r="E77" s="78" t="s">
        <v>774</v>
      </c>
      <c r="F77" s="78" t="s">
        <v>775</v>
      </c>
      <c r="G77" s="79" t="s">
        <v>776</v>
      </c>
      <c r="H77" s="79" t="s">
        <v>777</v>
      </c>
    </row>
    <row r="78" spans="1:8" x14ac:dyDescent="0.2">
      <c r="A78" s="78" t="s">
        <v>407</v>
      </c>
      <c r="B78" s="78" t="s">
        <v>404</v>
      </c>
      <c r="C78" s="78" t="s">
        <v>405</v>
      </c>
      <c r="D78" s="78" t="s">
        <v>778</v>
      </c>
      <c r="E78" s="78" t="s">
        <v>779</v>
      </c>
      <c r="F78" s="78" t="s">
        <v>780</v>
      </c>
      <c r="G78" s="79" t="s">
        <v>781</v>
      </c>
      <c r="H78" s="79" t="s">
        <v>782</v>
      </c>
    </row>
    <row r="79" spans="1:8" x14ac:dyDescent="0.2">
      <c r="A79" s="78" t="s">
        <v>407</v>
      </c>
      <c r="B79" s="78" t="s">
        <v>404</v>
      </c>
      <c r="C79" s="78" t="s">
        <v>405</v>
      </c>
      <c r="D79" s="78" t="s">
        <v>783</v>
      </c>
      <c r="E79" s="78" t="s">
        <v>784</v>
      </c>
      <c r="F79" s="78" t="s">
        <v>785</v>
      </c>
      <c r="G79" s="79" t="s">
        <v>786</v>
      </c>
      <c r="H79" s="79" t="s">
        <v>787</v>
      </c>
    </row>
    <row r="80" spans="1:8" x14ac:dyDescent="0.2">
      <c r="A80" s="78" t="s">
        <v>407</v>
      </c>
      <c r="B80" s="78" t="s">
        <v>404</v>
      </c>
      <c r="C80" s="78" t="s">
        <v>405</v>
      </c>
      <c r="D80" s="78" t="s">
        <v>788</v>
      </c>
      <c r="E80" s="78" t="s">
        <v>789</v>
      </c>
      <c r="F80" s="78" t="s">
        <v>790</v>
      </c>
      <c r="G80" s="79" t="s">
        <v>791</v>
      </c>
      <c r="H80" s="79" t="s">
        <v>792</v>
      </c>
    </row>
    <row r="81" spans="1:8" x14ac:dyDescent="0.2">
      <c r="A81" s="78" t="s">
        <v>407</v>
      </c>
      <c r="B81" s="78" t="s">
        <v>404</v>
      </c>
      <c r="C81" s="78" t="s">
        <v>405</v>
      </c>
      <c r="D81" s="78" t="s">
        <v>793</v>
      </c>
      <c r="E81" s="78" t="s">
        <v>794</v>
      </c>
      <c r="F81" s="78" t="s">
        <v>795</v>
      </c>
      <c r="G81" s="79" t="s">
        <v>796</v>
      </c>
      <c r="H81" s="79" t="s">
        <v>797</v>
      </c>
    </row>
    <row r="82" spans="1:8" x14ac:dyDescent="0.2">
      <c r="A82" s="78" t="s">
        <v>407</v>
      </c>
      <c r="B82" s="78" t="s">
        <v>404</v>
      </c>
      <c r="C82" s="78" t="s">
        <v>405</v>
      </c>
      <c r="D82" s="78" t="s">
        <v>798</v>
      </c>
      <c r="E82" s="78" t="s">
        <v>799</v>
      </c>
      <c r="F82" s="78" t="s">
        <v>800</v>
      </c>
      <c r="G82" s="79" t="s">
        <v>801</v>
      </c>
      <c r="H82" s="79" t="s">
        <v>802</v>
      </c>
    </row>
    <row r="83" spans="1:8" x14ac:dyDescent="0.2">
      <c r="A83" s="78" t="s">
        <v>407</v>
      </c>
      <c r="B83" s="78" t="s">
        <v>404</v>
      </c>
      <c r="C83" s="78" t="s">
        <v>405</v>
      </c>
      <c r="D83" s="78" t="s">
        <v>803</v>
      </c>
      <c r="E83" s="78" t="s">
        <v>804</v>
      </c>
      <c r="F83" s="78" t="s">
        <v>805</v>
      </c>
      <c r="G83" s="79" t="s">
        <v>806</v>
      </c>
      <c r="H83" s="79" t="s">
        <v>807</v>
      </c>
    </row>
    <row r="84" spans="1:8" x14ac:dyDescent="0.2">
      <c r="A84" s="78" t="s">
        <v>407</v>
      </c>
      <c r="B84" s="78" t="s">
        <v>404</v>
      </c>
      <c r="C84" s="78" t="s">
        <v>405</v>
      </c>
      <c r="D84" s="78" t="s">
        <v>808</v>
      </c>
      <c r="E84" s="78" t="s">
        <v>809</v>
      </c>
      <c r="F84" s="78" t="s">
        <v>810</v>
      </c>
      <c r="G84" s="79" t="s">
        <v>811</v>
      </c>
      <c r="H84" s="79" t="s">
        <v>812</v>
      </c>
    </row>
    <row r="85" spans="1:8" x14ac:dyDescent="0.2">
      <c r="A85" s="78" t="s">
        <v>407</v>
      </c>
      <c r="B85" s="78" t="s">
        <v>404</v>
      </c>
      <c r="C85" s="78" t="s">
        <v>405</v>
      </c>
      <c r="D85" s="78" t="s">
        <v>813</v>
      </c>
      <c r="E85" s="78" t="s">
        <v>814</v>
      </c>
      <c r="F85" s="78" t="s">
        <v>815</v>
      </c>
      <c r="G85" s="79" t="s">
        <v>816</v>
      </c>
      <c r="H85" s="79" t="s">
        <v>817</v>
      </c>
    </row>
    <row r="86" spans="1:8" x14ac:dyDescent="0.2">
      <c r="A86" s="78" t="s">
        <v>407</v>
      </c>
      <c r="B86" s="78" t="s">
        <v>404</v>
      </c>
      <c r="C86" s="78" t="s">
        <v>405</v>
      </c>
      <c r="D86" s="78" t="s">
        <v>818</v>
      </c>
      <c r="E86" s="78" t="s">
        <v>819</v>
      </c>
      <c r="F86" s="78" t="s">
        <v>820</v>
      </c>
      <c r="G86" s="79" t="s">
        <v>821</v>
      </c>
      <c r="H86" s="79" t="s">
        <v>822</v>
      </c>
    </row>
    <row r="87" spans="1:8" x14ac:dyDescent="0.2">
      <c r="A87" s="78" t="s">
        <v>407</v>
      </c>
      <c r="B87" s="78" t="s">
        <v>404</v>
      </c>
      <c r="C87" s="78" t="s">
        <v>405</v>
      </c>
      <c r="D87" s="78" t="s">
        <v>823</v>
      </c>
      <c r="E87" s="78" t="s">
        <v>824</v>
      </c>
      <c r="F87" s="78" t="s">
        <v>825</v>
      </c>
      <c r="G87" s="79" t="s">
        <v>826</v>
      </c>
      <c r="H87" s="79" t="s">
        <v>827</v>
      </c>
    </row>
    <row r="88" spans="1:8" x14ac:dyDescent="0.2">
      <c r="A88" s="78" t="s">
        <v>407</v>
      </c>
      <c r="B88" s="78" t="s">
        <v>404</v>
      </c>
      <c r="C88" s="78" t="s">
        <v>405</v>
      </c>
      <c r="D88" s="78" t="s">
        <v>828</v>
      </c>
      <c r="E88" s="78" t="s">
        <v>829</v>
      </c>
      <c r="F88" s="78" t="s">
        <v>830</v>
      </c>
      <c r="G88" s="79" t="s">
        <v>831</v>
      </c>
      <c r="H88" s="79" t="s">
        <v>832</v>
      </c>
    </row>
    <row r="89" spans="1:8" x14ac:dyDescent="0.2">
      <c r="A89" s="78" t="s">
        <v>407</v>
      </c>
      <c r="B89" s="78" t="s">
        <v>404</v>
      </c>
      <c r="C89" s="78" t="s">
        <v>405</v>
      </c>
      <c r="D89" s="78" t="s">
        <v>833</v>
      </c>
      <c r="E89" s="78" t="s">
        <v>834</v>
      </c>
      <c r="F89" s="78" t="s">
        <v>835</v>
      </c>
      <c r="G89" s="79" t="s">
        <v>836</v>
      </c>
      <c r="H89" s="79" t="s">
        <v>837</v>
      </c>
    </row>
    <row r="90" spans="1:8" x14ac:dyDescent="0.2">
      <c r="A90" s="78" t="s">
        <v>407</v>
      </c>
      <c r="B90" s="78" t="s">
        <v>404</v>
      </c>
      <c r="C90" s="78" t="s">
        <v>405</v>
      </c>
      <c r="D90" s="78" t="s">
        <v>838</v>
      </c>
      <c r="E90" s="78" t="s">
        <v>839</v>
      </c>
      <c r="F90" s="78" t="s">
        <v>840</v>
      </c>
      <c r="G90" s="79" t="s">
        <v>841</v>
      </c>
      <c r="H90" s="79" t="s">
        <v>842</v>
      </c>
    </row>
    <row r="91" spans="1:8" x14ac:dyDescent="0.2">
      <c r="A91" s="78" t="s">
        <v>407</v>
      </c>
      <c r="B91" s="78" t="s">
        <v>404</v>
      </c>
      <c r="C91" s="78" t="s">
        <v>405</v>
      </c>
      <c r="D91" s="78" t="s">
        <v>843</v>
      </c>
      <c r="E91" s="78" t="s">
        <v>844</v>
      </c>
      <c r="F91" s="78" t="s">
        <v>560</v>
      </c>
      <c r="G91" s="79" t="s">
        <v>845</v>
      </c>
      <c r="H91" s="79" t="s">
        <v>846</v>
      </c>
    </row>
    <row r="92" spans="1:8" x14ac:dyDescent="0.2">
      <c r="A92" s="78" t="s">
        <v>407</v>
      </c>
      <c r="B92" s="78" t="s">
        <v>404</v>
      </c>
      <c r="C92" s="78" t="s">
        <v>405</v>
      </c>
      <c r="D92" s="78" t="s">
        <v>847</v>
      </c>
      <c r="E92" s="78" t="s">
        <v>848</v>
      </c>
      <c r="F92" s="78" t="s">
        <v>560</v>
      </c>
      <c r="G92" s="79" t="s">
        <v>849</v>
      </c>
      <c r="H92" s="79" t="s">
        <v>850</v>
      </c>
    </row>
    <row r="93" spans="1:8" x14ac:dyDescent="0.2">
      <c r="A93" s="78" t="s">
        <v>407</v>
      </c>
      <c r="B93" s="78" t="s">
        <v>404</v>
      </c>
      <c r="C93" s="78" t="s">
        <v>405</v>
      </c>
      <c r="D93" s="78" t="s">
        <v>851</v>
      </c>
      <c r="E93" s="78" t="s">
        <v>852</v>
      </c>
      <c r="F93" s="78" t="s">
        <v>853</v>
      </c>
      <c r="G93" s="79" t="s">
        <v>854</v>
      </c>
      <c r="H93" s="79" t="s">
        <v>855</v>
      </c>
    </row>
    <row r="94" spans="1:8" x14ac:dyDescent="0.2">
      <c r="A94" s="78" t="s">
        <v>407</v>
      </c>
      <c r="B94" s="78" t="s">
        <v>404</v>
      </c>
      <c r="C94" s="78" t="s">
        <v>405</v>
      </c>
      <c r="D94" s="78" t="s">
        <v>856</v>
      </c>
      <c r="E94" s="78" t="s">
        <v>857</v>
      </c>
      <c r="F94" s="78" t="s">
        <v>560</v>
      </c>
      <c r="G94" s="79" t="s">
        <v>858</v>
      </c>
      <c r="H94" s="79" t="s">
        <v>859</v>
      </c>
    </row>
    <row r="95" spans="1:8" x14ac:dyDescent="0.2">
      <c r="A95" s="78" t="s">
        <v>407</v>
      </c>
      <c r="B95" s="78" t="s">
        <v>404</v>
      </c>
      <c r="C95" s="78" t="s">
        <v>405</v>
      </c>
      <c r="D95" s="78" t="s">
        <v>860</v>
      </c>
      <c r="E95" s="78" t="s">
        <v>861</v>
      </c>
      <c r="F95" s="78" t="s">
        <v>47</v>
      </c>
      <c r="G95" s="79" t="s">
        <v>862</v>
      </c>
      <c r="H95" s="79" t="s">
        <v>863</v>
      </c>
    </row>
    <row r="96" spans="1:8" x14ac:dyDescent="0.2">
      <c r="A96" s="78" t="s">
        <v>407</v>
      </c>
      <c r="B96" s="78" t="s">
        <v>404</v>
      </c>
      <c r="C96" s="78" t="s">
        <v>405</v>
      </c>
      <c r="D96" s="78" t="s">
        <v>864</v>
      </c>
      <c r="E96" s="78" t="s">
        <v>865</v>
      </c>
      <c r="F96" s="78" t="s">
        <v>866</v>
      </c>
      <c r="G96" s="79" t="s">
        <v>867</v>
      </c>
      <c r="H96" s="79" t="s">
        <v>868</v>
      </c>
    </row>
    <row r="97" spans="1:8" x14ac:dyDescent="0.2">
      <c r="A97" s="78" t="s">
        <v>407</v>
      </c>
      <c r="B97" s="78" t="s">
        <v>404</v>
      </c>
      <c r="C97" s="78" t="s">
        <v>405</v>
      </c>
      <c r="D97" s="78" t="s">
        <v>869</v>
      </c>
      <c r="E97" s="78" t="s">
        <v>870</v>
      </c>
      <c r="F97" s="78" t="s">
        <v>871</v>
      </c>
      <c r="G97" s="79" t="s">
        <v>872</v>
      </c>
      <c r="H97" s="79" t="s">
        <v>873</v>
      </c>
    </row>
    <row r="98" spans="1:8" x14ac:dyDescent="0.2">
      <c r="A98" s="78" t="s">
        <v>407</v>
      </c>
      <c r="B98" s="78" t="s">
        <v>404</v>
      </c>
      <c r="C98" s="78" t="s">
        <v>405</v>
      </c>
      <c r="D98" s="78" t="s">
        <v>874</v>
      </c>
      <c r="E98" s="78" t="s">
        <v>875</v>
      </c>
      <c r="F98" s="78" t="s">
        <v>876</v>
      </c>
      <c r="G98" s="79" t="s">
        <v>877</v>
      </c>
      <c r="H98" s="79" t="s">
        <v>878</v>
      </c>
    </row>
    <row r="99" spans="1:8" x14ac:dyDescent="0.2">
      <c r="A99" s="78" t="s">
        <v>407</v>
      </c>
      <c r="B99" s="78" t="s">
        <v>404</v>
      </c>
      <c r="C99" s="78" t="s">
        <v>405</v>
      </c>
      <c r="D99" s="78" t="s">
        <v>879</v>
      </c>
      <c r="E99" s="78" t="s">
        <v>880</v>
      </c>
      <c r="F99" s="78" t="s">
        <v>881</v>
      </c>
      <c r="G99" s="79" t="s">
        <v>882</v>
      </c>
      <c r="H99" s="79" t="s">
        <v>883</v>
      </c>
    </row>
    <row r="100" spans="1:8" x14ac:dyDescent="0.2">
      <c r="A100" s="78" t="s">
        <v>407</v>
      </c>
      <c r="B100" s="78" t="s">
        <v>404</v>
      </c>
      <c r="C100" s="78" t="s">
        <v>405</v>
      </c>
      <c r="D100" s="78" t="s">
        <v>884</v>
      </c>
      <c r="E100" s="78" t="s">
        <v>885</v>
      </c>
      <c r="F100" s="78" t="s">
        <v>886</v>
      </c>
      <c r="G100" s="79" t="s">
        <v>887</v>
      </c>
      <c r="H100" s="79" t="s">
        <v>888</v>
      </c>
    </row>
    <row r="101" spans="1:8" x14ac:dyDescent="0.2">
      <c r="A101" s="78" t="s">
        <v>407</v>
      </c>
      <c r="B101" s="78" t="s">
        <v>404</v>
      </c>
      <c r="C101" s="78" t="s">
        <v>405</v>
      </c>
      <c r="D101" s="78" t="s">
        <v>889</v>
      </c>
      <c r="E101" s="78" t="s">
        <v>890</v>
      </c>
      <c r="F101" s="78" t="s">
        <v>891</v>
      </c>
      <c r="G101" s="79" t="s">
        <v>892</v>
      </c>
      <c r="H101" s="79" t="s">
        <v>893</v>
      </c>
    </row>
    <row r="102" spans="1:8" x14ac:dyDescent="0.2">
      <c r="A102" s="78" t="s">
        <v>407</v>
      </c>
      <c r="B102" s="78" t="s">
        <v>404</v>
      </c>
      <c r="C102" s="78" t="s">
        <v>405</v>
      </c>
      <c r="D102" s="78" t="s">
        <v>894</v>
      </c>
      <c r="E102" s="78" t="s">
        <v>895</v>
      </c>
      <c r="F102" s="78" t="s">
        <v>896</v>
      </c>
      <c r="G102" s="79" t="s">
        <v>897</v>
      </c>
      <c r="H102" s="79" t="s">
        <v>898</v>
      </c>
    </row>
    <row r="103" spans="1:8" x14ac:dyDescent="0.2">
      <c r="A103" s="78" t="s">
        <v>407</v>
      </c>
      <c r="B103" s="78" t="s">
        <v>404</v>
      </c>
      <c r="C103" s="78" t="s">
        <v>405</v>
      </c>
      <c r="D103" s="78" t="s">
        <v>899</v>
      </c>
      <c r="E103" s="78" t="s">
        <v>900</v>
      </c>
      <c r="F103" s="78" t="s">
        <v>901</v>
      </c>
      <c r="G103" s="79" t="s">
        <v>902</v>
      </c>
      <c r="H103" s="79" t="s">
        <v>903</v>
      </c>
    </row>
    <row r="104" spans="1:8" x14ac:dyDescent="0.2">
      <c r="A104" s="78" t="s">
        <v>407</v>
      </c>
      <c r="B104" s="78" t="s">
        <v>404</v>
      </c>
      <c r="C104" s="78" t="s">
        <v>405</v>
      </c>
      <c r="D104" s="78" t="s">
        <v>904</v>
      </c>
      <c r="E104" s="78" t="s">
        <v>905</v>
      </c>
      <c r="F104" s="78" t="s">
        <v>906</v>
      </c>
      <c r="G104" s="79" t="s">
        <v>907</v>
      </c>
      <c r="H104" s="79" t="s">
        <v>908</v>
      </c>
    </row>
    <row r="105" spans="1:8" x14ac:dyDescent="0.2">
      <c r="A105" s="78" t="s">
        <v>407</v>
      </c>
      <c r="B105" s="78" t="s">
        <v>404</v>
      </c>
      <c r="C105" s="78" t="s">
        <v>405</v>
      </c>
      <c r="D105" s="78" t="s">
        <v>909</v>
      </c>
      <c r="E105" s="78" t="s">
        <v>910</v>
      </c>
      <c r="F105" s="78" t="s">
        <v>911</v>
      </c>
      <c r="G105" s="79" t="s">
        <v>912</v>
      </c>
      <c r="H105" s="79" t="s">
        <v>913</v>
      </c>
    </row>
    <row r="106" spans="1:8" x14ac:dyDescent="0.2">
      <c r="A106" s="78" t="s">
        <v>407</v>
      </c>
      <c r="B106" s="78" t="s">
        <v>404</v>
      </c>
      <c r="C106" s="78" t="s">
        <v>405</v>
      </c>
      <c r="D106" s="78" t="s">
        <v>914</v>
      </c>
      <c r="E106" s="78" t="s">
        <v>915</v>
      </c>
      <c r="F106" s="78" t="s">
        <v>916</v>
      </c>
      <c r="G106" s="79" t="s">
        <v>917</v>
      </c>
      <c r="H106" s="79" t="s">
        <v>918</v>
      </c>
    </row>
    <row r="107" spans="1:8" x14ac:dyDescent="0.2">
      <c r="A107" s="78" t="s">
        <v>407</v>
      </c>
      <c r="B107" s="78" t="s">
        <v>404</v>
      </c>
      <c r="C107" s="78" t="s">
        <v>405</v>
      </c>
      <c r="D107" s="78" t="s">
        <v>919</v>
      </c>
      <c r="E107" s="78" t="s">
        <v>920</v>
      </c>
      <c r="F107" s="78" t="s">
        <v>921</v>
      </c>
      <c r="G107" s="79" t="s">
        <v>922</v>
      </c>
      <c r="H107" s="79" t="s">
        <v>923</v>
      </c>
    </row>
    <row r="108" spans="1:8" x14ac:dyDescent="0.2">
      <c r="A108" s="78" t="s">
        <v>407</v>
      </c>
      <c r="B108" s="78" t="s">
        <v>404</v>
      </c>
      <c r="C108" s="78" t="s">
        <v>405</v>
      </c>
      <c r="D108" s="78" t="s">
        <v>924</v>
      </c>
      <c r="E108" s="78" t="s">
        <v>925</v>
      </c>
      <c r="F108" s="78" t="s">
        <v>926</v>
      </c>
      <c r="G108" s="79" t="s">
        <v>927</v>
      </c>
      <c r="H108" s="79" t="s">
        <v>928</v>
      </c>
    </row>
    <row r="109" spans="1:8" x14ac:dyDescent="0.2">
      <c r="A109" s="78" t="s">
        <v>407</v>
      </c>
      <c r="B109" s="78" t="s">
        <v>404</v>
      </c>
      <c r="C109" s="78" t="s">
        <v>405</v>
      </c>
      <c r="D109" s="78" t="s">
        <v>929</v>
      </c>
      <c r="E109" s="78" t="s">
        <v>930</v>
      </c>
      <c r="F109" s="78" t="s">
        <v>931</v>
      </c>
      <c r="G109" s="79" t="s">
        <v>932</v>
      </c>
      <c r="H109" s="79" t="s">
        <v>933</v>
      </c>
    </row>
    <row r="110" spans="1:8" x14ac:dyDescent="0.2">
      <c r="A110" s="78" t="s">
        <v>407</v>
      </c>
      <c r="B110" s="78" t="s">
        <v>404</v>
      </c>
      <c r="C110" s="78" t="s">
        <v>405</v>
      </c>
      <c r="D110" s="78" t="s">
        <v>934</v>
      </c>
      <c r="E110" s="78" t="s">
        <v>935</v>
      </c>
      <c r="F110" s="78" t="s">
        <v>936</v>
      </c>
      <c r="G110" s="79" t="s">
        <v>937</v>
      </c>
      <c r="H110" s="79" t="s">
        <v>938</v>
      </c>
    </row>
    <row r="111" spans="1:8" x14ac:dyDescent="0.2">
      <c r="A111" s="78" t="s">
        <v>407</v>
      </c>
      <c r="B111" s="78" t="s">
        <v>404</v>
      </c>
      <c r="C111" s="78" t="s">
        <v>405</v>
      </c>
      <c r="D111" s="78" t="s">
        <v>939</v>
      </c>
      <c r="E111" s="78" t="s">
        <v>940</v>
      </c>
      <c r="F111" s="78" t="s">
        <v>51</v>
      </c>
      <c r="G111" s="79" t="s">
        <v>941</v>
      </c>
      <c r="H111" s="79" t="s">
        <v>942</v>
      </c>
    </row>
    <row r="112" spans="1:8" x14ac:dyDescent="0.2">
      <c r="A112" s="78" t="s">
        <v>407</v>
      </c>
      <c r="B112" s="78" t="s">
        <v>404</v>
      </c>
      <c r="C112" s="78" t="s">
        <v>405</v>
      </c>
      <c r="D112" s="78" t="s">
        <v>943</v>
      </c>
      <c r="E112" s="78" t="s">
        <v>944</v>
      </c>
      <c r="F112" s="78" t="s">
        <v>945</v>
      </c>
      <c r="G112" s="79" t="s">
        <v>946</v>
      </c>
      <c r="H112" s="79" t="s">
        <v>947</v>
      </c>
    </row>
    <row r="113" spans="1:8" x14ac:dyDescent="0.2">
      <c r="A113" s="78" t="s">
        <v>407</v>
      </c>
      <c r="B113" s="78" t="s">
        <v>404</v>
      </c>
      <c r="C113" s="78" t="s">
        <v>405</v>
      </c>
      <c r="D113" s="78" t="s">
        <v>948</v>
      </c>
      <c r="E113" s="78" t="s">
        <v>949</v>
      </c>
      <c r="F113" s="78" t="s">
        <v>950</v>
      </c>
      <c r="G113" s="79" t="s">
        <v>951</v>
      </c>
      <c r="H113" s="79" t="s">
        <v>952</v>
      </c>
    </row>
    <row r="114" spans="1:8" x14ac:dyDescent="0.2">
      <c r="A114" s="78" t="s">
        <v>407</v>
      </c>
      <c r="B114" s="78" t="s">
        <v>404</v>
      </c>
      <c r="C114" s="78" t="s">
        <v>405</v>
      </c>
      <c r="D114" s="78" t="s">
        <v>953</v>
      </c>
      <c r="E114" s="78" t="s">
        <v>954</v>
      </c>
      <c r="F114" s="78" t="s">
        <v>955</v>
      </c>
      <c r="G114" s="79" t="s">
        <v>956</v>
      </c>
      <c r="H114" s="79" t="s">
        <v>957</v>
      </c>
    </row>
    <row r="115" spans="1:8" x14ac:dyDescent="0.2">
      <c r="A115" s="78" t="s">
        <v>407</v>
      </c>
      <c r="B115" s="78" t="s">
        <v>404</v>
      </c>
      <c r="C115" s="78" t="s">
        <v>405</v>
      </c>
      <c r="D115" s="78" t="s">
        <v>958</v>
      </c>
      <c r="E115" s="78" t="s">
        <v>959</v>
      </c>
      <c r="F115" s="78" t="s">
        <v>960</v>
      </c>
      <c r="G115" s="79" t="s">
        <v>961</v>
      </c>
      <c r="H115" s="79" t="s">
        <v>962</v>
      </c>
    </row>
    <row r="116" spans="1:8" x14ac:dyDescent="0.2">
      <c r="A116" s="78" t="s">
        <v>407</v>
      </c>
      <c r="B116" s="78" t="s">
        <v>404</v>
      </c>
      <c r="C116" s="78" t="s">
        <v>405</v>
      </c>
      <c r="D116" s="78" t="s">
        <v>963</v>
      </c>
      <c r="E116" s="78" t="s">
        <v>964</v>
      </c>
      <c r="F116" s="78" t="s">
        <v>965</v>
      </c>
      <c r="G116" s="79" t="s">
        <v>966</v>
      </c>
      <c r="H116" s="79" t="s">
        <v>967</v>
      </c>
    </row>
    <row r="117" spans="1:8" x14ac:dyDescent="0.2">
      <c r="A117" s="78" t="s">
        <v>407</v>
      </c>
      <c r="B117" s="78" t="s">
        <v>404</v>
      </c>
      <c r="C117" s="78" t="s">
        <v>405</v>
      </c>
      <c r="D117" s="78" t="s">
        <v>968</v>
      </c>
      <c r="E117" s="78" t="s">
        <v>969</v>
      </c>
      <c r="F117" s="78" t="s">
        <v>970</v>
      </c>
      <c r="G117" s="79" t="s">
        <v>971</v>
      </c>
      <c r="H117" s="79" t="s">
        <v>972</v>
      </c>
    </row>
    <row r="118" spans="1:8" x14ac:dyDescent="0.2">
      <c r="A118" s="78" t="s">
        <v>407</v>
      </c>
      <c r="B118" s="78" t="s">
        <v>404</v>
      </c>
      <c r="C118" s="78" t="s">
        <v>405</v>
      </c>
      <c r="D118" s="78" t="s">
        <v>973</v>
      </c>
      <c r="E118" s="78" t="s">
        <v>974</v>
      </c>
      <c r="F118" s="78" t="s">
        <v>975</v>
      </c>
      <c r="G118" s="79" t="s">
        <v>976</v>
      </c>
      <c r="H118" s="79" t="s">
        <v>977</v>
      </c>
    </row>
    <row r="119" spans="1:8" x14ac:dyDescent="0.2">
      <c r="A119" s="78" t="s">
        <v>407</v>
      </c>
      <c r="B119" s="78" t="s">
        <v>404</v>
      </c>
      <c r="C119" s="78" t="s">
        <v>405</v>
      </c>
      <c r="D119" s="78" t="s">
        <v>978</v>
      </c>
      <c r="E119" s="78" t="s">
        <v>979</v>
      </c>
      <c r="F119" s="78" t="s">
        <v>980</v>
      </c>
      <c r="G119" s="79" t="s">
        <v>981</v>
      </c>
      <c r="H119" s="79" t="s">
        <v>982</v>
      </c>
    </row>
    <row r="120" spans="1:8" x14ac:dyDescent="0.2">
      <c r="A120" s="78" t="s">
        <v>407</v>
      </c>
      <c r="B120" s="78" t="s">
        <v>404</v>
      </c>
      <c r="C120" s="78" t="s">
        <v>405</v>
      </c>
      <c r="D120" s="78" t="s">
        <v>983</v>
      </c>
      <c r="E120" s="78" t="s">
        <v>984</v>
      </c>
      <c r="F120" s="78" t="s">
        <v>985</v>
      </c>
      <c r="G120" s="79" t="s">
        <v>986</v>
      </c>
      <c r="H120" s="79" t="s">
        <v>987</v>
      </c>
    </row>
    <row r="121" spans="1:8" x14ac:dyDescent="0.2">
      <c r="A121" s="78" t="s">
        <v>407</v>
      </c>
      <c r="B121" s="78" t="s">
        <v>404</v>
      </c>
      <c r="C121" s="78" t="s">
        <v>405</v>
      </c>
      <c r="D121" s="78" t="s">
        <v>988</v>
      </c>
      <c r="E121" s="78" t="s">
        <v>989</v>
      </c>
      <c r="F121" s="78" t="s">
        <v>990</v>
      </c>
      <c r="G121" s="79" t="s">
        <v>991</v>
      </c>
      <c r="H121" s="79" t="s">
        <v>992</v>
      </c>
    </row>
    <row r="122" spans="1:8" x14ac:dyDescent="0.2">
      <c r="A122" s="78" t="s">
        <v>407</v>
      </c>
      <c r="B122" s="78" t="s">
        <v>404</v>
      </c>
      <c r="C122" s="78" t="s">
        <v>405</v>
      </c>
      <c r="D122" s="78" t="s">
        <v>993</v>
      </c>
      <c r="E122" s="78" t="s">
        <v>994</v>
      </c>
      <c r="F122" s="78" t="s">
        <v>995</v>
      </c>
      <c r="G122" s="79" t="s">
        <v>996</v>
      </c>
      <c r="H122" s="79" t="s">
        <v>997</v>
      </c>
    </row>
    <row r="123" spans="1:8" x14ac:dyDescent="0.2">
      <c r="A123" s="78" t="s">
        <v>407</v>
      </c>
      <c r="B123" s="78" t="s">
        <v>404</v>
      </c>
      <c r="C123" s="78" t="s">
        <v>405</v>
      </c>
      <c r="D123" s="78" t="s">
        <v>998</v>
      </c>
      <c r="E123" s="78" t="s">
        <v>999</v>
      </c>
      <c r="F123" s="78" t="s">
        <v>1000</v>
      </c>
      <c r="G123" s="79" t="s">
        <v>1001</v>
      </c>
      <c r="H123" s="79" t="s">
        <v>1002</v>
      </c>
    </row>
    <row r="124" spans="1:8" x14ac:dyDescent="0.2">
      <c r="A124" s="78" t="s">
        <v>407</v>
      </c>
      <c r="B124" s="78" t="s">
        <v>404</v>
      </c>
      <c r="C124" s="78" t="s">
        <v>405</v>
      </c>
      <c r="D124" s="78" t="s">
        <v>1003</v>
      </c>
      <c r="E124" s="78" t="s">
        <v>1004</v>
      </c>
      <c r="F124" s="78" t="s">
        <v>1005</v>
      </c>
      <c r="G124" s="79" t="s">
        <v>1006</v>
      </c>
      <c r="H124" s="79" t="s">
        <v>1007</v>
      </c>
    </row>
    <row r="125" spans="1:8" x14ac:dyDescent="0.2">
      <c r="A125" s="78" t="s">
        <v>407</v>
      </c>
      <c r="B125" s="78" t="s">
        <v>404</v>
      </c>
      <c r="C125" s="78" t="s">
        <v>405</v>
      </c>
      <c r="D125" s="78" t="s">
        <v>1008</v>
      </c>
      <c r="E125" s="78" t="s">
        <v>1009</v>
      </c>
      <c r="F125" s="78" t="s">
        <v>1010</v>
      </c>
      <c r="G125" s="79" t="s">
        <v>1011</v>
      </c>
      <c r="H125" s="79" t="s">
        <v>1012</v>
      </c>
    </row>
    <row r="126" spans="1:8" x14ac:dyDescent="0.2">
      <c r="A126" s="78" t="s">
        <v>407</v>
      </c>
      <c r="B126" s="78" t="s">
        <v>404</v>
      </c>
      <c r="C126" s="78" t="s">
        <v>405</v>
      </c>
      <c r="D126" s="78" t="s">
        <v>1013</v>
      </c>
      <c r="E126" s="78" t="s">
        <v>1014</v>
      </c>
      <c r="F126" s="78" t="s">
        <v>1015</v>
      </c>
      <c r="G126" s="79" t="s">
        <v>1016</v>
      </c>
      <c r="H126" s="79" t="s">
        <v>1017</v>
      </c>
    </row>
    <row r="127" spans="1:8" x14ac:dyDescent="0.2">
      <c r="A127" s="78" t="s">
        <v>407</v>
      </c>
      <c r="B127" s="78" t="s">
        <v>404</v>
      </c>
      <c r="C127" s="78" t="s">
        <v>405</v>
      </c>
      <c r="D127" s="78" t="s">
        <v>1018</v>
      </c>
      <c r="E127" s="78" t="s">
        <v>1019</v>
      </c>
      <c r="F127" s="78" t="s">
        <v>1020</v>
      </c>
      <c r="G127" s="79" t="s">
        <v>1021</v>
      </c>
      <c r="H127" s="79" t="s">
        <v>1022</v>
      </c>
    </row>
    <row r="128" spans="1:8" x14ac:dyDescent="0.2">
      <c r="A128" s="78" t="s">
        <v>407</v>
      </c>
      <c r="B128" s="78" t="s">
        <v>404</v>
      </c>
      <c r="C128" s="78" t="s">
        <v>405</v>
      </c>
      <c r="D128" s="78" t="s">
        <v>1023</v>
      </c>
      <c r="E128" s="78" t="s">
        <v>1024</v>
      </c>
      <c r="F128" s="78" t="s">
        <v>1025</v>
      </c>
      <c r="G128" s="79" t="s">
        <v>1026</v>
      </c>
      <c r="H128" s="79" t="s">
        <v>1027</v>
      </c>
    </row>
    <row r="129" spans="1:8" x14ac:dyDescent="0.2">
      <c r="A129" s="78" t="s">
        <v>407</v>
      </c>
      <c r="B129" s="78" t="s">
        <v>404</v>
      </c>
      <c r="C129" s="78" t="s">
        <v>405</v>
      </c>
      <c r="D129" s="78" t="s">
        <v>1028</v>
      </c>
      <c r="E129" s="78" t="s">
        <v>1029</v>
      </c>
      <c r="F129" s="78" t="s">
        <v>1030</v>
      </c>
      <c r="G129" s="79" t="s">
        <v>1031</v>
      </c>
      <c r="H129" s="79" t="s">
        <v>1032</v>
      </c>
    </row>
    <row r="130" spans="1:8" x14ac:dyDescent="0.2">
      <c r="A130" s="78" t="s">
        <v>407</v>
      </c>
      <c r="B130" s="78" t="s">
        <v>404</v>
      </c>
      <c r="C130" s="78" t="s">
        <v>405</v>
      </c>
      <c r="D130" s="78" t="s">
        <v>1033</v>
      </c>
      <c r="E130" s="78" t="s">
        <v>1034</v>
      </c>
      <c r="F130" s="78" t="s">
        <v>1035</v>
      </c>
      <c r="G130" s="79" t="s">
        <v>1036</v>
      </c>
      <c r="H130" s="79" t="s">
        <v>1037</v>
      </c>
    </row>
    <row r="131" spans="1:8" x14ac:dyDescent="0.2">
      <c r="A131" s="78" t="s">
        <v>407</v>
      </c>
      <c r="B131" s="78" t="s">
        <v>404</v>
      </c>
      <c r="C131" s="78" t="s">
        <v>405</v>
      </c>
      <c r="D131" s="78" t="s">
        <v>1038</v>
      </c>
      <c r="E131" s="78" t="s">
        <v>1039</v>
      </c>
      <c r="F131" s="78" t="s">
        <v>1040</v>
      </c>
      <c r="G131" s="79" t="s">
        <v>1041</v>
      </c>
      <c r="H131" s="79" t="s">
        <v>1042</v>
      </c>
    </row>
    <row r="132" spans="1:8" x14ac:dyDescent="0.2">
      <c r="A132" s="78" t="s">
        <v>407</v>
      </c>
      <c r="B132" s="78" t="s">
        <v>404</v>
      </c>
      <c r="C132" s="78" t="s">
        <v>405</v>
      </c>
      <c r="D132" s="78" t="s">
        <v>1043</v>
      </c>
      <c r="E132" s="78" t="s">
        <v>1044</v>
      </c>
      <c r="F132" s="78" t="s">
        <v>1045</v>
      </c>
      <c r="G132" s="79" t="s">
        <v>1046</v>
      </c>
      <c r="H132" s="79" t="s">
        <v>1047</v>
      </c>
    </row>
    <row r="133" spans="1:8" x14ac:dyDescent="0.2">
      <c r="A133" s="78" t="s">
        <v>407</v>
      </c>
      <c r="B133" s="78" t="s">
        <v>404</v>
      </c>
      <c r="C133" s="78" t="s">
        <v>405</v>
      </c>
      <c r="D133" s="78" t="s">
        <v>1048</v>
      </c>
      <c r="E133" s="78" t="s">
        <v>1049</v>
      </c>
      <c r="F133" s="78" t="s">
        <v>1050</v>
      </c>
      <c r="G133" s="79" t="s">
        <v>1051</v>
      </c>
      <c r="H133" s="79" t="s">
        <v>1052</v>
      </c>
    </row>
    <row r="134" spans="1:8" x14ac:dyDescent="0.2">
      <c r="A134" s="78" t="s">
        <v>407</v>
      </c>
      <c r="B134" s="78" t="s">
        <v>404</v>
      </c>
      <c r="C134" s="78" t="s">
        <v>405</v>
      </c>
      <c r="D134" s="78" t="s">
        <v>1053</v>
      </c>
      <c r="E134" s="78" t="s">
        <v>1054</v>
      </c>
      <c r="F134" s="78" t="s">
        <v>1055</v>
      </c>
      <c r="G134" s="79" t="s">
        <v>1056</v>
      </c>
      <c r="H134" s="79" t="s">
        <v>1057</v>
      </c>
    </row>
    <row r="135" spans="1:8" x14ac:dyDescent="0.2">
      <c r="A135" s="78" t="s">
        <v>407</v>
      </c>
      <c r="B135" s="78" t="s">
        <v>404</v>
      </c>
      <c r="C135" s="78" t="s">
        <v>405</v>
      </c>
      <c r="D135" s="78" t="s">
        <v>1058</v>
      </c>
      <c r="E135" s="78" t="s">
        <v>1059</v>
      </c>
      <c r="F135" s="78" t="s">
        <v>1060</v>
      </c>
      <c r="G135" s="79" t="s">
        <v>1061</v>
      </c>
      <c r="H135" s="79" t="s">
        <v>1062</v>
      </c>
    </row>
    <row r="136" spans="1:8" x14ac:dyDescent="0.2">
      <c r="A136" s="78" t="s">
        <v>407</v>
      </c>
      <c r="B136" s="78" t="s">
        <v>404</v>
      </c>
      <c r="C136" s="78" t="s">
        <v>405</v>
      </c>
      <c r="D136" s="78" t="s">
        <v>1063</v>
      </c>
      <c r="E136" s="78" t="s">
        <v>1064</v>
      </c>
      <c r="F136" s="78" t="s">
        <v>1065</v>
      </c>
      <c r="G136" s="79" t="s">
        <v>1066</v>
      </c>
      <c r="H136" s="79" t="s">
        <v>1067</v>
      </c>
    </row>
    <row r="137" spans="1:8" x14ac:dyDescent="0.2">
      <c r="A137" s="78" t="s">
        <v>407</v>
      </c>
      <c r="B137" s="78" t="s">
        <v>404</v>
      </c>
      <c r="C137" s="78" t="s">
        <v>405</v>
      </c>
      <c r="D137" s="78" t="s">
        <v>1068</v>
      </c>
      <c r="E137" s="78" t="s">
        <v>1069</v>
      </c>
      <c r="F137" s="78" t="s">
        <v>1070</v>
      </c>
      <c r="G137" s="79" t="s">
        <v>1071</v>
      </c>
      <c r="H137" s="79" t="s">
        <v>1072</v>
      </c>
    </row>
    <row r="138" spans="1:8" x14ac:dyDescent="0.2">
      <c r="A138" s="78" t="s">
        <v>407</v>
      </c>
      <c r="B138" s="78" t="s">
        <v>404</v>
      </c>
      <c r="C138" s="78" t="s">
        <v>405</v>
      </c>
      <c r="D138" s="78" t="s">
        <v>1073</v>
      </c>
      <c r="E138" s="78" t="s">
        <v>1074</v>
      </c>
      <c r="F138" s="78" t="s">
        <v>1075</v>
      </c>
      <c r="G138" s="79" t="s">
        <v>1076</v>
      </c>
      <c r="H138" s="79" t="s">
        <v>1077</v>
      </c>
    </row>
    <row r="139" spans="1:8" x14ac:dyDescent="0.2">
      <c r="A139" s="78" t="s">
        <v>407</v>
      </c>
      <c r="B139" s="78" t="s">
        <v>404</v>
      </c>
      <c r="C139" s="78" t="s">
        <v>405</v>
      </c>
      <c r="D139" s="78" t="s">
        <v>1078</v>
      </c>
      <c r="E139" s="78" t="s">
        <v>1079</v>
      </c>
      <c r="F139" s="78" t="s">
        <v>1080</v>
      </c>
      <c r="G139" s="79" t="s">
        <v>1081</v>
      </c>
      <c r="H139" s="79" t="s">
        <v>1082</v>
      </c>
    </row>
    <row r="140" spans="1:8" x14ac:dyDescent="0.2">
      <c r="A140" s="78" t="s">
        <v>407</v>
      </c>
      <c r="B140" s="78" t="s">
        <v>404</v>
      </c>
      <c r="C140" s="78" t="s">
        <v>405</v>
      </c>
      <c r="D140" s="78" t="s">
        <v>1083</v>
      </c>
      <c r="E140" s="78" t="s">
        <v>1084</v>
      </c>
      <c r="F140" s="78" t="s">
        <v>1085</v>
      </c>
      <c r="G140" s="79" t="s">
        <v>1086</v>
      </c>
      <c r="H140" s="79" t="s">
        <v>1087</v>
      </c>
    </row>
    <row r="141" spans="1:8" x14ac:dyDescent="0.2">
      <c r="A141" s="78" t="s">
        <v>407</v>
      </c>
      <c r="B141" s="78" t="s">
        <v>404</v>
      </c>
      <c r="C141" s="78" t="s">
        <v>405</v>
      </c>
      <c r="D141" s="78" t="s">
        <v>1088</v>
      </c>
      <c r="E141" s="78" t="s">
        <v>1089</v>
      </c>
      <c r="F141" s="78" t="s">
        <v>1090</v>
      </c>
      <c r="G141" s="79" t="s">
        <v>1091</v>
      </c>
      <c r="H141" s="79" t="s">
        <v>1092</v>
      </c>
    </row>
    <row r="142" spans="1:8" x14ac:dyDescent="0.2">
      <c r="A142" s="78" t="s">
        <v>407</v>
      </c>
      <c r="B142" s="78" t="s">
        <v>404</v>
      </c>
      <c r="C142" s="78" t="s">
        <v>405</v>
      </c>
      <c r="D142" s="78" t="s">
        <v>1093</v>
      </c>
      <c r="E142" s="78" t="s">
        <v>1094</v>
      </c>
      <c r="F142" s="78" t="s">
        <v>1095</v>
      </c>
      <c r="G142" s="79" t="s">
        <v>1096</v>
      </c>
      <c r="H142" s="79" t="s">
        <v>1097</v>
      </c>
    </row>
    <row r="143" spans="1:8" x14ac:dyDescent="0.2">
      <c r="A143" s="78" t="s">
        <v>407</v>
      </c>
      <c r="B143" s="78" t="s">
        <v>404</v>
      </c>
      <c r="C143" s="78" t="s">
        <v>405</v>
      </c>
      <c r="D143" s="78" t="s">
        <v>1098</v>
      </c>
      <c r="E143" s="78" t="s">
        <v>1099</v>
      </c>
      <c r="F143" s="78" t="s">
        <v>1100</v>
      </c>
      <c r="G143" s="79" t="s">
        <v>1101</v>
      </c>
      <c r="H143" s="79" t="s">
        <v>1102</v>
      </c>
    </row>
    <row r="144" spans="1:8" x14ac:dyDescent="0.2">
      <c r="A144" s="78" t="s">
        <v>407</v>
      </c>
      <c r="B144" s="78" t="s">
        <v>404</v>
      </c>
      <c r="C144" s="78" t="s">
        <v>405</v>
      </c>
      <c r="D144" s="78" t="s">
        <v>1103</v>
      </c>
      <c r="E144" s="78" t="s">
        <v>1104</v>
      </c>
      <c r="F144" s="78" t="s">
        <v>1105</v>
      </c>
      <c r="G144" s="79" t="s">
        <v>1106</v>
      </c>
      <c r="H144" s="79" t="s">
        <v>1107</v>
      </c>
    </row>
    <row r="145" spans="1:8" x14ac:dyDescent="0.2">
      <c r="A145" s="78" t="s">
        <v>407</v>
      </c>
      <c r="B145" s="78" t="s">
        <v>404</v>
      </c>
      <c r="C145" s="78" t="s">
        <v>405</v>
      </c>
      <c r="D145" s="78" t="s">
        <v>1108</v>
      </c>
      <c r="E145" s="78" t="s">
        <v>1109</v>
      </c>
      <c r="F145" s="78" t="s">
        <v>1110</v>
      </c>
      <c r="G145" s="79" t="s">
        <v>1111</v>
      </c>
      <c r="H145" s="79" t="s">
        <v>1112</v>
      </c>
    </row>
    <row r="146" spans="1:8" x14ac:dyDescent="0.2">
      <c r="A146" s="78" t="s">
        <v>407</v>
      </c>
      <c r="B146" s="78" t="s">
        <v>404</v>
      </c>
      <c r="C146" s="78" t="s">
        <v>405</v>
      </c>
      <c r="D146" s="78" t="s">
        <v>1113</v>
      </c>
      <c r="E146" s="78" t="s">
        <v>1114</v>
      </c>
      <c r="F146" s="78" t="s">
        <v>1115</v>
      </c>
      <c r="G146" s="79" t="s">
        <v>1116</v>
      </c>
      <c r="H146" s="79" t="s">
        <v>1117</v>
      </c>
    </row>
    <row r="147" spans="1:8" x14ac:dyDescent="0.2">
      <c r="A147" s="78" t="s">
        <v>407</v>
      </c>
      <c r="B147" s="78" t="s">
        <v>404</v>
      </c>
      <c r="C147" s="78" t="s">
        <v>405</v>
      </c>
      <c r="D147" s="78" t="s">
        <v>1118</v>
      </c>
      <c r="E147" s="78" t="s">
        <v>1119</v>
      </c>
      <c r="F147" s="78" t="s">
        <v>1120</v>
      </c>
      <c r="G147" s="79" t="s">
        <v>1121</v>
      </c>
      <c r="H147" s="79" t="s">
        <v>1122</v>
      </c>
    </row>
    <row r="148" spans="1:8" x14ac:dyDescent="0.2">
      <c r="A148" s="78" t="s">
        <v>407</v>
      </c>
      <c r="B148" s="78" t="s">
        <v>404</v>
      </c>
      <c r="C148" s="78" t="s">
        <v>405</v>
      </c>
      <c r="D148" s="78" t="s">
        <v>1123</v>
      </c>
      <c r="E148" s="78" t="s">
        <v>1124</v>
      </c>
      <c r="F148" s="78" t="s">
        <v>1125</v>
      </c>
      <c r="G148" s="79" t="s">
        <v>1126</v>
      </c>
      <c r="H148" s="79" t="s">
        <v>1127</v>
      </c>
    </row>
    <row r="149" spans="1:8" x14ac:dyDescent="0.2">
      <c r="A149" s="78" t="s">
        <v>407</v>
      </c>
      <c r="B149" s="78" t="s">
        <v>404</v>
      </c>
      <c r="C149" s="78" t="s">
        <v>405</v>
      </c>
      <c r="D149" s="78" t="s">
        <v>1128</v>
      </c>
      <c r="E149" s="78" t="s">
        <v>1129</v>
      </c>
      <c r="F149" s="78" t="s">
        <v>1130</v>
      </c>
      <c r="G149" s="79" t="s">
        <v>1131</v>
      </c>
      <c r="H149" s="79" t="s">
        <v>1132</v>
      </c>
    </row>
    <row r="150" spans="1:8" x14ac:dyDescent="0.2">
      <c r="A150" s="78" t="s">
        <v>407</v>
      </c>
      <c r="B150" s="78" t="s">
        <v>404</v>
      </c>
      <c r="C150" s="78" t="s">
        <v>405</v>
      </c>
      <c r="D150" s="78" t="s">
        <v>1133</v>
      </c>
      <c r="E150" s="78" t="s">
        <v>1134</v>
      </c>
      <c r="F150" s="78" t="s">
        <v>1135</v>
      </c>
      <c r="G150" s="79" t="s">
        <v>1136</v>
      </c>
      <c r="H150" s="79" t="s">
        <v>1137</v>
      </c>
    </row>
    <row r="151" spans="1:8" x14ac:dyDescent="0.2">
      <c r="A151" s="78" t="s">
        <v>407</v>
      </c>
      <c r="B151" s="78" t="s">
        <v>404</v>
      </c>
      <c r="C151" s="78" t="s">
        <v>405</v>
      </c>
      <c r="D151" s="78" t="s">
        <v>1138</v>
      </c>
      <c r="E151" s="78" t="s">
        <v>1139</v>
      </c>
      <c r="F151" s="78" t="s">
        <v>1140</v>
      </c>
      <c r="G151" s="79" t="s">
        <v>1141</v>
      </c>
      <c r="H151" s="79" t="s">
        <v>1142</v>
      </c>
    </row>
    <row r="152" spans="1:8" x14ac:dyDescent="0.2">
      <c r="A152" s="78" t="s">
        <v>407</v>
      </c>
      <c r="B152" s="78" t="s">
        <v>404</v>
      </c>
      <c r="C152" s="78" t="s">
        <v>405</v>
      </c>
      <c r="D152" s="78" t="s">
        <v>1143</v>
      </c>
      <c r="E152" s="78" t="s">
        <v>1144</v>
      </c>
      <c r="F152" s="78" t="s">
        <v>1145</v>
      </c>
      <c r="G152" s="79" t="s">
        <v>1146</v>
      </c>
      <c r="H152" s="79" t="s">
        <v>1147</v>
      </c>
    </row>
    <row r="153" spans="1:8" x14ac:dyDescent="0.2">
      <c r="A153" s="78" t="s">
        <v>407</v>
      </c>
      <c r="B153" s="78" t="s">
        <v>404</v>
      </c>
      <c r="C153" s="78" t="s">
        <v>405</v>
      </c>
      <c r="D153" s="78" t="s">
        <v>1148</v>
      </c>
      <c r="E153" s="78" t="s">
        <v>1149</v>
      </c>
      <c r="F153" s="78" t="s">
        <v>1150</v>
      </c>
      <c r="G153" s="79" t="s">
        <v>1151</v>
      </c>
      <c r="H153" s="79" t="s">
        <v>1152</v>
      </c>
    </row>
    <row r="154" spans="1:8" x14ac:dyDescent="0.2">
      <c r="A154" s="78" t="s">
        <v>407</v>
      </c>
      <c r="B154" s="78" t="s">
        <v>404</v>
      </c>
      <c r="C154" s="78" t="s">
        <v>405</v>
      </c>
      <c r="D154" s="78" t="s">
        <v>1153</v>
      </c>
      <c r="E154" s="78" t="s">
        <v>1154</v>
      </c>
      <c r="F154" s="78" t="s">
        <v>1155</v>
      </c>
      <c r="G154" s="79" t="s">
        <v>1156</v>
      </c>
      <c r="H154" s="79" t="s">
        <v>1157</v>
      </c>
    </row>
    <row r="155" spans="1:8" x14ac:dyDescent="0.2">
      <c r="A155" s="78" t="s">
        <v>407</v>
      </c>
      <c r="B155" s="78" t="s">
        <v>404</v>
      </c>
      <c r="C155" s="78" t="s">
        <v>405</v>
      </c>
      <c r="D155" s="78" t="s">
        <v>1158</v>
      </c>
      <c r="E155" s="78" t="s">
        <v>1159</v>
      </c>
      <c r="F155" s="78" t="s">
        <v>1160</v>
      </c>
      <c r="G155" s="79" t="s">
        <v>1161</v>
      </c>
      <c r="H155" s="79" t="s">
        <v>1162</v>
      </c>
    </row>
    <row r="156" spans="1:8" x14ac:dyDescent="0.2">
      <c r="A156" s="78" t="s">
        <v>407</v>
      </c>
      <c r="B156" s="78" t="s">
        <v>404</v>
      </c>
      <c r="C156" s="78" t="s">
        <v>405</v>
      </c>
      <c r="D156" s="78" t="s">
        <v>1163</v>
      </c>
      <c r="E156" s="78" t="s">
        <v>1164</v>
      </c>
      <c r="F156" s="78" t="s">
        <v>1165</v>
      </c>
      <c r="G156" s="79" t="s">
        <v>1166</v>
      </c>
      <c r="H156" s="79" t="s">
        <v>1167</v>
      </c>
    </row>
    <row r="157" spans="1:8" x14ac:dyDescent="0.2">
      <c r="A157" s="78" t="s">
        <v>407</v>
      </c>
      <c r="B157" s="78" t="s">
        <v>404</v>
      </c>
      <c r="C157" s="78" t="s">
        <v>405</v>
      </c>
      <c r="D157" s="78" t="s">
        <v>1168</v>
      </c>
      <c r="E157" s="78" t="s">
        <v>1169</v>
      </c>
      <c r="F157" s="78" t="s">
        <v>1170</v>
      </c>
      <c r="G157" s="79" t="s">
        <v>1171</v>
      </c>
      <c r="H157" s="79" t="s">
        <v>1172</v>
      </c>
    </row>
    <row r="158" spans="1:8" x14ac:dyDescent="0.2">
      <c r="A158" s="78" t="s">
        <v>407</v>
      </c>
      <c r="B158" s="78" t="s">
        <v>404</v>
      </c>
      <c r="C158" s="78" t="s">
        <v>405</v>
      </c>
      <c r="D158" s="78" t="s">
        <v>1173</v>
      </c>
      <c r="E158" s="78" t="s">
        <v>1174</v>
      </c>
      <c r="F158" s="78" t="s">
        <v>560</v>
      </c>
      <c r="G158" s="79" t="s">
        <v>1175</v>
      </c>
      <c r="H158" s="79" t="s">
        <v>1176</v>
      </c>
    </row>
    <row r="159" spans="1:8" x14ac:dyDescent="0.2">
      <c r="A159" s="78" t="s">
        <v>407</v>
      </c>
      <c r="B159" s="78" t="s">
        <v>404</v>
      </c>
      <c r="C159" s="78" t="s">
        <v>405</v>
      </c>
      <c r="D159" s="78" t="s">
        <v>1177</v>
      </c>
      <c r="E159" s="78" t="s">
        <v>1178</v>
      </c>
      <c r="F159" s="78" t="s">
        <v>560</v>
      </c>
      <c r="G159" s="79" t="s">
        <v>1179</v>
      </c>
      <c r="H159" s="79" t="s">
        <v>1180</v>
      </c>
    </row>
    <row r="160" spans="1:8" x14ac:dyDescent="0.2">
      <c r="A160" s="78" t="s">
        <v>407</v>
      </c>
      <c r="B160" s="78" t="s">
        <v>404</v>
      </c>
      <c r="C160" s="78" t="s">
        <v>405</v>
      </c>
      <c r="D160" s="78" t="s">
        <v>1181</v>
      </c>
      <c r="E160" s="78" t="s">
        <v>1182</v>
      </c>
      <c r="F160" s="78" t="s">
        <v>49</v>
      </c>
      <c r="G160" s="79" t="s">
        <v>1183</v>
      </c>
      <c r="H160" s="79" t="s">
        <v>1184</v>
      </c>
    </row>
    <row r="161" spans="1:8" x14ac:dyDescent="0.2">
      <c r="A161" s="78" t="s">
        <v>407</v>
      </c>
      <c r="B161" s="78" t="s">
        <v>404</v>
      </c>
      <c r="C161" s="78" t="s">
        <v>405</v>
      </c>
      <c r="D161" s="78" t="s">
        <v>1185</v>
      </c>
      <c r="E161" s="78" t="s">
        <v>1186</v>
      </c>
      <c r="F161" s="78" t="s">
        <v>1187</v>
      </c>
      <c r="G161" s="79" t="s">
        <v>1188</v>
      </c>
      <c r="H161" s="79" t="s">
        <v>1189</v>
      </c>
    </row>
    <row r="162" spans="1:8" x14ac:dyDescent="0.2">
      <c r="A162" s="78" t="s">
        <v>407</v>
      </c>
      <c r="B162" s="78" t="s">
        <v>404</v>
      </c>
      <c r="C162" s="78" t="s">
        <v>405</v>
      </c>
      <c r="D162" s="78" t="s">
        <v>1190</v>
      </c>
      <c r="E162" s="78" t="s">
        <v>1191</v>
      </c>
      <c r="F162" s="78" t="s">
        <v>1192</v>
      </c>
      <c r="G162" s="79" t="s">
        <v>1193</v>
      </c>
      <c r="H162" s="79" t="s">
        <v>1194</v>
      </c>
    </row>
    <row r="163" spans="1:8" x14ac:dyDescent="0.2">
      <c r="A163" s="78" t="s">
        <v>407</v>
      </c>
      <c r="B163" s="78" t="s">
        <v>404</v>
      </c>
      <c r="C163" s="78" t="s">
        <v>405</v>
      </c>
      <c r="D163" s="78" t="s">
        <v>1195</v>
      </c>
      <c r="E163" s="78" t="s">
        <v>1196</v>
      </c>
      <c r="F163" s="78" t="s">
        <v>1197</v>
      </c>
      <c r="G163" s="79" t="s">
        <v>1198</v>
      </c>
      <c r="H163" s="79" t="s">
        <v>1199</v>
      </c>
    </row>
    <row r="164" spans="1:8" x14ac:dyDescent="0.2">
      <c r="A164" s="78" t="s">
        <v>407</v>
      </c>
      <c r="B164" s="78" t="s">
        <v>404</v>
      </c>
      <c r="C164" s="78" t="s">
        <v>405</v>
      </c>
      <c r="D164" s="78" t="s">
        <v>1200</v>
      </c>
      <c r="E164" s="78" t="s">
        <v>1201</v>
      </c>
      <c r="F164" s="78" t="s">
        <v>1202</v>
      </c>
      <c r="G164" s="79" t="s">
        <v>1203</v>
      </c>
      <c r="H164" s="79" t="s">
        <v>1204</v>
      </c>
    </row>
    <row r="165" spans="1:8" x14ac:dyDescent="0.2">
      <c r="A165" s="78" t="s">
        <v>407</v>
      </c>
      <c r="B165" s="78" t="s">
        <v>404</v>
      </c>
      <c r="C165" s="78" t="s">
        <v>405</v>
      </c>
      <c r="D165" s="78" t="s">
        <v>1205</v>
      </c>
      <c r="E165" s="78" t="s">
        <v>1206</v>
      </c>
      <c r="F165" s="78" t="s">
        <v>1207</v>
      </c>
      <c r="G165" s="79" t="s">
        <v>1208</v>
      </c>
      <c r="H165" s="79" t="s">
        <v>1209</v>
      </c>
    </row>
    <row r="166" spans="1:8" x14ac:dyDescent="0.2">
      <c r="A166" s="78" t="s">
        <v>407</v>
      </c>
      <c r="B166" s="78" t="s">
        <v>404</v>
      </c>
      <c r="C166" s="78" t="s">
        <v>405</v>
      </c>
      <c r="D166" s="78" t="s">
        <v>1210</v>
      </c>
      <c r="E166" s="78" t="s">
        <v>1211</v>
      </c>
      <c r="F166" s="78" t="s">
        <v>1212</v>
      </c>
      <c r="G166" s="79" t="s">
        <v>1213</v>
      </c>
      <c r="H166" s="79" t="s">
        <v>1214</v>
      </c>
    </row>
    <row r="167" spans="1:8" x14ac:dyDescent="0.2">
      <c r="A167" s="78" t="s">
        <v>407</v>
      </c>
      <c r="B167" s="78" t="s">
        <v>404</v>
      </c>
      <c r="C167" s="78" t="s">
        <v>405</v>
      </c>
      <c r="D167" s="78" t="s">
        <v>1215</v>
      </c>
      <c r="E167" s="78" t="s">
        <v>1216</v>
      </c>
      <c r="F167" s="78" t="s">
        <v>1217</v>
      </c>
      <c r="G167" s="79" t="s">
        <v>1218</v>
      </c>
      <c r="H167" s="79" t="s">
        <v>1219</v>
      </c>
    </row>
    <row r="168" spans="1:8" x14ac:dyDescent="0.2">
      <c r="A168" s="78" t="s">
        <v>407</v>
      </c>
      <c r="B168" s="78" t="s">
        <v>404</v>
      </c>
      <c r="C168" s="78" t="s">
        <v>405</v>
      </c>
      <c r="D168" s="78" t="s">
        <v>1220</v>
      </c>
      <c r="E168" s="78" t="s">
        <v>1221</v>
      </c>
      <c r="F168" s="78" t="s">
        <v>1222</v>
      </c>
      <c r="G168" s="79" t="s">
        <v>1223</v>
      </c>
      <c r="H168" s="79" t="s">
        <v>1224</v>
      </c>
    </row>
    <row r="169" spans="1:8" x14ac:dyDescent="0.2">
      <c r="A169" s="78" t="s">
        <v>407</v>
      </c>
      <c r="B169" s="78" t="s">
        <v>404</v>
      </c>
      <c r="C169" s="78" t="s">
        <v>405</v>
      </c>
      <c r="D169" s="78" t="s">
        <v>1225</v>
      </c>
      <c r="E169" s="78" t="s">
        <v>1226</v>
      </c>
      <c r="F169" s="78" t="s">
        <v>1227</v>
      </c>
      <c r="G169" s="79" t="s">
        <v>1228</v>
      </c>
      <c r="H169" s="79" t="s">
        <v>1229</v>
      </c>
    </row>
    <row r="170" spans="1:8" x14ac:dyDescent="0.2">
      <c r="A170" s="78" t="s">
        <v>407</v>
      </c>
      <c r="B170" s="78" t="s">
        <v>404</v>
      </c>
      <c r="C170" s="78" t="s">
        <v>405</v>
      </c>
      <c r="D170" s="78" t="s">
        <v>1230</v>
      </c>
      <c r="E170" s="78" t="s">
        <v>1231</v>
      </c>
      <c r="F170" s="78" t="s">
        <v>1232</v>
      </c>
      <c r="G170" s="79" t="s">
        <v>1233</v>
      </c>
      <c r="H170" s="79" t="s">
        <v>1234</v>
      </c>
    </row>
    <row r="171" spans="1:8" x14ac:dyDescent="0.2">
      <c r="A171" s="78" t="s">
        <v>407</v>
      </c>
      <c r="B171" s="78" t="s">
        <v>404</v>
      </c>
      <c r="C171" s="78" t="s">
        <v>405</v>
      </c>
      <c r="D171" s="78" t="s">
        <v>1235</v>
      </c>
      <c r="E171" s="78" t="s">
        <v>1236</v>
      </c>
      <c r="F171" s="78" t="s">
        <v>1237</v>
      </c>
      <c r="G171" s="79" t="s">
        <v>1238</v>
      </c>
      <c r="H171" s="79" t="s">
        <v>1239</v>
      </c>
    </row>
    <row r="172" spans="1:8" x14ac:dyDescent="0.2">
      <c r="A172" s="78" t="s">
        <v>407</v>
      </c>
      <c r="B172" s="78" t="s">
        <v>404</v>
      </c>
      <c r="C172" s="78" t="s">
        <v>405</v>
      </c>
      <c r="D172" s="78" t="s">
        <v>1240</v>
      </c>
      <c r="E172" s="78" t="s">
        <v>1241</v>
      </c>
      <c r="F172" s="78" t="s">
        <v>1242</v>
      </c>
      <c r="G172" s="79" t="s">
        <v>1243</v>
      </c>
      <c r="H172" s="79" t="s">
        <v>1244</v>
      </c>
    </row>
    <row r="173" spans="1:8" x14ac:dyDescent="0.2">
      <c r="A173" s="78" t="s">
        <v>407</v>
      </c>
      <c r="B173" s="78" t="s">
        <v>404</v>
      </c>
      <c r="C173" s="78" t="s">
        <v>405</v>
      </c>
      <c r="D173" s="78" t="s">
        <v>1245</v>
      </c>
      <c r="E173" s="78" t="s">
        <v>1246</v>
      </c>
      <c r="F173" s="78" t="s">
        <v>1247</v>
      </c>
      <c r="G173" s="79" t="s">
        <v>1248</v>
      </c>
      <c r="H173" s="79" t="s">
        <v>1249</v>
      </c>
    </row>
    <row r="174" spans="1:8" x14ac:dyDescent="0.2">
      <c r="A174" s="78" t="s">
        <v>407</v>
      </c>
      <c r="B174" s="78" t="s">
        <v>404</v>
      </c>
      <c r="C174" s="78" t="s">
        <v>405</v>
      </c>
      <c r="D174" s="78" t="s">
        <v>1250</v>
      </c>
      <c r="E174" s="78" t="s">
        <v>1251</v>
      </c>
      <c r="F174" s="78" t="s">
        <v>1252</v>
      </c>
      <c r="G174" s="79" t="s">
        <v>1253</v>
      </c>
      <c r="H174" s="79" t="s">
        <v>1254</v>
      </c>
    </row>
    <row r="175" spans="1:8" x14ac:dyDescent="0.2">
      <c r="A175" s="78" t="s">
        <v>407</v>
      </c>
      <c r="B175" s="78" t="s">
        <v>404</v>
      </c>
      <c r="C175" s="78" t="s">
        <v>405</v>
      </c>
      <c r="D175" s="78" t="s">
        <v>1255</v>
      </c>
      <c r="E175" s="78" t="s">
        <v>1256</v>
      </c>
      <c r="F175" s="78" t="s">
        <v>1257</v>
      </c>
      <c r="G175" s="79" t="s">
        <v>1258</v>
      </c>
      <c r="H175" s="79" t="s">
        <v>1259</v>
      </c>
    </row>
    <row r="176" spans="1:8" x14ac:dyDescent="0.2">
      <c r="A176" s="78" t="s">
        <v>407</v>
      </c>
      <c r="B176" s="78" t="s">
        <v>404</v>
      </c>
      <c r="C176" s="78" t="s">
        <v>405</v>
      </c>
      <c r="D176" s="78" t="s">
        <v>1260</v>
      </c>
      <c r="E176" s="78" t="s">
        <v>1261</v>
      </c>
      <c r="F176" s="78" t="s">
        <v>1262</v>
      </c>
      <c r="G176" s="79" t="s">
        <v>1263</v>
      </c>
      <c r="H176" s="79" t="s">
        <v>1264</v>
      </c>
    </row>
    <row r="177" spans="1:8" x14ac:dyDescent="0.2">
      <c r="A177" s="78" t="s">
        <v>407</v>
      </c>
      <c r="B177" s="78" t="s">
        <v>404</v>
      </c>
      <c r="C177" s="78" t="s">
        <v>405</v>
      </c>
      <c r="D177" s="78" t="s">
        <v>1265</v>
      </c>
      <c r="E177" s="78" t="s">
        <v>1266</v>
      </c>
      <c r="F177" s="78" t="s">
        <v>1267</v>
      </c>
      <c r="G177" s="79" t="s">
        <v>1268</v>
      </c>
      <c r="H177" s="79" t="s">
        <v>1269</v>
      </c>
    </row>
    <row r="178" spans="1:8" x14ac:dyDescent="0.2">
      <c r="A178" s="78" t="s">
        <v>407</v>
      </c>
      <c r="B178" s="78" t="s">
        <v>404</v>
      </c>
      <c r="C178" s="78" t="s">
        <v>405</v>
      </c>
      <c r="D178" s="78" t="s">
        <v>1270</v>
      </c>
      <c r="E178" s="78" t="s">
        <v>1271</v>
      </c>
      <c r="F178" s="78" t="s">
        <v>1272</v>
      </c>
      <c r="G178" s="79" t="s">
        <v>1273</v>
      </c>
      <c r="H178" s="79" t="s">
        <v>1274</v>
      </c>
    </row>
    <row r="179" spans="1:8" x14ac:dyDescent="0.2">
      <c r="A179" s="78" t="s">
        <v>407</v>
      </c>
      <c r="B179" s="78" t="s">
        <v>404</v>
      </c>
      <c r="C179" s="78" t="s">
        <v>405</v>
      </c>
      <c r="D179" s="78" t="s">
        <v>1275</v>
      </c>
      <c r="E179" s="78" t="s">
        <v>1276</v>
      </c>
      <c r="F179" s="78" t="s">
        <v>1277</v>
      </c>
      <c r="G179" s="79" t="s">
        <v>1278</v>
      </c>
      <c r="H179" s="79" t="s">
        <v>1279</v>
      </c>
    </row>
    <row r="180" spans="1:8" x14ac:dyDescent="0.2">
      <c r="A180" s="78" t="s">
        <v>407</v>
      </c>
      <c r="B180" s="78" t="s">
        <v>404</v>
      </c>
      <c r="C180" s="78" t="s">
        <v>405</v>
      </c>
      <c r="D180" s="78" t="s">
        <v>1280</v>
      </c>
      <c r="E180" s="78" t="s">
        <v>1281</v>
      </c>
      <c r="F180" s="78" t="s">
        <v>1282</v>
      </c>
      <c r="G180" s="79" t="s">
        <v>1283</v>
      </c>
      <c r="H180" s="79" t="s">
        <v>1284</v>
      </c>
    </row>
    <row r="181" spans="1:8" x14ac:dyDescent="0.2">
      <c r="A181" s="78" t="s">
        <v>407</v>
      </c>
      <c r="B181" s="78" t="s">
        <v>404</v>
      </c>
      <c r="C181" s="78" t="s">
        <v>405</v>
      </c>
      <c r="D181" s="78" t="s">
        <v>1285</v>
      </c>
      <c r="E181" s="78" t="s">
        <v>1286</v>
      </c>
      <c r="F181" s="78" t="s">
        <v>1287</v>
      </c>
      <c r="G181" s="79" t="s">
        <v>1288</v>
      </c>
      <c r="H181" s="79" t="s">
        <v>1289</v>
      </c>
    </row>
    <row r="182" spans="1:8" x14ac:dyDescent="0.2">
      <c r="A182" s="78" t="s">
        <v>407</v>
      </c>
      <c r="B182" s="78" t="s">
        <v>404</v>
      </c>
      <c r="C182" s="78" t="s">
        <v>405</v>
      </c>
      <c r="D182" s="78" t="s">
        <v>1290</v>
      </c>
      <c r="E182" s="78" t="s">
        <v>1291</v>
      </c>
      <c r="F182" s="78" t="s">
        <v>1292</v>
      </c>
      <c r="G182" s="79" t="s">
        <v>1293</v>
      </c>
      <c r="H182" s="79" t="s">
        <v>1294</v>
      </c>
    </row>
    <row r="183" spans="1:8" x14ac:dyDescent="0.2">
      <c r="A183" s="78" t="s">
        <v>407</v>
      </c>
      <c r="B183" s="78" t="s">
        <v>404</v>
      </c>
      <c r="C183" s="78" t="s">
        <v>405</v>
      </c>
      <c r="D183" s="78" t="s">
        <v>1295</v>
      </c>
      <c r="E183" s="78" t="s">
        <v>1296</v>
      </c>
      <c r="F183" s="78" t="s">
        <v>1297</v>
      </c>
      <c r="G183" s="79" t="s">
        <v>1298</v>
      </c>
      <c r="H183" s="79" t="s">
        <v>1299</v>
      </c>
    </row>
    <row r="184" spans="1:8" x14ac:dyDescent="0.2">
      <c r="A184" s="78" t="s">
        <v>407</v>
      </c>
      <c r="B184" s="78" t="s">
        <v>404</v>
      </c>
      <c r="C184" s="78" t="s">
        <v>405</v>
      </c>
      <c r="D184" s="78" t="s">
        <v>1300</v>
      </c>
      <c r="E184" s="78" t="s">
        <v>1301</v>
      </c>
      <c r="F184" s="78" t="s">
        <v>1302</v>
      </c>
      <c r="G184" s="79" t="s">
        <v>1303</v>
      </c>
      <c r="H184" s="79" t="s">
        <v>1304</v>
      </c>
    </row>
    <row r="185" spans="1:8" x14ac:dyDescent="0.2">
      <c r="A185" s="78" t="s">
        <v>407</v>
      </c>
      <c r="B185" s="78" t="s">
        <v>404</v>
      </c>
      <c r="C185" s="78" t="s">
        <v>405</v>
      </c>
      <c r="D185" s="78" t="s">
        <v>1305</v>
      </c>
      <c r="E185" s="78" t="s">
        <v>1306</v>
      </c>
      <c r="F185" s="78" t="s">
        <v>1307</v>
      </c>
      <c r="G185" s="79" t="s">
        <v>1308</v>
      </c>
      <c r="H185" s="79" t="s">
        <v>1309</v>
      </c>
    </row>
    <row r="186" spans="1:8" x14ac:dyDescent="0.2">
      <c r="A186" s="78" t="s">
        <v>407</v>
      </c>
      <c r="B186" s="78" t="s">
        <v>404</v>
      </c>
      <c r="C186" s="78" t="s">
        <v>405</v>
      </c>
      <c r="D186" s="78" t="s">
        <v>1310</v>
      </c>
      <c r="E186" s="78" t="s">
        <v>1311</v>
      </c>
      <c r="F186" s="78" t="s">
        <v>1312</v>
      </c>
      <c r="G186" s="79" t="s">
        <v>1313</v>
      </c>
      <c r="H186" s="79" t="s">
        <v>1314</v>
      </c>
    </row>
    <row r="187" spans="1:8" x14ac:dyDescent="0.2">
      <c r="A187" s="78" t="s">
        <v>407</v>
      </c>
      <c r="B187" s="78" t="s">
        <v>404</v>
      </c>
      <c r="C187" s="78" t="s">
        <v>405</v>
      </c>
      <c r="D187" s="78" t="s">
        <v>1315</v>
      </c>
      <c r="E187" s="78" t="s">
        <v>1316</v>
      </c>
      <c r="F187" s="78" t="s">
        <v>1317</v>
      </c>
      <c r="G187" s="79" t="s">
        <v>1318</v>
      </c>
      <c r="H187" s="79" t="s">
        <v>1319</v>
      </c>
    </row>
    <row r="188" spans="1:8" x14ac:dyDescent="0.2">
      <c r="A188" s="78" t="s">
        <v>407</v>
      </c>
      <c r="B188" s="78" t="s">
        <v>404</v>
      </c>
      <c r="C188" s="78" t="s">
        <v>405</v>
      </c>
      <c r="D188" s="78" t="s">
        <v>1320</v>
      </c>
      <c r="E188" s="78" t="s">
        <v>1321</v>
      </c>
      <c r="F188" s="78" t="s">
        <v>560</v>
      </c>
      <c r="G188" s="79" t="s">
        <v>1322</v>
      </c>
      <c r="H188" s="79" t="s">
        <v>1323</v>
      </c>
    </row>
    <row r="189" spans="1:8" x14ac:dyDescent="0.2">
      <c r="A189" s="78" t="s">
        <v>407</v>
      </c>
      <c r="B189" s="78" t="s">
        <v>404</v>
      </c>
      <c r="C189" s="78" t="s">
        <v>405</v>
      </c>
      <c r="D189" s="78" t="s">
        <v>1324</v>
      </c>
      <c r="E189" s="78" t="s">
        <v>1325</v>
      </c>
      <c r="F189" s="78" t="s">
        <v>1326</v>
      </c>
      <c r="G189" s="79" t="s">
        <v>1327</v>
      </c>
      <c r="H189" s="79" t="s">
        <v>1328</v>
      </c>
    </row>
    <row r="190" spans="1:8" x14ac:dyDescent="0.2">
      <c r="A190" s="78" t="s">
        <v>407</v>
      </c>
      <c r="B190" s="78" t="s">
        <v>404</v>
      </c>
      <c r="C190" s="78" t="s">
        <v>405</v>
      </c>
      <c r="D190" s="78" t="s">
        <v>1329</v>
      </c>
      <c r="E190" s="78" t="s">
        <v>1330</v>
      </c>
      <c r="F190" s="78" t="s">
        <v>560</v>
      </c>
      <c r="G190" s="79" t="s">
        <v>1331</v>
      </c>
      <c r="H190" s="79" t="s">
        <v>1332</v>
      </c>
    </row>
    <row r="191" spans="1:8" x14ac:dyDescent="0.2">
      <c r="A191" s="78" t="s">
        <v>407</v>
      </c>
      <c r="B191" s="78" t="s">
        <v>404</v>
      </c>
      <c r="C191" s="78" t="s">
        <v>405</v>
      </c>
      <c r="D191" s="78" t="s">
        <v>1333</v>
      </c>
      <c r="E191" s="78" t="s">
        <v>1334</v>
      </c>
      <c r="F191" s="78" t="s">
        <v>48</v>
      </c>
      <c r="G191" s="79" t="s">
        <v>1335</v>
      </c>
      <c r="H191" s="79" t="s">
        <v>1336</v>
      </c>
    </row>
    <row r="192" spans="1:8" x14ac:dyDescent="0.2">
      <c r="A192" s="78" t="s">
        <v>407</v>
      </c>
      <c r="B192" s="78" t="s">
        <v>404</v>
      </c>
      <c r="C192" s="78" t="s">
        <v>405</v>
      </c>
      <c r="D192" s="78" t="s">
        <v>1337</v>
      </c>
      <c r="E192" s="78" t="s">
        <v>1338</v>
      </c>
      <c r="F192" s="78" t="s">
        <v>1339</v>
      </c>
      <c r="G192" s="79" t="s">
        <v>1340</v>
      </c>
      <c r="H192" s="79" t="s">
        <v>1341</v>
      </c>
    </row>
    <row r="193" spans="1:8" x14ac:dyDescent="0.2">
      <c r="A193" s="78" t="s">
        <v>407</v>
      </c>
      <c r="B193" s="78" t="s">
        <v>404</v>
      </c>
      <c r="C193" s="78" t="s">
        <v>405</v>
      </c>
      <c r="D193" s="78" t="s">
        <v>1342</v>
      </c>
      <c r="E193" s="78" t="s">
        <v>1343</v>
      </c>
      <c r="F193" s="78" t="s">
        <v>1344</v>
      </c>
      <c r="G193" s="79" t="s">
        <v>1345</v>
      </c>
      <c r="H193" s="79" t="s">
        <v>1346</v>
      </c>
    </row>
    <row r="194" spans="1:8" x14ac:dyDescent="0.2">
      <c r="A194" s="78" t="s">
        <v>407</v>
      </c>
      <c r="B194" s="78" t="s">
        <v>404</v>
      </c>
      <c r="C194" s="78" t="s">
        <v>405</v>
      </c>
      <c r="D194" s="78" t="s">
        <v>1347</v>
      </c>
      <c r="E194" s="78" t="s">
        <v>1348</v>
      </c>
      <c r="F194" s="78" t="s">
        <v>1349</v>
      </c>
      <c r="G194" s="79" t="s">
        <v>1350</v>
      </c>
      <c r="H194" s="79" t="s">
        <v>1351</v>
      </c>
    </row>
    <row r="195" spans="1:8" x14ac:dyDescent="0.2">
      <c r="A195" s="78" t="s">
        <v>407</v>
      </c>
      <c r="B195" s="78" t="s">
        <v>404</v>
      </c>
      <c r="C195" s="78" t="s">
        <v>405</v>
      </c>
      <c r="D195" s="78" t="s">
        <v>1352</v>
      </c>
      <c r="E195" s="78" t="s">
        <v>1353</v>
      </c>
      <c r="F195" s="78" t="s">
        <v>1354</v>
      </c>
      <c r="G195" s="79" t="s">
        <v>1355</v>
      </c>
      <c r="H195" s="79" t="s">
        <v>1356</v>
      </c>
    </row>
    <row r="196" spans="1:8" x14ac:dyDescent="0.2">
      <c r="A196" s="78" t="s">
        <v>407</v>
      </c>
      <c r="B196" s="78" t="s">
        <v>404</v>
      </c>
      <c r="C196" s="78" t="s">
        <v>405</v>
      </c>
      <c r="D196" s="78" t="s">
        <v>1357</v>
      </c>
      <c r="E196" s="78" t="s">
        <v>1358</v>
      </c>
      <c r="F196" s="78" t="s">
        <v>1359</v>
      </c>
      <c r="G196" s="79" t="s">
        <v>1360</v>
      </c>
      <c r="H196" s="79" t="s">
        <v>1361</v>
      </c>
    </row>
    <row r="197" spans="1:8" x14ac:dyDescent="0.2">
      <c r="A197" s="78" t="s">
        <v>407</v>
      </c>
      <c r="B197" s="78" t="s">
        <v>404</v>
      </c>
      <c r="C197" s="78" t="s">
        <v>405</v>
      </c>
      <c r="D197" s="78" t="s">
        <v>1362</v>
      </c>
      <c r="E197" s="78" t="s">
        <v>1363</v>
      </c>
      <c r="F197" s="78" t="s">
        <v>1364</v>
      </c>
      <c r="G197" s="79" t="s">
        <v>1365</v>
      </c>
      <c r="H197" s="79" t="s">
        <v>1366</v>
      </c>
    </row>
    <row r="198" spans="1:8" x14ac:dyDescent="0.2">
      <c r="A198" s="78" t="s">
        <v>407</v>
      </c>
      <c r="B198" s="78" t="s">
        <v>404</v>
      </c>
      <c r="C198" s="78" t="s">
        <v>405</v>
      </c>
      <c r="D198" s="78" t="s">
        <v>1367</v>
      </c>
      <c r="E198" s="78" t="s">
        <v>1368</v>
      </c>
      <c r="F198" s="78" t="s">
        <v>1369</v>
      </c>
      <c r="G198" s="79" t="s">
        <v>1370</v>
      </c>
      <c r="H198" s="79" t="s">
        <v>1371</v>
      </c>
    </row>
    <row r="199" spans="1:8" x14ac:dyDescent="0.2">
      <c r="A199" s="78" t="s">
        <v>407</v>
      </c>
      <c r="B199" s="78" t="s">
        <v>404</v>
      </c>
      <c r="C199" s="78" t="s">
        <v>405</v>
      </c>
      <c r="D199" s="78" t="s">
        <v>1372</v>
      </c>
      <c r="E199" s="78" t="s">
        <v>1373</v>
      </c>
      <c r="F199" s="78" t="s">
        <v>1374</v>
      </c>
      <c r="G199" s="79" t="s">
        <v>1375</v>
      </c>
      <c r="H199" s="79" t="s">
        <v>1376</v>
      </c>
    </row>
    <row r="200" spans="1:8" x14ac:dyDescent="0.2">
      <c r="A200" s="78" t="s">
        <v>407</v>
      </c>
      <c r="B200" s="78" t="s">
        <v>404</v>
      </c>
      <c r="C200" s="78" t="s">
        <v>405</v>
      </c>
      <c r="D200" s="78" t="s">
        <v>1377</v>
      </c>
      <c r="E200" s="78" t="s">
        <v>1378</v>
      </c>
      <c r="F200" s="78" t="s">
        <v>1379</v>
      </c>
      <c r="G200" s="79" t="s">
        <v>1380</v>
      </c>
      <c r="H200" s="79" t="s">
        <v>1381</v>
      </c>
    </row>
    <row r="201" spans="1:8" x14ac:dyDescent="0.2">
      <c r="A201" s="78" t="s">
        <v>407</v>
      </c>
      <c r="B201" s="78" t="s">
        <v>404</v>
      </c>
      <c r="C201" s="78" t="s">
        <v>405</v>
      </c>
      <c r="D201" s="78" t="s">
        <v>1382</v>
      </c>
      <c r="E201" s="78" t="s">
        <v>1383</v>
      </c>
      <c r="F201" s="78" t="s">
        <v>1384</v>
      </c>
      <c r="G201" s="79" t="s">
        <v>1385</v>
      </c>
      <c r="H201" s="79" t="s">
        <v>1386</v>
      </c>
    </row>
    <row r="202" spans="1:8" x14ac:dyDescent="0.2">
      <c r="A202" s="78" t="s">
        <v>407</v>
      </c>
      <c r="B202" s="78" t="s">
        <v>404</v>
      </c>
      <c r="C202" s="78" t="s">
        <v>405</v>
      </c>
      <c r="D202" s="78" t="s">
        <v>1387</v>
      </c>
      <c r="E202" s="78" t="s">
        <v>1388</v>
      </c>
      <c r="F202" s="78" t="s">
        <v>1389</v>
      </c>
      <c r="G202" s="79" t="s">
        <v>1390</v>
      </c>
      <c r="H202" s="79" t="s">
        <v>1391</v>
      </c>
    </row>
    <row r="203" spans="1:8" x14ac:dyDescent="0.2">
      <c r="A203" s="78" t="s">
        <v>407</v>
      </c>
      <c r="B203" s="78" t="s">
        <v>404</v>
      </c>
      <c r="C203" s="78" t="s">
        <v>405</v>
      </c>
      <c r="D203" s="78" t="s">
        <v>1392</v>
      </c>
      <c r="E203" s="78" t="s">
        <v>1393</v>
      </c>
      <c r="F203" s="78" t="s">
        <v>1394</v>
      </c>
      <c r="G203" s="79" t="s">
        <v>1395</v>
      </c>
      <c r="H203" s="79" t="s">
        <v>1396</v>
      </c>
    </row>
    <row r="204" spans="1:8" x14ac:dyDescent="0.2">
      <c r="A204" s="78" t="s">
        <v>407</v>
      </c>
      <c r="B204" s="78" t="s">
        <v>404</v>
      </c>
      <c r="C204" s="78" t="s">
        <v>405</v>
      </c>
      <c r="D204" s="78" t="s">
        <v>1397</v>
      </c>
      <c r="E204" s="78" t="s">
        <v>1398</v>
      </c>
      <c r="F204" s="78" t="s">
        <v>1399</v>
      </c>
      <c r="G204" s="79" t="s">
        <v>1400</v>
      </c>
      <c r="H204" s="79" t="s">
        <v>1401</v>
      </c>
    </row>
    <row r="205" spans="1:8" x14ac:dyDescent="0.2">
      <c r="A205" s="78" t="s">
        <v>407</v>
      </c>
      <c r="B205" s="78" t="s">
        <v>404</v>
      </c>
      <c r="C205" s="78" t="s">
        <v>405</v>
      </c>
      <c r="D205" s="78" t="s">
        <v>1402</v>
      </c>
      <c r="E205" s="78" t="s">
        <v>1403</v>
      </c>
      <c r="F205" s="78" t="s">
        <v>1404</v>
      </c>
      <c r="G205" s="79" t="s">
        <v>1405</v>
      </c>
      <c r="H205" s="79" t="s">
        <v>1406</v>
      </c>
    </row>
    <row r="206" spans="1:8" x14ac:dyDescent="0.2">
      <c r="A206" s="78" t="s">
        <v>407</v>
      </c>
      <c r="B206" s="78" t="s">
        <v>404</v>
      </c>
      <c r="C206" s="78" t="s">
        <v>405</v>
      </c>
      <c r="D206" s="78" t="s">
        <v>1407</v>
      </c>
      <c r="E206" s="78" t="s">
        <v>1408</v>
      </c>
      <c r="F206" s="78" t="s">
        <v>1409</v>
      </c>
      <c r="G206" s="79" t="s">
        <v>1410</v>
      </c>
      <c r="H206" s="79" t="s">
        <v>1411</v>
      </c>
    </row>
    <row r="207" spans="1:8" x14ac:dyDescent="0.2">
      <c r="A207" s="78" t="s">
        <v>407</v>
      </c>
      <c r="B207" s="78" t="s">
        <v>404</v>
      </c>
      <c r="C207" s="78" t="s">
        <v>405</v>
      </c>
      <c r="D207" s="78" t="s">
        <v>1412</v>
      </c>
      <c r="E207" s="78" t="s">
        <v>1413</v>
      </c>
      <c r="F207" s="78" t="s">
        <v>1414</v>
      </c>
      <c r="G207" s="79" t="s">
        <v>1415</v>
      </c>
      <c r="H207" s="79" t="s">
        <v>1416</v>
      </c>
    </row>
    <row r="208" spans="1:8" x14ac:dyDescent="0.2">
      <c r="A208" s="78" t="s">
        <v>407</v>
      </c>
      <c r="B208" s="78" t="s">
        <v>404</v>
      </c>
      <c r="C208" s="78" t="s">
        <v>405</v>
      </c>
      <c r="D208" s="78" t="s">
        <v>1417</v>
      </c>
      <c r="E208" s="78" t="s">
        <v>1418</v>
      </c>
      <c r="F208" s="78" t="s">
        <v>1419</v>
      </c>
      <c r="G208" s="79" t="s">
        <v>1420</v>
      </c>
      <c r="H208" s="79" t="s">
        <v>1421</v>
      </c>
    </row>
    <row r="209" spans="1:8" x14ac:dyDescent="0.2">
      <c r="A209" s="78" t="s">
        <v>407</v>
      </c>
      <c r="B209" s="78" t="s">
        <v>404</v>
      </c>
      <c r="C209" s="78" t="s">
        <v>405</v>
      </c>
      <c r="D209" s="78" t="s">
        <v>1422</v>
      </c>
      <c r="E209" s="78" t="s">
        <v>1423</v>
      </c>
      <c r="F209" s="78" t="s">
        <v>1424</v>
      </c>
      <c r="G209" s="79" t="s">
        <v>1425</v>
      </c>
      <c r="H209" s="79" t="s">
        <v>1426</v>
      </c>
    </row>
    <row r="210" spans="1:8" x14ac:dyDescent="0.2">
      <c r="A210" s="78" t="s">
        <v>407</v>
      </c>
      <c r="B210" s="78" t="s">
        <v>404</v>
      </c>
      <c r="C210" s="78" t="s">
        <v>405</v>
      </c>
      <c r="D210" s="78" t="s">
        <v>1427</v>
      </c>
      <c r="E210" s="78" t="s">
        <v>1428</v>
      </c>
      <c r="F210" s="78" t="s">
        <v>1429</v>
      </c>
      <c r="G210" s="79" t="s">
        <v>1430</v>
      </c>
      <c r="H210" s="79" t="s">
        <v>1431</v>
      </c>
    </row>
    <row r="211" spans="1:8" x14ac:dyDescent="0.2">
      <c r="A211" s="78" t="s">
        <v>407</v>
      </c>
      <c r="B211" s="78" t="s">
        <v>404</v>
      </c>
      <c r="C211" s="78" t="s">
        <v>405</v>
      </c>
      <c r="D211" s="78" t="s">
        <v>1432</v>
      </c>
      <c r="E211" s="78" t="s">
        <v>1433</v>
      </c>
      <c r="F211" s="78" t="s">
        <v>1434</v>
      </c>
      <c r="G211" s="79" t="s">
        <v>1435</v>
      </c>
      <c r="H211" s="79" t="s">
        <v>1436</v>
      </c>
    </row>
    <row r="212" spans="1:8" x14ac:dyDescent="0.2">
      <c r="A212" s="78" t="s">
        <v>407</v>
      </c>
      <c r="B212" s="78" t="s">
        <v>404</v>
      </c>
      <c r="C212" s="78" t="s">
        <v>405</v>
      </c>
      <c r="D212" s="78" t="s">
        <v>1437</v>
      </c>
      <c r="E212" s="78" t="s">
        <v>1438</v>
      </c>
      <c r="F212" s="78" t="s">
        <v>1439</v>
      </c>
      <c r="G212" s="79" t="s">
        <v>1440</v>
      </c>
      <c r="H212" s="79" t="s">
        <v>1441</v>
      </c>
    </row>
    <row r="213" spans="1:8" x14ac:dyDescent="0.2">
      <c r="A213" s="78" t="s">
        <v>407</v>
      </c>
      <c r="B213" s="78" t="s">
        <v>404</v>
      </c>
      <c r="C213" s="78" t="s">
        <v>405</v>
      </c>
      <c r="D213" s="78" t="s">
        <v>1442</v>
      </c>
      <c r="E213" s="78" t="s">
        <v>1443</v>
      </c>
      <c r="F213" s="78" t="s">
        <v>52</v>
      </c>
      <c r="G213" s="79" t="s">
        <v>1444</v>
      </c>
      <c r="H213" s="79" t="s">
        <v>1445</v>
      </c>
    </row>
    <row r="214" spans="1:8" x14ac:dyDescent="0.2">
      <c r="A214" s="78" t="s">
        <v>407</v>
      </c>
      <c r="B214" s="78" t="s">
        <v>404</v>
      </c>
      <c r="C214" s="78" t="s">
        <v>405</v>
      </c>
      <c r="D214" s="78" t="s">
        <v>1446</v>
      </c>
      <c r="E214" s="78" t="s">
        <v>1447</v>
      </c>
      <c r="F214" s="78" t="s">
        <v>1448</v>
      </c>
      <c r="G214" s="79" t="s">
        <v>1449</v>
      </c>
      <c r="H214" s="79" t="s">
        <v>1450</v>
      </c>
    </row>
    <row r="215" spans="1:8" x14ac:dyDescent="0.2">
      <c r="A215" s="78" t="s">
        <v>407</v>
      </c>
      <c r="B215" s="78" t="s">
        <v>404</v>
      </c>
      <c r="C215" s="78" t="s">
        <v>405</v>
      </c>
      <c r="D215" s="78" t="s">
        <v>1451</v>
      </c>
      <c r="E215" s="78" t="s">
        <v>1452</v>
      </c>
      <c r="F215" s="78" t="s">
        <v>1453</v>
      </c>
      <c r="G215" s="79" t="s">
        <v>1454</v>
      </c>
      <c r="H215" s="79" t="s">
        <v>1455</v>
      </c>
    </row>
    <row r="216" spans="1:8" x14ac:dyDescent="0.2">
      <c r="A216" s="78" t="s">
        <v>407</v>
      </c>
      <c r="B216" s="78" t="s">
        <v>404</v>
      </c>
      <c r="C216" s="78" t="s">
        <v>405</v>
      </c>
      <c r="D216" s="78" t="s">
        <v>1456</v>
      </c>
      <c r="E216" s="78" t="s">
        <v>1457</v>
      </c>
      <c r="F216" s="78" t="s">
        <v>1458</v>
      </c>
      <c r="G216" s="79" t="s">
        <v>1459</v>
      </c>
      <c r="H216" s="79" t="s">
        <v>1460</v>
      </c>
    </row>
    <row r="217" spans="1:8" x14ac:dyDescent="0.2">
      <c r="A217" s="78" t="s">
        <v>407</v>
      </c>
      <c r="B217" s="78" t="s">
        <v>404</v>
      </c>
      <c r="C217" s="78" t="s">
        <v>405</v>
      </c>
      <c r="D217" s="78" t="s">
        <v>1461</v>
      </c>
      <c r="E217" s="78" t="s">
        <v>1462</v>
      </c>
      <c r="F217" s="78" t="s">
        <v>1463</v>
      </c>
      <c r="G217" s="79" t="s">
        <v>1464</v>
      </c>
      <c r="H217" s="79" t="s">
        <v>1465</v>
      </c>
    </row>
    <row r="218" spans="1:8" x14ac:dyDescent="0.2">
      <c r="A218" s="78" t="s">
        <v>407</v>
      </c>
      <c r="B218" s="78" t="s">
        <v>404</v>
      </c>
      <c r="C218" s="78" t="s">
        <v>405</v>
      </c>
      <c r="D218" s="78" t="s">
        <v>1466</v>
      </c>
      <c r="E218" s="78" t="s">
        <v>1467</v>
      </c>
      <c r="F218" s="78" t="s">
        <v>1468</v>
      </c>
      <c r="G218" s="79" t="s">
        <v>1469</v>
      </c>
      <c r="H218" s="79" t="s">
        <v>1470</v>
      </c>
    </row>
    <row r="219" spans="1:8" x14ac:dyDescent="0.2">
      <c r="A219" s="78" t="s">
        <v>407</v>
      </c>
      <c r="B219" s="78" t="s">
        <v>404</v>
      </c>
      <c r="C219" s="78" t="s">
        <v>405</v>
      </c>
      <c r="D219" s="78" t="s">
        <v>1471</v>
      </c>
      <c r="E219" s="78" t="s">
        <v>1472</v>
      </c>
      <c r="F219" s="78" t="s">
        <v>1473</v>
      </c>
      <c r="G219" s="79" t="s">
        <v>1474</v>
      </c>
      <c r="H219" s="79" t="s">
        <v>1475</v>
      </c>
    </row>
    <row r="220" spans="1:8" x14ac:dyDescent="0.2">
      <c r="A220" s="78" t="s">
        <v>407</v>
      </c>
      <c r="B220" s="78" t="s">
        <v>404</v>
      </c>
      <c r="C220" s="78" t="s">
        <v>405</v>
      </c>
      <c r="D220" s="78" t="s">
        <v>1476</v>
      </c>
      <c r="E220" s="78" t="s">
        <v>1477</v>
      </c>
      <c r="F220" s="78" t="s">
        <v>1478</v>
      </c>
      <c r="G220" s="79" t="s">
        <v>1479</v>
      </c>
      <c r="H220" s="79" t="s">
        <v>1480</v>
      </c>
    </row>
    <row r="221" spans="1:8" x14ac:dyDescent="0.2">
      <c r="A221" s="78" t="s">
        <v>407</v>
      </c>
      <c r="B221" s="78" t="s">
        <v>404</v>
      </c>
      <c r="C221" s="78" t="s">
        <v>405</v>
      </c>
      <c r="D221" s="78" t="s">
        <v>1481</v>
      </c>
      <c r="E221" s="78" t="s">
        <v>1482</v>
      </c>
      <c r="F221" s="78" t="s">
        <v>1483</v>
      </c>
      <c r="G221" s="79" t="s">
        <v>1484</v>
      </c>
      <c r="H221" s="79" t="s">
        <v>1485</v>
      </c>
    </row>
    <row r="222" spans="1:8" x14ac:dyDescent="0.2">
      <c r="A222" s="78" t="s">
        <v>407</v>
      </c>
      <c r="B222" s="78" t="s">
        <v>404</v>
      </c>
      <c r="C222" s="78" t="s">
        <v>405</v>
      </c>
      <c r="D222" s="78" t="s">
        <v>1486</v>
      </c>
      <c r="E222" s="78" t="s">
        <v>1487</v>
      </c>
      <c r="F222" s="78" t="s">
        <v>1488</v>
      </c>
      <c r="G222" s="79" t="s">
        <v>1489</v>
      </c>
      <c r="H222" s="79" t="s">
        <v>1490</v>
      </c>
    </row>
    <row r="223" spans="1:8" x14ac:dyDescent="0.2">
      <c r="A223" s="78" t="s">
        <v>407</v>
      </c>
      <c r="B223" s="78" t="s">
        <v>404</v>
      </c>
      <c r="C223" s="78" t="s">
        <v>405</v>
      </c>
      <c r="D223" s="78" t="s">
        <v>1491</v>
      </c>
      <c r="E223" s="78" t="s">
        <v>1492</v>
      </c>
      <c r="F223" s="78" t="s">
        <v>1493</v>
      </c>
      <c r="G223" s="79" t="s">
        <v>1494</v>
      </c>
      <c r="H223" s="79" t="s">
        <v>1495</v>
      </c>
    </row>
    <row r="224" spans="1:8" x14ac:dyDescent="0.2">
      <c r="A224" s="78" t="s">
        <v>407</v>
      </c>
      <c r="B224" s="78" t="s">
        <v>404</v>
      </c>
      <c r="C224" s="78" t="s">
        <v>405</v>
      </c>
      <c r="D224" s="78" t="s">
        <v>1496</v>
      </c>
      <c r="E224" s="78" t="s">
        <v>1497</v>
      </c>
      <c r="F224" s="78" t="s">
        <v>1498</v>
      </c>
      <c r="G224" s="79" t="s">
        <v>1499</v>
      </c>
      <c r="H224" s="79" t="s">
        <v>1500</v>
      </c>
    </row>
    <row r="225" spans="1:8" x14ac:dyDescent="0.2">
      <c r="A225" s="78" t="s">
        <v>407</v>
      </c>
      <c r="B225" s="78" t="s">
        <v>404</v>
      </c>
      <c r="C225" s="78" t="s">
        <v>405</v>
      </c>
      <c r="D225" s="78" t="s">
        <v>1501</v>
      </c>
      <c r="E225" s="78" t="s">
        <v>1502</v>
      </c>
      <c r="F225" s="78" t="s">
        <v>1503</v>
      </c>
      <c r="G225" s="79" t="s">
        <v>1504</v>
      </c>
      <c r="H225" s="79" t="s">
        <v>1505</v>
      </c>
    </row>
    <row r="226" spans="1:8" x14ac:dyDescent="0.2">
      <c r="A226" s="78" t="s">
        <v>407</v>
      </c>
      <c r="B226" s="78" t="s">
        <v>404</v>
      </c>
      <c r="C226" s="78" t="s">
        <v>405</v>
      </c>
      <c r="D226" s="78" t="s">
        <v>1506</v>
      </c>
      <c r="E226" s="78" t="s">
        <v>1507</v>
      </c>
      <c r="F226" s="78" t="s">
        <v>1508</v>
      </c>
      <c r="G226" s="79" t="s">
        <v>1509</v>
      </c>
      <c r="H226" s="79" t="s">
        <v>1510</v>
      </c>
    </row>
    <row r="227" spans="1:8" x14ac:dyDescent="0.2">
      <c r="A227" s="78" t="s">
        <v>407</v>
      </c>
      <c r="B227" s="78" t="s">
        <v>404</v>
      </c>
      <c r="C227" s="78" t="s">
        <v>405</v>
      </c>
      <c r="D227" s="78" t="s">
        <v>1511</v>
      </c>
      <c r="E227" s="78" t="s">
        <v>1512</v>
      </c>
      <c r="F227" s="78" t="s">
        <v>1513</v>
      </c>
      <c r="G227" s="79" t="s">
        <v>1514</v>
      </c>
      <c r="H227" s="79" t="s">
        <v>1515</v>
      </c>
    </row>
    <row r="228" spans="1:8" x14ac:dyDescent="0.2">
      <c r="A228" s="78" t="s">
        <v>407</v>
      </c>
      <c r="B228" s="78" t="s">
        <v>404</v>
      </c>
      <c r="C228" s="78" t="s">
        <v>405</v>
      </c>
      <c r="D228" s="78" t="s">
        <v>1516</v>
      </c>
      <c r="E228" s="78" t="s">
        <v>1517</v>
      </c>
      <c r="F228" s="78" t="s">
        <v>1518</v>
      </c>
      <c r="G228" s="79" t="s">
        <v>1519</v>
      </c>
      <c r="H228" s="79" t="s">
        <v>1520</v>
      </c>
    </row>
    <row r="229" spans="1:8" x14ac:dyDescent="0.2">
      <c r="A229" s="78" t="s">
        <v>407</v>
      </c>
      <c r="B229" s="78" t="s">
        <v>404</v>
      </c>
      <c r="C229" s="78" t="s">
        <v>405</v>
      </c>
      <c r="D229" s="78" t="s">
        <v>1521</v>
      </c>
      <c r="E229" s="78" t="s">
        <v>1522</v>
      </c>
      <c r="F229" s="78" t="s">
        <v>1523</v>
      </c>
      <c r="G229" s="79" t="s">
        <v>1524</v>
      </c>
      <c r="H229" s="79" t="s">
        <v>1525</v>
      </c>
    </row>
    <row r="230" spans="1:8" x14ac:dyDescent="0.2">
      <c r="A230" s="78" t="s">
        <v>407</v>
      </c>
      <c r="B230" s="78" t="s">
        <v>404</v>
      </c>
      <c r="C230" s="78" t="s">
        <v>405</v>
      </c>
      <c r="D230" s="78" t="s">
        <v>1526</v>
      </c>
      <c r="E230" s="78" t="s">
        <v>1527</v>
      </c>
      <c r="F230" s="78" t="s">
        <v>1528</v>
      </c>
      <c r="G230" s="79" t="s">
        <v>1529</v>
      </c>
      <c r="H230" s="79" t="s">
        <v>1530</v>
      </c>
    </row>
    <row r="231" spans="1:8" x14ac:dyDescent="0.2">
      <c r="A231" s="78" t="s">
        <v>407</v>
      </c>
      <c r="B231" s="78" t="s">
        <v>404</v>
      </c>
      <c r="C231" s="78" t="s">
        <v>405</v>
      </c>
      <c r="D231" s="78" t="s">
        <v>1531</v>
      </c>
      <c r="E231" s="78" t="s">
        <v>1532</v>
      </c>
      <c r="F231" s="78" t="s">
        <v>1533</v>
      </c>
      <c r="G231" s="79" t="s">
        <v>1534</v>
      </c>
      <c r="H231" s="79" t="s">
        <v>1535</v>
      </c>
    </row>
    <row r="232" spans="1:8" x14ac:dyDescent="0.2">
      <c r="A232" s="78" t="s">
        <v>407</v>
      </c>
      <c r="B232" s="78" t="s">
        <v>404</v>
      </c>
      <c r="C232" s="78" t="s">
        <v>405</v>
      </c>
      <c r="D232" s="78" t="s">
        <v>1536</v>
      </c>
      <c r="E232" s="78" t="s">
        <v>1537</v>
      </c>
      <c r="F232" s="78" t="s">
        <v>1538</v>
      </c>
      <c r="G232" s="79" t="s">
        <v>1539</v>
      </c>
      <c r="H232" s="79" t="s">
        <v>1540</v>
      </c>
    </row>
    <row r="233" spans="1:8" x14ac:dyDescent="0.2">
      <c r="A233" s="78" t="s">
        <v>407</v>
      </c>
      <c r="B233" s="78" t="s">
        <v>404</v>
      </c>
      <c r="C233" s="78" t="s">
        <v>405</v>
      </c>
      <c r="D233" s="78" t="s">
        <v>1541</v>
      </c>
      <c r="E233" s="78" t="s">
        <v>1542</v>
      </c>
      <c r="F233" s="78" t="s">
        <v>1543</v>
      </c>
      <c r="G233" s="79" t="s">
        <v>1544</v>
      </c>
      <c r="H233" s="79" t="s">
        <v>1545</v>
      </c>
    </row>
    <row r="234" spans="1:8" x14ac:dyDescent="0.2">
      <c r="A234" s="78" t="s">
        <v>407</v>
      </c>
      <c r="B234" s="78" t="s">
        <v>404</v>
      </c>
      <c r="C234" s="78" t="s">
        <v>405</v>
      </c>
      <c r="D234" s="78" t="s">
        <v>1546</v>
      </c>
      <c r="E234" s="78" t="s">
        <v>1547</v>
      </c>
      <c r="F234" s="78" t="s">
        <v>1548</v>
      </c>
      <c r="G234" s="79" t="s">
        <v>1549</v>
      </c>
      <c r="H234" s="79" t="s">
        <v>1550</v>
      </c>
    </row>
    <row r="235" spans="1:8" x14ac:dyDescent="0.2">
      <c r="A235" s="78" t="s">
        <v>407</v>
      </c>
      <c r="B235" s="78" t="s">
        <v>404</v>
      </c>
      <c r="C235" s="78" t="s">
        <v>405</v>
      </c>
      <c r="D235" s="78" t="s">
        <v>1551</v>
      </c>
      <c r="E235" s="78" t="s">
        <v>1552</v>
      </c>
      <c r="F235" s="78" t="s">
        <v>1553</v>
      </c>
      <c r="G235" s="79" t="s">
        <v>1554</v>
      </c>
      <c r="H235" s="79" t="s">
        <v>1555</v>
      </c>
    </row>
    <row r="236" spans="1:8" x14ac:dyDescent="0.2">
      <c r="A236" s="78" t="s">
        <v>407</v>
      </c>
      <c r="B236" s="78" t="s">
        <v>404</v>
      </c>
      <c r="C236" s="78" t="s">
        <v>405</v>
      </c>
      <c r="D236" s="78" t="s">
        <v>1556</v>
      </c>
      <c r="E236" s="78" t="s">
        <v>1557</v>
      </c>
      <c r="F236" s="78" t="s">
        <v>1558</v>
      </c>
      <c r="G236" s="79" t="s">
        <v>1559</v>
      </c>
      <c r="H236" s="79" t="s">
        <v>1560</v>
      </c>
    </row>
    <row r="237" spans="1:8" x14ac:dyDescent="0.2">
      <c r="A237" s="78" t="s">
        <v>407</v>
      </c>
      <c r="B237" s="78" t="s">
        <v>404</v>
      </c>
      <c r="C237" s="78" t="s">
        <v>405</v>
      </c>
      <c r="D237" s="78" t="s">
        <v>1561</v>
      </c>
      <c r="E237" s="78" t="s">
        <v>1562</v>
      </c>
      <c r="F237" s="78" t="s">
        <v>1563</v>
      </c>
      <c r="G237" s="79" t="s">
        <v>1564</v>
      </c>
      <c r="H237" s="79" t="s">
        <v>1565</v>
      </c>
    </row>
    <row r="238" spans="1:8" x14ac:dyDescent="0.2">
      <c r="A238" s="78" t="s">
        <v>407</v>
      </c>
      <c r="B238" s="78" t="s">
        <v>404</v>
      </c>
      <c r="C238" s="78" t="s">
        <v>405</v>
      </c>
      <c r="D238" s="78" t="s">
        <v>1566</v>
      </c>
      <c r="E238" s="78" t="s">
        <v>1567</v>
      </c>
      <c r="F238" s="78" t="s">
        <v>1568</v>
      </c>
      <c r="G238" s="79" t="s">
        <v>1569</v>
      </c>
      <c r="H238" s="79" t="s">
        <v>1570</v>
      </c>
    </row>
    <row r="239" spans="1:8" x14ac:dyDescent="0.2">
      <c r="A239" s="78" t="s">
        <v>407</v>
      </c>
      <c r="B239" s="78" t="s">
        <v>404</v>
      </c>
      <c r="C239" s="78" t="s">
        <v>405</v>
      </c>
      <c r="D239" s="78" t="s">
        <v>1571</v>
      </c>
      <c r="E239" s="78" t="s">
        <v>1572</v>
      </c>
      <c r="F239" s="78" t="s">
        <v>1573</v>
      </c>
      <c r="G239" s="79" t="s">
        <v>1574</v>
      </c>
      <c r="H239" s="79" t="s">
        <v>1575</v>
      </c>
    </row>
    <row r="240" spans="1:8" x14ac:dyDescent="0.2">
      <c r="A240" s="78" t="s">
        <v>407</v>
      </c>
      <c r="B240" s="78" t="s">
        <v>404</v>
      </c>
      <c r="C240" s="78" t="s">
        <v>405</v>
      </c>
      <c r="D240" s="78" t="s">
        <v>1576</v>
      </c>
      <c r="E240" s="78" t="s">
        <v>1577</v>
      </c>
      <c r="F240" s="78" t="s">
        <v>1578</v>
      </c>
      <c r="G240" s="79" t="s">
        <v>1579</v>
      </c>
      <c r="H240" s="79" t="s">
        <v>1580</v>
      </c>
    </row>
    <row r="241" spans="1:8" x14ac:dyDescent="0.2">
      <c r="A241" s="78" t="s">
        <v>407</v>
      </c>
      <c r="B241" s="78" t="s">
        <v>404</v>
      </c>
      <c r="C241" s="78" t="s">
        <v>405</v>
      </c>
      <c r="D241" s="78" t="s">
        <v>1581</v>
      </c>
      <c r="E241" s="78" t="s">
        <v>1582</v>
      </c>
      <c r="F241" s="78" t="s">
        <v>1583</v>
      </c>
      <c r="G241" s="79" t="s">
        <v>1584</v>
      </c>
      <c r="H241" s="79" t="s">
        <v>1585</v>
      </c>
    </row>
    <row r="242" spans="1:8" x14ac:dyDescent="0.2">
      <c r="A242" s="78" t="s">
        <v>407</v>
      </c>
      <c r="B242" s="78" t="s">
        <v>404</v>
      </c>
      <c r="C242" s="78" t="s">
        <v>405</v>
      </c>
      <c r="D242" s="78" t="s">
        <v>1586</v>
      </c>
      <c r="E242" s="78" t="s">
        <v>1587</v>
      </c>
      <c r="F242" s="78" t="s">
        <v>1588</v>
      </c>
      <c r="G242" s="79" t="s">
        <v>1589</v>
      </c>
      <c r="H242" s="79" t="s">
        <v>1590</v>
      </c>
    </row>
    <row r="243" spans="1:8" x14ac:dyDescent="0.2">
      <c r="A243" s="78" t="s">
        <v>407</v>
      </c>
      <c r="B243" s="78" t="s">
        <v>404</v>
      </c>
      <c r="C243" s="78" t="s">
        <v>405</v>
      </c>
      <c r="D243" s="78" t="s">
        <v>1591</v>
      </c>
      <c r="E243" s="78" t="s">
        <v>1592</v>
      </c>
      <c r="F243" s="78" t="s">
        <v>1593</v>
      </c>
      <c r="G243" s="79" t="s">
        <v>1594</v>
      </c>
      <c r="H243" s="79" t="s">
        <v>1595</v>
      </c>
    </row>
    <row r="244" spans="1:8" x14ac:dyDescent="0.2">
      <c r="A244" s="78" t="s">
        <v>407</v>
      </c>
      <c r="B244" s="78" t="s">
        <v>404</v>
      </c>
      <c r="C244" s="78" t="s">
        <v>405</v>
      </c>
      <c r="D244" s="78" t="s">
        <v>1596</v>
      </c>
      <c r="E244" s="78" t="s">
        <v>1597</v>
      </c>
      <c r="F244" s="78" t="s">
        <v>1598</v>
      </c>
      <c r="G244" s="79" t="s">
        <v>1599</v>
      </c>
      <c r="H244" s="79" t="s">
        <v>1600</v>
      </c>
    </row>
    <row r="245" spans="1:8" x14ac:dyDescent="0.2">
      <c r="A245" s="78" t="s">
        <v>407</v>
      </c>
      <c r="B245" s="78" t="s">
        <v>404</v>
      </c>
      <c r="C245" s="78" t="s">
        <v>405</v>
      </c>
      <c r="D245" s="78" t="s">
        <v>1601</v>
      </c>
      <c r="E245" s="78" t="s">
        <v>1602</v>
      </c>
      <c r="F245" s="78" t="s">
        <v>1603</v>
      </c>
      <c r="G245" s="79" t="s">
        <v>1604</v>
      </c>
      <c r="H245" s="79" t="s">
        <v>1605</v>
      </c>
    </row>
    <row r="246" spans="1:8" x14ac:dyDescent="0.2">
      <c r="A246" s="78" t="s">
        <v>407</v>
      </c>
      <c r="B246" s="78" t="s">
        <v>404</v>
      </c>
      <c r="C246" s="78" t="s">
        <v>405</v>
      </c>
      <c r="D246" s="78" t="s">
        <v>1606</v>
      </c>
      <c r="E246" s="78" t="s">
        <v>1607</v>
      </c>
      <c r="F246" s="78" t="s">
        <v>1608</v>
      </c>
      <c r="G246" s="79" t="s">
        <v>1609</v>
      </c>
      <c r="H246" s="79" t="s">
        <v>1610</v>
      </c>
    </row>
    <row r="247" spans="1:8" x14ac:dyDescent="0.2">
      <c r="A247" s="78" t="s">
        <v>407</v>
      </c>
      <c r="B247" s="78" t="s">
        <v>404</v>
      </c>
      <c r="C247" s="78" t="s">
        <v>405</v>
      </c>
      <c r="D247" s="78" t="s">
        <v>1611</v>
      </c>
      <c r="E247" s="78" t="s">
        <v>1612</v>
      </c>
      <c r="F247" s="78" t="s">
        <v>1613</v>
      </c>
      <c r="G247" s="79" t="s">
        <v>1614</v>
      </c>
      <c r="H247" s="79" t="s">
        <v>1615</v>
      </c>
    </row>
    <row r="248" spans="1:8" x14ac:dyDescent="0.2">
      <c r="A248" s="78" t="s">
        <v>407</v>
      </c>
      <c r="B248" s="78" t="s">
        <v>404</v>
      </c>
      <c r="C248" s="78" t="s">
        <v>405</v>
      </c>
      <c r="D248" s="78" t="s">
        <v>1616</v>
      </c>
      <c r="E248" s="78" t="s">
        <v>1617</v>
      </c>
      <c r="F248" s="78" t="s">
        <v>1618</v>
      </c>
      <c r="G248" s="79" t="s">
        <v>1619</v>
      </c>
      <c r="H248" s="79" t="s">
        <v>1620</v>
      </c>
    </row>
    <row r="249" spans="1:8" x14ac:dyDescent="0.2">
      <c r="A249" s="78" t="s">
        <v>407</v>
      </c>
      <c r="B249" s="78" t="s">
        <v>404</v>
      </c>
      <c r="C249" s="78" t="s">
        <v>405</v>
      </c>
      <c r="D249" s="78" t="s">
        <v>1621</v>
      </c>
      <c r="E249" s="78" t="s">
        <v>1622</v>
      </c>
      <c r="F249" s="78" t="s">
        <v>1623</v>
      </c>
      <c r="G249" s="79" t="s">
        <v>1624</v>
      </c>
      <c r="H249" s="79" t="s">
        <v>1625</v>
      </c>
    </row>
    <row r="250" spans="1:8" x14ac:dyDescent="0.2">
      <c r="A250" s="78" t="s">
        <v>407</v>
      </c>
      <c r="B250" s="78" t="s">
        <v>404</v>
      </c>
      <c r="C250" s="78" t="s">
        <v>405</v>
      </c>
      <c r="D250" s="78" t="s">
        <v>1626</v>
      </c>
      <c r="E250" s="78" t="s">
        <v>1627</v>
      </c>
      <c r="F250" s="78" t="s">
        <v>1628</v>
      </c>
      <c r="G250" s="79" t="s">
        <v>1629</v>
      </c>
      <c r="H250" s="79" t="s">
        <v>1630</v>
      </c>
    </row>
    <row r="251" spans="1:8" x14ac:dyDescent="0.2">
      <c r="A251" s="78" t="s">
        <v>407</v>
      </c>
      <c r="B251" s="78" t="s">
        <v>404</v>
      </c>
      <c r="C251" s="78" t="s">
        <v>405</v>
      </c>
      <c r="D251" s="78" t="s">
        <v>1631</v>
      </c>
      <c r="E251" s="78" t="s">
        <v>1632</v>
      </c>
      <c r="F251" s="78" t="s">
        <v>1633</v>
      </c>
      <c r="G251" s="79" t="s">
        <v>1634</v>
      </c>
      <c r="H251" s="79" t="s">
        <v>1635</v>
      </c>
    </row>
    <row r="252" spans="1:8" x14ac:dyDescent="0.2">
      <c r="A252" s="78" t="s">
        <v>407</v>
      </c>
      <c r="B252" s="78" t="s">
        <v>404</v>
      </c>
      <c r="C252" s="78" t="s">
        <v>405</v>
      </c>
      <c r="D252" s="78" t="s">
        <v>1636</v>
      </c>
      <c r="E252" s="78" t="s">
        <v>1637</v>
      </c>
      <c r="F252" s="78" t="s">
        <v>1638</v>
      </c>
      <c r="G252" s="79" t="s">
        <v>1639</v>
      </c>
      <c r="H252" s="79" t="s">
        <v>1640</v>
      </c>
    </row>
    <row r="253" spans="1:8" x14ac:dyDescent="0.2">
      <c r="A253" s="78" t="s">
        <v>407</v>
      </c>
      <c r="B253" s="78" t="s">
        <v>404</v>
      </c>
      <c r="C253" s="78" t="s">
        <v>405</v>
      </c>
      <c r="D253" s="78" t="s">
        <v>1641</v>
      </c>
      <c r="E253" s="78" t="s">
        <v>1642</v>
      </c>
      <c r="F253" s="78" t="s">
        <v>1643</v>
      </c>
      <c r="G253" s="79" t="s">
        <v>1644</v>
      </c>
      <c r="H253" s="79" t="s">
        <v>1645</v>
      </c>
    </row>
    <row r="254" spans="1:8" x14ac:dyDescent="0.2">
      <c r="A254" s="78" t="s">
        <v>407</v>
      </c>
      <c r="B254" s="78" t="s">
        <v>404</v>
      </c>
      <c r="C254" s="78" t="s">
        <v>405</v>
      </c>
      <c r="D254" s="78" t="s">
        <v>1646</v>
      </c>
      <c r="E254" s="78" t="s">
        <v>1647</v>
      </c>
      <c r="F254" s="78" t="s">
        <v>1648</v>
      </c>
      <c r="G254" s="79" t="s">
        <v>1649</v>
      </c>
      <c r="H254" s="79" t="s">
        <v>1650</v>
      </c>
    </row>
    <row r="255" spans="1:8" x14ac:dyDescent="0.2">
      <c r="A255" s="78" t="s">
        <v>407</v>
      </c>
      <c r="B255" s="78" t="s">
        <v>404</v>
      </c>
      <c r="C255" s="78" t="s">
        <v>405</v>
      </c>
      <c r="D255" s="78" t="s">
        <v>1651</v>
      </c>
      <c r="E255" s="78" t="s">
        <v>1652</v>
      </c>
      <c r="F255" s="78" t="s">
        <v>560</v>
      </c>
      <c r="G255" s="79" t="s">
        <v>1653</v>
      </c>
      <c r="H255" s="79" t="s">
        <v>1654</v>
      </c>
    </row>
    <row r="256" spans="1:8" x14ac:dyDescent="0.2">
      <c r="A256" s="78" t="s">
        <v>407</v>
      </c>
      <c r="B256" s="78" t="s">
        <v>404</v>
      </c>
      <c r="C256" s="78" t="s">
        <v>405</v>
      </c>
      <c r="D256" s="78" t="s">
        <v>1655</v>
      </c>
      <c r="E256" s="78" t="s">
        <v>1656</v>
      </c>
      <c r="F256" s="78" t="s">
        <v>560</v>
      </c>
      <c r="G256" s="79" t="s">
        <v>1657</v>
      </c>
      <c r="H256" s="79" t="s">
        <v>1658</v>
      </c>
    </row>
    <row r="257" spans="1:8" x14ac:dyDescent="0.2">
      <c r="A257" s="78" t="s">
        <v>407</v>
      </c>
      <c r="B257" s="78" t="s">
        <v>404</v>
      </c>
      <c r="C257" s="78" t="s">
        <v>405</v>
      </c>
      <c r="D257" s="78" t="s">
        <v>1659</v>
      </c>
      <c r="E257" s="78" t="s">
        <v>1660</v>
      </c>
      <c r="F257" s="78" t="s">
        <v>50</v>
      </c>
      <c r="G257" s="79" t="s">
        <v>1661</v>
      </c>
      <c r="H257" s="79" t="s">
        <v>1662</v>
      </c>
    </row>
    <row r="258" spans="1:8" x14ac:dyDescent="0.2">
      <c r="A258" s="78" t="s">
        <v>407</v>
      </c>
      <c r="B258" s="78" t="s">
        <v>404</v>
      </c>
      <c r="C258" s="78" t="s">
        <v>405</v>
      </c>
      <c r="D258" s="78" t="s">
        <v>1663</v>
      </c>
      <c r="E258" s="78" t="s">
        <v>1664</v>
      </c>
      <c r="F258" s="78" t="s">
        <v>1665</v>
      </c>
      <c r="G258" s="79" t="s">
        <v>1666</v>
      </c>
      <c r="H258" s="79" t="s">
        <v>1667</v>
      </c>
    </row>
    <row r="259" spans="1:8" x14ac:dyDescent="0.2">
      <c r="A259" s="78" t="s">
        <v>407</v>
      </c>
      <c r="B259" s="78" t="s">
        <v>404</v>
      </c>
      <c r="C259" s="78" t="s">
        <v>405</v>
      </c>
      <c r="D259" s="78" t="s">
        <v>1668</v>
      </c>
      <c r="E259" s="78" t="s">
        <v>1669</v>
      </c>
      <c r="F259" s="78" t="s">
        <v>1670</v>
      </c>
      <c r="G259" s="79" t="s">
        <v>1671</v>
      </c>
      <c r="H259" s="79" t="s">
        <v>1672</v>
      </c>
    </row>
    <row r="260" spans="1:8" x14ac:dyDescent="0.2">
      <c r="A260" s="78" t="s">
        <v>407</v>
      </c>
      <c r="B260" s="78" t="s">
        <v>404</v>
      </c>
      <c r="C260" s="78" t="s">
        <v>405</v>
      </c>
      <c r="D260" s="78" t="s">
        <v>1673</v>
      </c>
      <c r="E260" s="78" t="s">
        <v>1674</v>
      </c>
      <c r="F260" s="78" t="s">
        <v>1675</v>
      </c>
      <c r="G260" s="79" t="s">
        <v>1676</v>
      </c>
      <c r="H260" s="79" t="s">
        <v>1677</v>
      </c>
    </row>
    <row r="261" spans="1:8" x14ac:dyDescent="0.2">
      <c r="A261" s="78" t="s">
        <v>407</v>
      </c>
      <c r="B261" s="78" t="s">
        <v>404</v>
      </c>
      <c r="C261" s="78" t="s">
        <v>405</v>
      </c>
      <c r="D261" s="78" t="s">
        <v>1678</v>
      </c>
      <c r="E261" s="78" t="s">
        <v>1679</v>
      </c>
      <c r="F261" s="78" t="s">
        <v>1680</v>
      </c>
      <c r="G261" s="79" t="s">
        <v>1681</v>
      </c>
      <c r="H261" s="79" t="s">
        <v>1682</v>
      </c>
    </row>
    <row r="262" spans="1:8" x14ac:dyDescent="0.2">
      <c r="A262" s="78" t="s">
        <v>407</v>
      </c>
      <c r="B262" s="78" t="s">
        <v>404</v>
      </c>
      <c r="C262" s="78" t="s">
        <v>405</v>
      </c>
      <c r="D262" s="78" t="s">
        <v>1683</v>
      </c>
      <c r="E262" s="78" t="s">
        <v>1684</v>
      </c>
      <c r="F262" s="78" t="s">
        <v>1685</v>
      </c>
      <c r="G262" s="79" t="s">
        <v>1686</v>
      </c>
      <c r="H262" s="79" t="s">
        <v>1687</v>
      </c>
    </row>
    <row r="263" spans="1:8" x14ac:dyDescent="0.2">
      <c r="A263" s="78" t="s">
        <v>407</v>
      </c>
      <c r="B263" s="78" t="s">
        <v>404</v>
      </c>
      <c r="C263" s="78" t="s">
        <v>405</v>
      </c>
      <c r="D263" s="78" t="s">
        <v>1688</v>
      </c>
      <c r="E263" s="78" t="s">
        <v>1689</v>
      </c>
      <c r="F263" s="78" t="s">
        <v>1690</v>
      </c>
      <c r="G263" s="79" t="s">
        <v>1691</v>
      </c>
      <c r="H263" s="79" t="s">
        <v>1692</v>
      </c>
    </row>
    <row r="264" spans="1:8" x14ac:dyDescent="0.2">
      <c r="A264" s="78" t="s">
        <v>407</v>
      </c>
      <c r="B264" s="78" t="s">
        <v>404</v>
      </c>
      <c r="C264" s="78" t="s">
        <v>405</v>
      </c>
      <c r="D264" s="78" t="s">
        <v>1693</v>
      </c>
      <c r="E264" s="78" t="s">
        <v>1694</v>
      </c>
      <c r="F264" s="78" t="s">
        <v>1695</v>
      </c>
      <c r="G264" s="79" t="s">
        <v>1696</v>
      </c>
      <c r="H264" s="79" t="s">
        <v>1697</v>
      </c>
    </row>
    <row r="265" spans="1:8" x14ac:dyDescent="0.2">
      <c r="A265" s="78" t="s">
        <v>407</v>
      </c>
      <c r="B265" s="78" t="s">
        <v>404</v>
      </c>
      <c r="C265" s="78" t="s">
        <v>405</v>
      </c>
      <c r="D265" s="78" t="s">
        <v>1698</v>
      </c>
      <c r="E265" s="78" t="s">
        <v>1699</v>
      </c>
      <c r="F265" s="78" t="s">
        <v>1700</v>
      </c>
      <c r="G265" s="79" t="s">
        <v>1701</v>
      </c>
      <c r="H265" s="79" t="s">
        <v>1702</v>
      </c>
    </row>
    <row r="266" spans="1:8" x14ac:dyDescent="0.2">
      <c r="A266" s="78" t="s">
        <v>407</v>
      </c>
      <c r="B266" s="78" t="s">
        <v>404</v>
      </c>
      <c r="C266" s="78" t="s">
        <v>405</v>
      </c>
      <c r="D266" s="78" t="s">
        <v>1703</v>
      </c>
      <c r="E266" s="78" t="s">
        <v>1704</v>
      </c>
      <c r="F266" s="78" t="s">
        <v>1705</v>
      </c>
      <c r="G266" s="79" t="s">
        <v>1706</v>
      </c>
      <c r="H266" s="79" t="s">
        <v>1707</v>
      </c>
    </row>
    <row r="267" spans="1:8" x14ac:dyDescent="0.2">
      <c r="A267" s="78" t="s">
        <v>407</v>
      </c>
      <c r="B267" s="78" t="s">
        <v>404</v>
      </c>
      <c r="C267" s="78" t="s">
        <v>405</v>
      </c>
      <c r="D267" s="78" t="s">
        <v>1708</v>
      </c>
      <c r="E267" s="78" t="s">
        <v>1709</v>
      </c>
      <c r="F267" s="78" t="s">
        <v>1710</v>
      </c>
      <c r="G267" s="79" t="s">
        <v>1711</v>
      </c>
      <c r="H267" s="79" t="s">
        <v>1712</v>
      </c>
    </row>
    <row r="268" spans="1:8" x14ac:dyDescent="0.2">
      <c r="A268" s="78" t="s">
        <v>407</v>
      </c>
      <c r="B268" s="78" t="s">
        <v>404</v>
      </c>
      <c r="C268" s="78" t="s">
        <v>405</v>
      </c>
      <c r="D268" s="78" t="s">
        <v>1713</v>
      </c>
      <c r="E268" s="78" t="s">
        <v>1714</v>
      </c>
      <c r="F268" s="78" t="s">
        <v>1715</v>
      </c>
      <c r="G268" s="79" t="s">
        <v>1716</v>
      </c>
      <c r="H268" s="79" t="s">
        <v>1717</v>
      </c>
    </row>
    <row r="269" spans="1:8" x14ac:dyDescent="0.2">
      <c r="A269" s="78" t="s">
        <v>407</v>
      </c>
      <c r="B269" s="78" t="s">
        <v>404</v>
      </c>
      <c r="C269" s="78" t="s">
        <v>405</v>
      </c>
      <c r="D269" s="78" t="s">
        <v>1718</v>
      </c>
      <c r="E269" s="78" t="s">
        <v>1719</v>
      </c>
      <c r="F269" s="78" t="s">
        <v>1720</v>
      </c>
      <c r="G269" s="79" t="s">
        <v>1721</v>
      </c>
      <c r="H269" s="79" t="s">
        <v>1722</v>
      </c>
    </row>
    <row r="270" spans="1:8" x14ac:dyDescent="0.2">
      <c r="A270" s="78" t="s">
        <v>407</v>
      </c>
      <c r="B270" s="78" t="s">
        <v>404</v>
      </c>
      <c r="C270" s="78" t="s">
        <v>405</v>
      </c>
      <c r="D270" s="78" t="s">
        <v>1723</v>
      </c>
      <c r="E270" s="78" t="s">
        <v>1724</v>
      </c>
      <c r="F270" s="78" t="s">
        <v>1725</v>
      </c>
      <c r="G270" s="79" t="s">
        <v>1726</v>
      </c>
      <c r="H270" s="79" t="s">
        <v>1727</v>
      </c>
    </row>
    <row r="271" spans="1:8" x14ac:dyDescent="0.2">
      <c r="A271" s="78" t="s">
        <v>407</v>
      </c>
      <c r="B271" s="78" t="s">
        <v>404</v>
      </c>
      <c r="C271" s="78" t="s">
        <v>405</v>
      </c>
      <c r="D271" s="78" t="s">
        <v>1728</v>
      </c>
      <c r="E271" s="78" t="s">
        <v>1729</v>
      </c>
      <c r="F271" s="78" t="s">
        <v>1730</v>
      </c>
      <c r="G271" s="79" t="s">
        <v>1731</v>
      </c>
      <c r="H271" s="79" t="s">
        <v>1732</v>
      </c>
    </row>
    <row r="272" spans="1:8" x14ac:dyDescent="0.2">
      <c r="A272" s="78" t="s">
        <v>407</v>
      </c>
      <c r="B272" s="78" t="s">
        <v>404</v>
      </c>
      <c r="C272" s="78" t="s">
        <v>405</v>
      </c>
      <c r="D272" s="78" t="s">
        <v>1733</v>
      </c>
      <c r="E272" s="78" t="s">
        <v>1734</v>
      </c>
      <c r="F272" s="78" t="s">
        <v>1735</v>
      </c>
      <c r="G272" s="79" t="s">
        <v>1736</v>
      </c>
      <c r="H272" s="79" t="s">
        <v>1737</v>
      </c>
    </row>
    <row r="273" spans="1:8" x14ac:dyDescent="0.2">
      <c r="A273" s="78" t="s">
        <v>407</v>
      </c>
      <c r="B273" s="78" t="s">
        <v>404</v>
      </c>
      <c r="C273" s="78" t="s">
        <v>405</v>
      </c>
      <c r="D273" s="78" t="s">
        <v>1738</v>
      </c>
      <c r="E273" s="78" t="s">
        <v>1739</v>
      </c>
      <c r="F273" s="78" t="s">
        <v>1740</v>
      </c>
      <c r="G273" s="79" t="s">
        <v>1741</v>
      </c>
      <c r="H273" s="79" t="s">
        <v>1742</v>
      </c>
    </row>
    <row r="274" spans="1:8" x14ac:dyDescent="0.2">
      <c r="A274" s="78" t="s">
        <v>407</v>
      </c>
      <c r="B274" s="78" t="s">
        <v>404</v>
      </c>
      <c r="C274" s="78" t="s">
        <v>405</v>
      </c>
      <c r="D274" s="78" t="s">
        <v>1743</v>
      </c>
      <c r="E274" s="78" t="s">
        <v>1744</v>
      </c>
      <c r="F274" s="78" t="s">
        <v>1745</v>
      </c>
      <c r="G274" s="79" t="s">
        <v>1746</v>
      </c>
      <c r="H274" s="79" t="s">
        <v>1747</v>
      </c>
    </row>
    <row r="275" spans="1:8" x14ac:dyDescent="0.2">
      <c r="A275" s="78" t="s">
        <v>407</v>
      </c>
      <c r="B275" s="78" t="s">
        <v>404</v>
      </c>
      <c r="C275" s="78" t="s">
        <v>405</v>
      </c>
      <c r="D275" s="78" t="s">
        <v>1748</v>
      </c>
      <c r="E275" s="78" t="s">
        <v>1749</v>
      </c>
      <c r="F275" s="78" t="s">
        <v>1750</v>
      </c>
      <c r="G275" s="79" t="s">
        <v>1751</v>
      </c>
      <c r="H275" s="79" t="s">
        <v>1752</v>
      </c>
    </row>
    <row r="276" spans="1:8" x14ac:dyDescent="0.2">
      <c r="A276" s="78" t="s">
        <v>407</v>
      </c>
      <c r="B276" s="78" t="s">
        <v>404</v>
      </c>
      <c r="C276" s="78" t="s">
        <v>405</v>
      </c>
      <c r="D276" s="78" t="s">
        <v>1753</v>
      </c>
      <c r="E276" s="78" t="s">
        <v>1754</v>
      </c>
      <c r="F276" s="78" t="s">
        <v>560</v>
      </c>
      <c r="G276" s="79" t="s">
        <v>1755</v>
      </c>
      <c r="H276" s="79" t="s">
        <v>1756</v>
      </c>
    </row>
    <row r="277" spans="1:8" x14ac:dyDescent="0.2">
      <c r="A277" s="78" t="s">
        <v>407</v>
      </c>
      <c r="B277" s="78" t="s">
        <v>404</v>
      </c>
      <c r="C277" s="78" t="s">
        <v>405</v>
      </c>
      <c r="D277" s="78" t="s">
        <v>1757</v>
      </c>
      <c r="E277" s="78" t="s">
        <v>1758</v>
      </c>
      <c r="F277" s="78" t="s">
        <v>1759</v>
      </c>
      <c r="G277" s="79" t="s">
        <v>1760</v>
      </c>
      <c r="H277" s="79" t="s">
        <v>1761</v>
      </c>
    </row>
    <row r="278" spans="1:8" x14ac:dyDescent="0.2">
      <c r="A278" s="78" t="s">
        <v>407</v>
      </c>
      <c r="B278" s="78" t="s">
        <v>404</v>
      </c>
      <c r="C278" s="78" t="s">
        <v>405</v>
      </c>
      <c r="D278" s="78" t="s">
        <v>1762</v>
      </c>
      <c r="E278" s="78" t="s">
        <v>1763</v>
      </c>
      <c r="F278" s="78" t="s">
        <v>560</v>
      </c>
      <c r="G278" s="79" t="s">
        <v>1764</v>
      </c>
      <c r="H278" s="79" t="s">
        <v>1765</v>
      </c>
    </row>
    <row r="279" spans="1:8" x14ac:dyDescent="0.2">
      <c r="A279" s="78" t="s">
        <v>407</v>
      </c>
      <c r="B279" s="78" t="s">
        <v>404</v>
      </c>
      <c r="C279" s="78" t="s">
        <v>405</v>
      </c>
      <c r="D279" s="78" t="s">
        <v>1766</v>
      </c>
      <c r="E279" s="78" t="s">
        <v>1767</v>
      </c>
      <c r="F279" s="78" t="s">
        <v>1768</v>
      </c>
      <c r="G279" s="79" t="s">
        <v>1769</v>
      </c>
      <c r="H279" s="79" t="s">
        <v>1770</v>
      </c>
    </row>
    <row r="280" spans="1:8" x14ac:dyDescent="0.2">
      <c r="A280" s="78" t="s">
        <v>407</v>
      </c>
      <c r="B280" s="78" t="s">
        <v>404</v>
      </c>
      <c r="C280" s="78" t="s">
        <v>405</v>
      </c>
      <c r="D280" s="78" t="s">
        <v>1771</v>
      </c>
      <c r="E280" s="78" t="s">
        <v>1772</v>
      </c>
      <c r="F280" s="78" t="s">
        <v>1773</v>
      </c>
      <c r="G280" s="79" t="s">
        <v>1774</v>
      </c>
      <c r="H280" s="79" t="s">
        <v>1775</v>
      </c>
    </row>
    <row r="281" spans="1:8" x14ac:dyDescent="0.2">
      <c r="A281" s="78" t="s">
        <v>407</v>
      </c>
      <c r="B281" s="78" t="s">
        <v>404</v>
      </c>
      <c r="C281" s="78" t="s">
        <v>405</v>
      </c>
      <c r="D281" s="78" t="s">
        <v>1776</v>
      </c>
      <c r="E281" s="78" t="s">
        <v>1777</v>
      </c>
      <c r="F281" s="78" t="s">
        <v>1778</v>
      </c>
      <c r="G281" s="79" t="s">
        <v>1779</v>
      </c>
      <c r="H281" s="79" t="s">
        <v>1780</v>
      </c>
    </row>
    <row r="282" spans="1:8" x14ac:dyDescent="0.2">
      <c r="A282" s="78" t="s">
        <v>407</v>
      </c>
      <c r="B282" s="78" t="s">
        <v>404</v>
      </c>
      <c r="C282" s="78" t="s">
        <v>405</v>
      </c>
      <c r="D282" s="78" t="s">
        <v>1781</v>
      </c>
      <c r="E282" s="78" t="s">
        <v>1782</v>
      </c>
      <c r="F282" s="78" t="s">
        <v>1783</v>
      </c>
      <c r="G282" s="79" t="s">
        <v>1784</v>
      </c>
      <c r="H282" s="79" t="s">
        <v>1785</v>
      </c>
    </row>
    <row r="283" spans="1:8" x14ac:dyDescent="0.2">
      <c r="A283" s="78" t="s">
        <v>407</v>
      </c>
      <c r="B283" s="78" t="s">
        <v>404</v>
      </c>
      <c r="C283" s="78" t="s">
        <v>405</v>
      </c>
      <c r="D283" s="78" t="s">
        <v>1786</v>
      </c>
      <c r="E283" s="78" t="s">
        <v>1787</v>
      </c>
      <c r="F283" s="78" t="s">
        <v>1788</v>
      </c>
      <c r="G283" s="79" t="s">
        <v>1789</v>
      </c>
      <c r="H283" s="79" t="s">
        <v>1790</v>
      </c>
    </row>
    <row r="284" spans="1:8" x14ac:dyDescent="0.2">
      <c r="A284" s="78" t="s">
        <v>407</v>
      </c>
      <c r="B284" s="78" t="s">
        <v>404</v>
      </c>
      <c r="C284" s="78" t="s">
        <v>405</v>
      </c>
      <c r="D284" s="78" t="s">
        <v>1791</v>
      </c>
      <c r="E284" s="78" t="s">
        <v>1792</v>
      </c>
      <c r="F284" s="78" t="s">
        <v>1793</v>
      </c>
      <c r="G284" s="79" t="s">
        <v>1794</v>
      </c>
      <c r="H284" s="79" t="s">
        <v>1795</v>
      </c>
    </row>
    <row r="285" spans="1:8" x14ac:dyDescent="0.2">
      <c r="A285" s="78" t="s">
        <v>407</v>
      </c>
      <c r="B285" s="78" t="s">
        <v>404</v>
      </c>
      <c r="C285" s="78" t="s">
        <v>405</v>
      </c>
      <c r="D285" s="78" t="s">
        <v>1796</v>
      </c>
      <c r="E285" s="78" t="s">
        <v>1797</v>
      </c>
      <c r="F285" s="78" t="s">
        <v>1798</v>
      </c>
      <c r="G285" s="79" t="s">
        <v>1799</v>
      </c>
      <c r="H285" s="79" t="s">
        <v>1800</v>
      </c>
    </row>
    <row r="286" spans="1:8" x14ac:dyDescent="0.2">
      <c r="A286" s="78" t="s">
        <v>407</v>
      </c>
      <c r="B286" s="78" t="s">
        <v>404</v>
      </c>
      <c r="C286" s="78" t="s">
        <v>405</v>
      </c>
      <c r="D286" s="78" t="s">
        <v>1801</v>
      </c>
      <c r="E286" s="78" t="s">
        <v>1802</v>
      </c>
      <c r="F286" s="78" t="s">
        <v>1803</v>
      </c>
      <c r="G286" s="79" t="s">
        <v>1804</v>
      </c>
      <c r="H286" s="79" t="s">
        <v>1805</v>
      </c>
    </row>
    <row r="287" spans="1:8" x14ac:dyDescent="0.2">
      <c r="A287" s="78" t="s">
        <v>407</v>
      </c>
      <c r="B287" s="78" t="s">
        <v>404</v>
      </c>
      <c r="C287" s="78" t="s">
        <v>405</v>
      </c>
      <c r="D287" s="78" t="s">
        <v>1806</v>
      </c>
      <c r="E287" s="78" t="s">
        <v>1807</v>
      </c>
      <c r="F287" s="78" t="s">
        <v>1808</v>
      </c>
      <c r="G287" s="79" t="s">
        <v>1809</v>
      </c>
      <c r="H287" s="79" t="s">
        <v>1810</v>
      </c>
    </row>
    <row r="288" spans="1:8" x14ac:dyDescent="0.2">
      <c r="A288" s="78" t="s">
        <v>407</v>
      </c>
      <c r="B288" s="78" t="s">
        <v>404</v>
      </c>
      <c r="C288" s="78" t="s">
        <v>405</v>
      </c>
      <c r="D288" s="78" t="s">
        <v>1811</v>
      </c>
      <c r="E288" s="78" t="s">
        <v>1812</v>
      </c>
      <c r="F288" s="78" t="s">
        <v>1813</v>
      </c>
      <c r="G288" s="79" t="s">
        <v>1814</v>
      </c>
      <c r="H288" s="79" t="s">
        <v>1815</v>
      </c>
    </row>
    <row r="289" spans="1:8" x14ac:dyDescent="0.2">
      <c r="A289" s="78" t="s">
        <v>407</v>
      </c>
      <c r="B289" s="78" t="s">
        <v>404</v>
      </c>
      <c r="C289" s="78" t="s">
        <v>405</v>
      </c>
      <c r="D289" s="78" t="s">
        <v>1816</v>
      </c>
      <c r="E289" s="78" t="s">
        <v>1817</v>
      </c>
      <c r="F289" s="78" t="s">
        <v>1818</v>
      </c>
      <c r="G289" s="79" t="s">
        <v>1819</v>
      </c>
      <c r="H289" s="79" t="s">
        <v>1820</v>
      </c>
    </row>
    <row r="290" spans="1:8" x14ac:dyDescent="0.2">
      <c r="A290" s="78" t="s">
        <v>407</v>
      </c>
      <c r="B290" s="78" t="s">
        <v>404</v>
      </c>
      <c r="C290" s="78" t="s">
        <v>405</v>
      </c>
      <c r="D290" s="78" t="s">
        <v>1821</v>
      </c>
      <c r="E290" s="78" t="s">
        <v>1822</v>
      </c>
      <c r="F290" s="78" t="s">
        <v>1823</v>
      </c>
      <c r="G290" s="79" t="s">
        <v>1824</v>
      </c>
      <c r="H290" s="79" t="s">
        <v>1825</v>
      </c>
    </row>
    <row r="291" spans="1:8" x14ac:dyDescent="0.2">
      <c r="A291" s="78" t="s">
        <v>407</v>
      </c>
      <c r="B291" s="78" t="s">
        <v>404</v>
      </c>
      <c r="C291" s="78" t="s">
        <v>405</v>
      </c>
      <c r="D291" s="78" t="s">
        <v>1826</v>
      </c>
      <c r="E291" s="78" t="s">
        <v>1827</v>
      </c>
      <c r="F291" s="78" t="s">
        <v>1828</v>
      </c>
      <c r="G291" s="79" t="s">
        <v>1829</v>
      </c>
      <c r="H291" s="79" t="s">
        <v>1830</v>
      </c>
    </row>
    <row r="292" spans="1:8" x14ac:dyDescent="0.2">
      <c r="A292" s="78" t="s">
        <v>407</v>
      </c>
      <c r="B292" s="78" t="s">
        <v>404</v>
      </c>
      <c r="C292" s="78" t="s">
        <v>405</v>
      </c>
      <c r="D292" s="78" t="s">
        <v>1831</v>
      </c>
      <c r="E292" s="78" t="s">
        <v>1832</v>
      </c>
      <c r="F292" s="78" t="s">
        <v>1833</v>
      </c>
      <c r="G292" s="79" t="s">
        <v>1834</v>
      </c>
      <c r="H292" s="79" t="s">
        <v>1835</v>
      </c>
    </row>
    <row r="293" spans="1:8" x14ac:dyDescent="0.2">
      <c r="A293" s="78" t="s">
        <v>407</v>
      </c>
      <c r="B293" s="78" t="s">
        <v>404</v>
      </c>
      <c r="C293" s="78" t="s">
        <v>405</v>
      </c>
      <c r="D293" s="78" t="s">
        <v>1836</v>
      </c>
      <c r="E293" s="78" t="s">
        <v>1837</v>
      </c>
      <c r="F293" s="78" t="s">
        <v>1838</v>
      </c>
      <c r="G293" s="79" t="s">
        <v>1839</v>
      </c>
      <c r="H293" s="79" t="s">
        <v>1840</v>
      </c>
    </row>
    <row r="294" spans="1:8" x14ac:dyDescent="0.2">
      <c r="A294" s="78" t="s">
        <v>407</v>
      </c>
      <c r="B294" s="78" t="s">
        <v>404</v>
      </c>
      <c r="C294" s="78" t="s">
        <v>405</v>
      </c>
      <c r="D294" s="78" t="s">
        <v>1841</v>
      </c>
      <c r="E294" s="78" t="s">
        <v>1842</v>
      </c>
      <c r="F294" s="78" t="s">
        <v>1843</v>
      </c>
      <c r="G294" s="79" t="s">
        <v>1844</v>
      </c>
      <c r="H294" s="79" t="s">
        <v>1845</v>
      </c>
    </row>
    <row r="295" spans="1:8" x14ac:dyDescent="0.2">
      <c r="A295" s="78" t="s">
        <v>407</v>
      </c>
      <c r="B295" s="78" t="s">
        <v>404</v>
      </c>
      <c r="C295" s="78" t="s">
        <v>405</v>
      </c>
      <c r="D295" s="78" t="s">
        <v>1846</v>
      </c>
      <c r="E295" s="78" t="s">
        <v>1847</v>
      </c>
      <c r="F295" s="78" t="s">
        <v>1848</v>
      </c>
      <c r="G295" s="79" t="s">
        <v>1849</v>
      </c>
      <c r="H295" s="79" t="s">
        <v>1850</v>
      </c>
    </row>
    <row r="296" spans="1:8" x14ac:dyDescent="0.2">
      <c r="A296" s="78" t="s">
        <v>407</v>
      </c>
      <c r="B296" s="78" t="s">
        <v>404</v>
      </c>
      <c r="C296" s="78" t="s">
        <v>405</v>
      </c>
      <c r="D296" s="78" t="s">
        <v>1851</v>
      </c>
      <c r="E296" s="78" t="s">
        <v>1852</v>
      </c>
      <c r="F296" s="78" t="s">
        <v>1853</v>
      </c>
      <c r="G296" s="79" t="s">
        <v>1854</v>
      </c>
      <c r="H296" s="79" t="s">
        <v>1855</v>
      </c>
    </row>
    <row r="297" spans="1:8" x14ac:dyDescent="0.2">
      <c r="A297" s="78" t="s">
        <v>407</v>
      </c>
      <c r="B297" s="78" t="s">
        <v>404</v>
      </c>
      <c r="C297" s="78" t="s">
        <v>405</v>
      </c>
      <c r="D297" s="78" t="s">
        <v>1856</v>
      </c>
      <c r="E297" s="78" t="s">
        <v>1857</v>
      </c>
      <c r="F297" s="78" t="s">
        <v>1858</v>
      </c>
      <c r="G297" s="79" t="s">
        <v>1859</v>
      </c>
      <c r="H297" s="79" t="s">
        <v>1860</v>
      </c>
    </row>
    <row r="298" spans="1:8" x14ac:dyDescent="0.2">
      <c r="A298" s="78" t="s">
        <v>407</v>
      </c>
      <c r="B298" s="78" t="s">
        <v>404</v>
      </c>
      <c r="C298" s="78" t="s">
        <v>405</v>
      </c>
      <c r="D298" s="78" t="s">
        <v>1861</v>
      </c>
      <c r="E298" s="78" t="s">
        <v>1862</v>
      </c>
      <c r="F298" s="78" t="s">
        <v>1863</v>
      </c>
      <c r="G298" s="79" t="s">
        <v>1864</v>
      </c>
      <c r="H298" s="79" t="s">
        <v>1865</v>
      </c>
    </row>
    <row r="299" spans="1:8" x14ac:dyDescent="0.2">
      <c r="A299" s="78" t="s">
        <v>407</v>
      </c>
      <c r="B299" s="78" t="s">
        <v>404</v>
      </c>
      <c r="C299" s="78" t="s">
        <v>405</v>
      </c>
      <c r="D299" s="78" t="s">
        <v>1866</v>
      </c>
      <c r="E299" s="78" t="s">
        <v>1867</v>
      </c>
      <c r="F299" s="78" t="s">
        <v>1868</v>
      </c>
      <c r="G299" s="79" t="s">
        <v>1869</v>
      </c>
      <c r="H299" s="79" t="s">
        <v>1870</v>
      </c>
    </row>
    <row r="300" spans="1:8" x14ac:dyDescent="0.2">
      <c r="A300" s="78" t="s">
        <v>407</v>
      </c>
      <c r="B300" s="78" t="s">
        <v>404</v>
      </c>
      <c r="C300" s="78" t="s">
        <v>405</v>
      </c>
      <c r="D300" s="78" t="s">
        <v>1871</v>
      </c>
      <c r="E300" s="78" t="s">
        <v>1872</v>
      </c>
      <c r="F300" s="78" t="s">
        <v>1873</v>
      </c>
      <c r="G300" s="79" t="s">
        <v>1874</v>
      </c>
      <c r="H300" s="79" t="s">
        <v>1875</v>
      </c>
    </row>
    <row r="301" spans="1:8" x14ac:dyDescent="0.2">
      <c r="A301" s="78" t="s">
        <v>407</v>
      </c>
      <c r="B301" s="78" t="s">
        <v>404</v>
      </c>
      <c r="C301" s="78" t="s">
        <v>405</v>
      </c>
      <c r="D301" s="78" t="s">
        <v>1876</v>
      </c>
      <c r="E301" s="78" t="s">
        <v>1877</v>
      </c>
      <c r="F301" s="78" t="s">
        <v>1878</v>
      </c>
      <c r="G301" s="79" t="s">
        <v>1879</v>
      </c>
      <c r="H301" s="79" t="s">
        <v>1880</v>
      </c>
    </row>
    <row r="302" spans="1:8" x14ac:dyDescent="0.2">
      <c r="A302" s="78" t="s">
        <v>407</v>
      </c>
      <c r="B302" s="78" t="s">
        <v>404</v>
      </c>
      <c r="C302" s="78" t="s">
        <v>405</v>
      </c>
      <c r="D302" s="78" t="s">
        <v>1881</v>
      </c>
      <c r="E302" s="78" t="s">
        <v>1882</v>
      </c>
      <c r="F302" s="78" t="s">
        <v>1883</v>
      </c>
      <c r="G302" s="79" t="s">
        <v>1884</v>
      </c>
      <c r="H302" s="79" t="s">
        <v>1885</v>
      </c>
    </row>
    <row r="303" spans="1:8" x14ac:dyDescent="0.2">
      <c r="A303" s="78" t="s">
        <v>407</v>
      </c>
      <c r="B303" s="78" t="s">
        <v>404</v>
      </c>
      <c r="C303" s="78" t="s">
        <v>405</v>
      </c>
      <c r="D303" s="78" t="s">
        <v>1886</v>
      </c>
      <c r="E303" s="78" t="s">
        <v>1887</v>
      </c>
      <c r="F303" s="78" t="s">
        <v>1888</v>
      </c>
      <c r="G303" s="79" t="s">
        <v>1889</v>
      </c>
      <c r="H303" s="79" t="s">
        <v>1890</v>
      </c>
    </row>
    <row r="304" spans="1:8" x14ac:dyDescent="0.2">
      <c r="A304" s="78" t="s">
        <v>407</v>
      </c>
      <c r="B304" s="78" t="s">
        <v>404</v>
      </c>
      <c r="C304" s="78" t="s">
        <v>405</v>
      </c>
      <c r="D304" s="78" t="s">
        <v>1891</v>
      </c>
      <c r="E304" s="78" t="s">
        <v>1892</v>
      </c>
      <c r="F304" s="78" t="s">
        <v>1893</v>
      </c>
      <c r="G304" s="79" t="s">
        <v>1894</v>
      </c>
      <c r="H304" s="79" t="s">
        <v>1895</v>
      </c>
    </row>
    <row r="305" spans="1:8" x14ac:dyDescent="0.2">
      <c r="A305" s="78" t="s">
        <v>407</v>
      </c>
      <c r="B305" s="78" t="s">
        <v>404</v>
      </c>
      <c r="C305" s="78" t="s">
        <v>405</v>
      </c>
      <c r="D305" s="78" t="s">
        <v>1896</v>
      </c>
      <c r="E305" s="78" t="s">
        <v>1897</v>
      </c>
      <c r="F305" s="78" t="s">
        <v>1898</v>
      </c>
      <c r="G305" s="79" t="s">
        <v>1899</v>
      </c>
      <c r="H305" s="79" t="s">
        <v>1900</v>
      </c>
    </row>
    <row r="306" spans="1:8" x14ac:dyDescent="0.2">
      <c r="A306" s="78" t="s">
        <v>407</v>
      </c>
      <c r="B306" s="78" t="s">
        <v>404</v>
      </c>
      <c r="C306" s="78" t="s">
        <v>405</v>
      </c>
      <c r="D306" s="78" t="s">
        <v>1901</v>
      </c>
      <c r="E306" s="78" t="s">
        <v>1902</v>
      </c>
      <c r="F306" s="78" t="s">
        <v>1903</v>
      </c>
      <c r="G306" s="79" t="s">
        <v>1904</v>
      </c>
      <c r="H306" s="79" t="s">
        <v>1905</v>
      </c>
    </row>
    <row r="307" spans="1:8" x14ac:dyDescent="0.2">
      <c r="A307" s="78" t="s">
        <v>407</v>
      </c>
      <c r="B307" s="78" t="s">
        <v>404</v>
      </c>
      <c r="C307" s="78" t="s">
        <v>405</v>
      </c>
      <c r="D307" s="78" t="s">
        <v>1906</v>
      </c>
      <c r="E307" s="78" t="s">
        <v>1907</v>
      </c>
      <c r="F307" s="78" t="s">
        <v>1908</v>
      </c>
      <c r="G307" s="79" t="s">
        <v>1909</v>
      </c>
      <c r="H307" s="79" t="s">
        <v>1910</v>
      </c>
    </row>
    <row r="308" spans="1:8" x14ac:dyDescent="0.2">
      <c r="A308" s="78" t="s">
        <v>407</v>
      </c>
      <c r="B308" s="78" t="s">
        <v>404</v>
      </c>
      <c r="C308" s="78" t="s">
        <v>405</v>
      </c>
      <c r="D308" s="78" t="s">
        <v>1911</v>
      </c>
      <c r="E308" s="78" t="s">
        <v>1912</v>
      </c>
      <c r="F308" s="78" t="s">
        <v>1913</v>
      </c>
      <c r="G308" s="79" t="s">
        <v>1914</v>
      </c>
      <c r="H308" s="79" t="s">
        <v>1915</v>
      </c>
    </row>
    <row r="309" spans="1:8" x14ac:dyDescent="0.2">
      <c r="A309" s="78" t="s">
        <v>407</v>
      </c>
      <c r="B309" s="78" t="s">
        <v>404</v>
      </c>
      <c r="C309" s="78" t="s">
        <v>405</v>
      </c>
      <c r="D309" s="78" t="s">
        <v>1916</v>
      </c>
      <c r="E309" s="78" t="s">
        <v>1917</v>
      </c>
      <c r="F309" s="78" t="s">
        <v>1918</v>
      </c>
      <c r="G309" s="79" t="s">
        <v>1919</v>
      </c>
      <c r="H309" s="79" t="s">
        <v>1920</v>
      </c>
    </row>
    <row r="310" spans="1:8" x14ac:dyDescent="0.2">
      <c r="A310" s="78" t="s">
        <v>407</v>
      </c>
      <c r="B310" s="78" t="s">
        <v>404</v>
      </c>
      <c r="C310" s="78" t="s">
        <v>405</v>
      </c>
      <c r="D310" s="78" t="s">
        <v>1921</v>
      </c>
      <c r="E310" s="78" t="s">
        <v>1922</v>
      </c>
      <c r="F310" s="78" t="s">
        <v>1923</v>
      </c>
      <c r="G310" s="79" t="s">
        <v>1924</v>
      </c>
      <c r="H310" s="79" t="s">
        <v>1925</v>
      </c>
    </row>
    <row r="311" spans="1:8" x14ac:dyDescent="0.2">
      <c r="A311" s="78" t="s">
        <v>407</v>
      </c>
      <c r="B311" s="78" t="s">
        <v>404</v>
      </c>
      <c r="C311" s="78" t="s">
        <v>405</v>
      </c>
      <c r="D311" s="78" t="s">
        <v>1926</v>
      </c>
      <c r="E311" s="78" t="s">
        <v>1927</v>
      </c>
      <c r="F311" s="78" t="s">
        <v>1928</v>
      </c>
      <c r="G311" s="79" t="s">
        <v>1929</v>
      </c>
      <c r="H311" s="79" t="s">
        <v>1930</v>
      </c>
    </row>
    <row r="312" spans="1:8" x14ac:dyDescent="0.2">
      <c r="A312" s="78" t="s">
        <v>407</v>
      </c>
      <c r="B312" s="78" t="s">
        <v>404</v>
      </c>
      <c r="C312" s="78" t="s">
        <v>405</v>
      </c>
      <c r="D312" s="78" t="s">
        <v>1931</v>
      </c>
      <c r="E312" s="78" t="s">
        <v>1932</v>
      </c>
      <c r="F312" s="78" t="s">
        <v>1933</v>
      </c>
      <c r="G312" s="79" t="s">
        <v>1934</v>
      </c>
      <c r="H312" s="79" t="s">
        <v>1935</v>
      </c>
    </row>
    <row r="313" spans="1:8" x14ac:dyDescent="0.2">
      <c r="A313" s="78" t="s">
        <v>407</v>
      </c>
      <c r="B313" s="78" t="s">
        <v>404</v>
      </c>
      <c r="C313" s="78" t="s">
        <v>405</v>
      </c>
      <c r="D313" s="78" t="s">
        <v>1936</v>
      </c>
      <c r="E313" s="78" t="s">
        <v>1937</v>
      </c>
      <c r="F313" s="78" t="s">
        <v>1938</v>
      </c>
      <c r="G313" s="79" t="s">
        <v>1939</v>
      </c>
      <c r="H313" s="79" t="s">
        <v>1940</v>
      </c>
    </row>
    <row r="314" spans="1:8" x14ac:dyDescent="0.2">
      <c r="A314" s="78" t="s">
        <v>407</v>
      </c>
      <c r="B314" s="78" t="s">
        <v>404</v>
      </c>
      <c r="C314" s="78" t="s">
        <v>405</v>
      </c>
      <c r="D314" s="78" t="s">
        <v>1941</v>
      </c>
      <c r="E314" s="78" t="s">
        <v>1942</v>
      </c>
      <c r="F314" s="78" t="s">
        <v>1943</v>
      </c>
      <c r="G314" s="79" t="s">
        <v>1944</v>
      </c>
      <c r="H314" s="79" t="s">
        <v>1945</v>
      </c>
    </row>
    <row r="315" spans="1:8" x14ac:dyDescent="0.2">
      <c r="A315" s="78" t="s">
        <v>407</v>
      </c>
      <c r="B315" s="78" t="s">
        <v>404</v>
      </c>
      <c r="C315" s="78" t="s">
        <v>405</v>
      </c>
      <c r="D315" s="78" t="s">
        <v>1946</v>
      </c>
      <c r="E315" s="78" t="s">
        <v>1947</v>
      </c>
      <c r="F315" s="78" t="s">
        <v>1948</v>
      </c>
      <c r="G315" s="79" t="s">
        <v>1949</v>
      </c>
      <c r="H315" s="79" t="s">
        <v>1950</v>
      </c>
    </row>
    <row r="316" spans="1:8" x14ac:dyDescent="0.2">
      <c r="A316" s="78" t="s">
        <v>407</v>
      </c>
      <c r="B316" s="78" t="s">
        <v>404</v>
      </c>
      <c r="C316" s="78" t="s">
        <v>405</v>
      </c>
      <c r="D316" s="78" t="s">
        <v>1951</v>
      </c>
      <c r="E316" s="78" t="s">
        <v>1952</v>
      </c>
      <c r="F316" s="78" t="s">
        <v>1953</v>
      </c>
      <c r="G316" s="79" t="s">
        <v>1954</v>
      </c>
      <c r="H316" s="79" t="s">
        <v>1955</v>
      </c>
    </row>
    <row r="317" spans="1:8" x14ac:dyDescent="0.2">
      <c r="A317" s="78" t="s">
        <v>407</v>
      </c>
      <c r="B317" s="78" t="s">
        <v>404</v>
      </c>
      <c r="C317" s="78" t="s">
        <v>405</v>
      </c>
      <c r="D317" s="78" t="s">
        <v>1956</v>
      </c>
      <c r="E317" s="78" t="s">
        <v>1957</v>
      </c>
      <c r="F317" s="78" t="s">
        <v>1958</v>
      </c>
      <c r="G317" s="79" t="s">
        <v>1959</v>
      </c>
      <c r="H317" s="79" t="s">
        <v>1960</v>
      </c>
    </row>
    <row r="318" spans="1:8" x14ac:dyDescent="0.2">
      <c r="A318" s="78" t="s">
        <v>407</v>
      </c>
      <c r="B318" s="78" t="s">
        <v>404</v>
      </c>
      <c r="C318" s="78" t="s">
        <v>405</v>
      </c>
      <c r="D318" s="78" t="s">
        <v>1961</v>
      </c>
      <c r="E318" s="78" t="s">
        <v>1962</v>
      </c>
      <c r="F318" s="78" t="s">
        <v>1963</v>
      </c>
      <c r="G318" s="79" t="s">
        <v>1964</v>
      </c>
      <c r="H318" s="79" t="s">
        <v>1965</v>
      </c>
    </row>
    <row r="319" spans="1:8" x14ac:dyDescent="0.2">
      <c r="A319" s="78" t="s">
        <v>407</v>
      </c>
      <c r="B319" s="78" t="s">
        <v>404</v>
      </c>
      <c r="C319" s="78" t="s">
        <v>405</v>
      </c>
      <c r="D319" s="78" t="s">
        <v>1966</v>
      </c>
      <c r="E319" s="78" t="s">
        <v>1967</v>
      </c>
      <c r="F319" s="78" t="s">
        <v>1968</v>
      </c>
      <c r="G319" s="79" t="s">
        <v>1969</v>
      </c>
      <c r="H319" s="79" t="s">
        <v>1970</v>
      </c>
    </row>
    <row r="320" spans="1:8" x14ac:dyDescent="0.2">
      <c r="A320" s="78" t="s">
        <v>407</v>
      </c>
      <c r="B320" s="78" t="s">
        <v>404</v>
      </c>
      <c r="C320" s="78" t="s">
        <v>405</v>
      </c>
      <c r="D320" s="78" t="s">
        <v>1971</v>
      </c>
      <c r="E320" s="78" t="s">
        <v>1972</v>
      </c>
      <c r="F320" s="78" t="s">
        <v>1973</v>
      </c>
      <c r="G320" s="79" t="s">
        <v>1974</v>
      </c>
      <c r="H320" s="79" t="s">
        <v>1975</v>
      </c>
    </row>
    <row r="321" spans="1:8" x14ac:dyDescent="0.2">
      <c r="A321" s="78" t="s">
        <v>407</v>
      </c>
      <c r="B321" s="78" t="s">
        <v>404</v>
      </c>
      <c r="C321" s="78" t="s">
        <v>405</v>
      </c>
      <c r="D321" s="78" t="s">
        <v>1976</v>
      </c>
      <c r="E321" s="78" t="s">
        <v>1977</v>
      </c>
      <c r="F321" s="78" t="s">
        <v>1978</v>
      </c>
      <c r="G321" s="79" t="s">
        <v>1979</v>
      </c>
      <c r="H321" s="79" t="s">
        <v>1980</v>
      </c>
    </row>
    <row r="322" spans="1:8" x14ac:dyDescent="0.2">
      <c r="A322" s="78" t="s">
        <v>407</v>
      </c>
      <c r="B322" s="78" t="s">
        <v>404</v>
      </c>
      <c r="C322" s="78" t="s">
        <v>405</v>
      </c>
      <c r="D322" s="78" t="s">
        <v>1981</v>
      </c>
      <c r="E322" s="78" t="s">
        <v>1982</v>
      </c>
      <c r="F322" s="78" t="s">
        <v>1983</v>
      </c>
      <c r="G322" s="79" t="s">
        <v>1984</v>
      </c>
      <c r="H322" s="79" t="s">
        <v>1985</v>
      </c>
    </row>
    <row r="323" spans="1:8" x14ac:dyDescent="0.2">
      <c r="A323" s="78" t="s">
        <v>407</v>
      </c>
      <c r="B323" s="78" t="s">
        <v>404</v>
      </c>
      <c r="C323" s="78" t="s">
        <v>405</v>
      </c>
      <c r="D323" s="78" t="s">
        <v>1986</v>
      </c>
      <c r="E323" s="78" t="s">
        <v>1987</v>
      </c>
      <c r="F323" s="78" t="s">
        <v>1988</v>
      </c>
      <c r="G323" s="79" t="s">
        <v>1989</v>
      </c>
      <c r="H323" s="79" t="s">
        <v>1990</v>
      </c>
    </row>
    <row r="324" spans="1:8" x14ac:dyDescent="0.2">
      <c r="A324" s="78" t="s">
        <v>407</v>
      </c>
      <c r="B324" s="78" t="s">
        <v>404</v>
      </c>
      <c r="C324" s="78" t="s">
        <v>405</v>
      </c>
      <c r="D324" s="78" t="s">
        <v>1991</v>
      </c>
      <c r="E324" s="78" t="s">
        <v>1992</v>
      </c>
      <c r="F324" s="78" t="s">
        <v>1993</v>
      </c>
      <c r="G324" s="79" t="s">
        <v>1994</v>
      </c>
      <c r="H324" s="79" t="s">
        <v>1995</v>
      </c>
    </row>
    <row r="325" spans="1:8" x14ac:dyDescent="0.2">
      <c r="A325" s="78" t="s">
        <v>407</v>
      </c>
      <c r="B325" s="78" t="s">
        <v>404</v>
      </c>
      <c r="C325" s="78" t="s">
        <v>405</v>
      </c>
      <c r="D325" s="78" t="s">
        <v>1996</v>
      </c>
      <c r="E325" s="78" t="s">
        <v>1997</v>
      </c>
      <c r="F325" s="78" t="s">
        <v>1998</v>
      </c>
      <c r="G325" s="79" t="s">
        <v>1999</v>
      </c>
      <c r="H325" s="79" t="s">
        <v>2000</v>
      </c>
    </row>
    <row r="326" spans="1:8" x14ac:dyDescent="0.2">
      <c r="A326" s="78" t="s">
        <v>407</v>
      </c>
      <c r="B326" s="78" t="s">
        <v>404</v>
      </c>
      <c r="C326" s="78" t="s">
        <v>405</v>
      </c>
      <c r="D326" s="78" t="s">
        <v>2001</v>
      </c>
      <c r="E326" s="78" t="s">
        <v>2002</v>
      </c>
      <c r="F326" s="78" t="s">
        <v>2003</v>
      </c>
      <c r="G326" s="79" t="s">
        <v>2004</v>
      </c>
      <c r="H326" s="79" t="s">
        <v>2005</v>
      </c>
    </row>
    <row r="327" spans="1:8" x14ac:dyDescent="0.2">
      <c r="A327" s="78" t="s">
        <v>407</v>
      </c>
      <c r="B327" s="78" t="s">
        <v>404</v>
      </c>
      <c r="C327" s="78" t="s">
        <v>405</v>
      </c>
      <c r="D327" s="78" t="s">
        <v>2006</v>
      </c>
      <c r="E327" s="78" t="s">
        <v>2007</v>
      </c>
      <c r="F327" s="78" t="s">
        <v>2008</v>
      </c>
      <c r="G327" s="79" t="s">
        <v>2009</v>
      </c>
      <c r="H327" s="79" t="s">
        <v>2010</v>
      </c>
    </row>
    <row r="328" spans="1:8" x14ac:dyDescent="0.2">
      <c r="A328" s="78" t="s">
        <v>407</v>
      </c>
      <c r="B328" s="78" t="s">
        <v>404</v>
      </c>
      <c r="C328" s="78" t="s">
        <v>405</v>
      </c>
      <c r="D328" s="78" t="s">
        <v>2011</v>
      </c>
      <c r="E328" s="78" t="s">
        <v>2012</v>
      </c>
      <c r="F328" s="78" t="s">
        <v>2013</v>
      </c>
      <c r="G328" s="79" t="s">
        <v>2014</v>
      </c>
      <c r="H328" s="79" t="s">
        <v>2015</v>
      </c>
    </row>
    <row r="329" spans="1:8" x14ac:dyDescent="0.2">
      <c r="A329" s="78" t="s">
        <v>407</v>
      </c>
      <c r="B329" s="78" t="s">
        <v>404</v>
      </c>
      <c r="C329" s="78" t="s">
        <v>405</v>
      </c>
      <c r="D329" s="78" t="s">
        <v>2016</v>
      </c>
      <c r="E329" s="78" t="s">
        <v>2017</v>
      </c>
      <c r="F329" s="78" t="s">
        <v>2018</v>
      </c>
      <c r="G329" s="79" t="s">
        <v>2019</v>
      </c>
      <c r="H329" s="79" t="s">
        <v>2020</v>
      </c>
    </row>
    <row r="330" spans="1:8" x14ac:dyDescent="0.2">
      <c r="A330" s="78" t="s">
        <v>407</v>
      </c>
      <c r="B330" s="78" t="s">
        <v>404</v>
      </c>
      <c r="C330" s="78" t="s">
        <v>405</v>
      </c>
      <c r="D330" s="78" t="s">
        <v>2021</v>
      </c>
      <c r="E330" s="78" t="s">
        <v>2022</v>
      </c>
      <c r="F330" s="78" t="s">
        <v>560</v>
      </c>
      <c r="G330" s="79" t="s">
        <v>2023</v>
      </c>
      <c r="H330" s="79" t="s">
        <v>2024</v>
      </c>
    </row>
    <row r="331" spans="1:8" x14ac:dyDescent="0.2">
      <c r="A331" s="78" t="s">
        <v>407</v>
      </c>
      <c r="B331" s="78" t="s">
        <v>404</v>
      </c>
      <c r="C331" s="78" t="s">
        <v>405</v>
      </c>
      <c r="D331" s="78" t="s">
        <v>2025</v>
      </c>
      <c r="E331" s="78" t="s">
        <v>2026</v>
      </c>
      <c r="F331" s="78" t="s">
        <v>2027</v>
      </c>
      <c r="G331" s="79" t="s">
        <v>2028</v>
      </c>
      <c r="H331" s="79" t="s">
        <v>2029</v>
      </c>
    </row>
    <row r="332" spans="1:8" x14ac:dyDescent="0.2">
      <c r="A332" s="78" t="s">
        <v>407</v>
      </c>
      <c r="B332" s="78" t="s">
        <v>404</v>
      </c>
      <c r="C332" s="78" t="s">
        <v>405</v>
      </c>
      <c r="D332" s="78" t="s">
        <v>2030</v>
      </c>
      <c r="E332" s="78" t="s">
        <v>2031</v>
      </c>
      <c r="F332" s="78" t="s">
        <v>2032</v>
      </c>
      <c r="G332" s="79" t="s">
        <v>2033</v>
      </c>
      <c r="H332" s="79" t="s">
        <v>2034</v>
      </c>
    </row>
    <row r="333" spans="1:8" x14ac:dyDescent="0.2">
      <c r="A333" s="78" t="s">
        <v>407</v>
      </c>
      <c r="B333" s="78" t="s">
        <v>404</v>
      </c>
      <c r="C333" s="78" t="s">
        <v>405</v>
      </c>
      <c r="D333" s="78" t="s">
        <v>2035</v>
      </c>
      <c r="E333" s="78" t="s">
        <v>2036</v>
      </c>
      <c r="F333" s="78" t="s">
        <v>2037</v>
      </c>
      <c r="G333" s="79" t="s">
        <v>2038</v>
      </c>
      <c r="H333" s="79" t="s">
        <v>2039</v>
      </c>
    </row>
    <row r="334" spans="1:8" x14ac:dyDescent="0.2">
      <c r="A334" s="78" t="s">
        <v>407</v>
      </c>
      <c r="B334" s="78" t="s">
        <v>404</v>
      </c>
      <c r="C334" s="78" t="s">
        <v>405</v>
      </c>
      <c r="D334" s="78" t="s">
        <v>2040</v>
      </c>
      <c r="E334" s="78" t="s">
        <v>2041</v>
      </c>
      <c r="F334" s="78" t="s">
        <v>2042</v>
      </c>
      <c r="G334" s="79" t="s">
        <v>2043</v>
      </c>
      <c r="H334" s="79" t="s">
        <v>2044</v>
      </c>
    </row>
    <row r="335" spans="1:8" x14ac:dyDescent="0.2">
      <c r="A335" s="78" t="s">
        <v>407</v>
      </c>
      <c r="B335" s="78" t="s">
        <v>404</v>
      </c>
      <c r="C335" s="78" t="s">
        <v>405</v>
      </c>
      <c r="D335" s="78" t="s">
        <v>2045</v>
      </c>
      <c r="E335" s="78" t="s">
        <v>2046</v>
      </c>
      <c r="F335" s="78" t="s">
        <v>2047</v>
      </c>
      <c r="G335" s="79" t="s">
        <v>2048</v>
      </c>
      <c r="H335" s="79" t="s">
        <v>2049</v>
      </c>
    </row>
    <row r="336" spans="1:8" x14ac:dyDescent="0.2">
      <c r="A336" s="78" t="s">
        <v>407</v>
      </c>
      <c r="B336" s="78" t="s">
        <v>404</v>
      </c>
      <c r="C336" s="78" t="s">
        <v>405</v>
      </c>
      <c r="D336" s="78" t="s">
        <v>2050</v>
      </c>
      <c r="E336" s="78" t="s">
        <v>2051</v>
      </c>
      <c r="F336" s="78" t="s">
        <v>2052</v>
      </c>
      <c r="G336" s="79" t="s">
        <v>2053</v>
      </c>
      <c r="H336" s="79" t="s">
        <v>2054</v>
      </c>
    </row>
    <row r="337" spans="1:8" x14ac:dyDescent="0.2">
      <c r="A337" s="78" t="s">
        <v>407</v>
      </c>
      <c r="B337" s="78" t="s">
        <v>404</v>
      </c>
      <c r="C337" s="78" t="s">
        <v>405</v>
      </c>
      <c r="D337" s="78" t="s">
        <v>2055</v>
      </c>
      <c r="E337" s="78" t="s">
        <v>2056</v>
      </c>
      <c r="F337" s="78" t="s">
        <v>2057</v>
      </c>
      <c r="G337" s="79" t="s">
        <v>2058</v>
      </c>
      <c r="H337" s="79" t="s">
        <v>2059</v>
      </c>
    </row>
    <row r="338" spans="1:8" x14ac:dyDescent="0.2">
      <c r="A338" s="78" t="s">
        <v>407</v>
      </c>
      <c r="B338" s="78" t="s">
        <v>404</v>
      </c>
      <c r="C338" s="78" t="s">
        <v>405</v>
      </c>
      <c r="D338" s="78" t="s">
        <v>2060</v>
      </c>
      <c r="E338" s="78" t="s">
        <v>2061</v>
      </c>
      <c r="F338" s="78" t="s">
        <v>2062</v>
      </c>
      <c r="G338" s="79" t="s">
        <v>2063</v>
      </c>
      <c r="H338" s="79" t="s">
        <v>2064</v>
      </c>
    </row>
    <row r="339" spans="1:8" x14ac:dyDescent="0.2">
      <c r="A339" s="78" t="s">
        <v>407</v>
      </c>
      <c r="B339" s="78" t="s">
        <v>404</v>
      </c>
      <c r="C339" s="78" t="s">
        <v>405</v>
      </c>
      <c r="D339" s="78" t="s">
        <v>2065</v>
      </c>
      <c r="E339" s="78" t="s">
        <v>2066</v>
      </c>
      <c r="F339" s="78" t="s">
        <v>2067</v>
      </c>
      <c r="G339" s="79" t="s">
        <v>2068</v>
      </c>
      <c r="H339" s="79" t="s">
        <v>2069</v>
      </c>
    </row>
    <row r="340" spans="1:8" x14ac:dyDescent="0.2">
      <c r="A340" s="78" t="s">
        <v>407</v>
      </c>
      <c r="B340" s="78" t="s">
        <v>404</v>
      </c>
      <c r="C340" s="78" t="s">
        <v>405</v>
      </c>
      <c r="D340" s="78" t="s">
        <v>2070</v>
      </c>
      <c r="E340" s="78" t="s">
        <v>2071</v>
      </c>
      <c r="F340" s="78" t="s">
        <v>2072</v>
      </c>
      <c r="G340" s="79" t="s">
        <v>2073</v>
      </c>
      <c r="H340" s="79" t="s">
        <v>2074</v>
      </c>
    </row>
    <row r="341" spans="1:8" x14ac:dyDescent="0.2">
      <c r="A341" s="78" t="s">
        <v>407</v>
      </c>
      <c r="B341" s="78" t="s">
        <v>404</v>
      </c>
      <c r="C341" s="78" t="s">
        <v>405</v>
      </c>
      <c r="D341" s="78" t="s">
        <v>2075</v>
      </c>
      <c r="E341" s="78" t="s">
        <v>2076</v>
      </c>
      <c r="F341" s="78" t="s">
        <v>2077</v>
      </c>
      <c r="G341" s="79" t="s">
        <v>2078</v>
      </c>
      <c r="H341" s="79" t="s">
        <v>2079</v>
      </c>
    </row>
    <row r="342" spans="1:8" x14ac:dyDescent="0.2">
      <c r="A342" s="78" t="s">
        <v>407</v>
      </c>
      <c r="B342" s="78" t="s">
        <v>404</v>
      </c>
      <c r="C342" s="78" t="s">
        <v>405</v>
      </c>
      <c r="D342" s="78" t="s">
        <v>2080</v>
      </c>
      <c r="E342" s="78" t="s">
        <v>2081</v>
      </c>
      <c r="F342" s="78" t="s">
        <v>2082</v>
      </c>
      <c r="G342" s="79" t="s">
        <v>2083</v>
      </c>
      <c r="H342" s="79" t="s">
        <v>2084</v>
      </c>
    </row>
    <row r="343" spans="1:8" x14ac:dyDescent="0.2">
      <c r="A343" s="78" t="s">
        <v>407</v>
      </c>
      <c r="B343" s="78" t="s">
        <v>404</v>
      </c>
      <c r="C343" s="78" t="s">
        <v>405</v>
      </c>
      <c r="D343" s="78" t="s">
        <v>2085</v>
      </c>
      <c r="E343" s="78" t="s">
        <v>2086</v>
      </c>
      <c r="F343" s="78" t="s">
        <v>2087</v>
      </c>
      <c r="G343" s="79" t="s">
        <v>2088</v>
      </c>
      <c r="H343" s="79" t="s">
        <v>2089</v>
      </c>
    </row>
    <row r="344" spans="1:8" x14ac:dyDescent="0.2">
      <c r="A344" s="78" t="s">
        <v>407</v>
      </c>
      <c r="B344" s="78" t="s">
        <v>404</v>
      </c>
      <c r="C344" s="78" t="s">
        <v>405</v>
      </c>
      <c r="D344" s="78" t="s">
        <v>2090</v>
      </c>
      <c r="E344" s="78" t="s">
        <v>2091</v>
      </c>
      <c r="F344" s="78" t="s">
        <v>2092</v>
      </c>
      <c r="G344" s="79" t="s">
        <v>2093</v>
      </c>
      <c r="H344" s="79" t="s">
        <v>2094</v>
      </c>
    </row>
    <row r="345" spans="1:8" x14ac:dyDescent="0.2">
      <c r="A345" s="78" t="s">
        <v>407</v>
      </c>
      <c r="B345" s="78" t="s">
        <v>404</v>
      </c>
      <c r="C345" s="78" t="s">
        <v>405</v>
      </c>
      <c r="D345" s="78" t="s">
        <v>2095</v>
      </c>
      <c r="E345" s="78" t="s">
        <v>2096</v>
      </c>
      <c r="F345" s="78" t="s">
        <v>2097</v>
      </c>
      <c r="G345" s="79" t="s">
        <v>2098</v>
      </c>
      <c r="H345" s="79" t="s">
        <v>2099</v>
      </c>
    </row>
    <row r="346" spans="1:8" x14ac:dyDescent="0.2">
      <c r="A346" s="78" t="s">
        <v>407</v>
      </c>
      <c r="B346" s="78" t="s">
        <v>404</v>
      </c>
      <c r="C346" s="78" t="s">
        <v>405</v>
      </c>
      <c r="D346" s="78" t="s">
        <v>2100</v>
      </c>
      <c r="E346" s="78" t="s">
        <v>2101</v>
      </c>
      <c r="F346" s="78" t="s">
        <v>2102</v>
      </c>
      <c r="G346" s="79" t="s">
        <v>2103</v>
      </c>
      <c r="H346" s="79" t="s">
        <v>2104</v>
      </c>
    </row>
    <row r="347" spans="1:8" x14ac:dyDescent="0.2">
      <c r="A347" s="78" t="s">
        <v>407</v>
      </c>
      <c r="B347" s="78" t="s">
        <v>404</v>
      </c>
      <c r="C347" s="78" t="s">
        <v>405</v>
      </c>
      <c r="D347" s="78" t="s">
        <v>2105</v>
      </c>
      <c r="E347" s="78" t="s">
        <v>2106</v>
      </c>
      <c r="F347" s="78" t="s">
        <v>2107</v>
      </c>
      <c r="G347" s="79" t="s">
        <v>2108</v>
      </c>
      <c r="H347" s="79" t="s">
        <v>2109</v>
      </c>
    </row>
    <row r="348" spans="1:8" x14ac:dyDescent="0.2">
      <c r="A348" s="78" t="s">
        <v>407</v>
      </c>
      <c r="B348" s="78" t="s">
        <v>404</v>
      </c>
      <c r="C348" s="78" t="s">
        <v>405</v>
      </c>
      <c r="D348" s="78" t="s">
        <v>2110</v>
      </c>
      <c r="E348" s="78" t="s">
        <v>2111</v>
      </c>
      <c r="F348" s="78" t="s">
        <v>2112</v>
      </c>
      <c r="G348" s="79" t="s">
        <v>2113</v>
      </c>
      <c r="H348" s="79" t="s">
        <v>2114</v>
      </c>
    </row>
    <row r="349" spans="1:8" x14ac:dyDescent="0.2">
      <c r="A349" s="78" t="s">
        <v>407</v>
      </c>
      <c r="B349" s="78" t="s">
        <v>404</v>
      </c>
      <c r="C349" s="78" t="s">
        <v>405</v>
      </c>
      <c r="D349" s="78" t="s">
        <v>2115</v>
      </c>
      <c r="E349" s="78" t="s">
        <v>2116</v>
      </c>
      <c r="F349" s="78" t="s">
        <v>2117</v>
      </c>
      <c r="G349" s="79" t="s">
        <v>2118</v>
      </c>
      <c r="H349" s="79" t="s">
        <v>2119</v>
      </c>
    </row>
    <row r="350" spans="1:8" x14ac:dyDescent="0.2">
      <c r="A350" s="78" t="s">
        <v>407</v>
      </c>
      <c r="B350" s="78" t="s">
        <v>404</v>
      </c>
      <c r="C350" s="78" t="s">
        <v>405</v>
      </c>
      <c r="D350" s="78" t="s">
        <v>2120</v>
      </c>
      <c r="E350" s="78" t="s">
        <v>2121</v>
      </c>
      <c r="F350" s="78" t="s">
        <v>2122</v>
      </c>
      <c r="G350" s="79" t="s">
        <v>2123</v>
      </c>
      <c r="H350" s="79" t="s">
        <v>2124</v>
      </c>
    </row>
    <row r="351" spans="1:8" x14ac:dyDescent="0.2">
      <c r="A351" s="78" t="s">
        <v>407</v>
      </c>
      <c r="B351" s="78" t="s">
        <v>404</v>
      </c>
      <c r="C351" s="78" t="s">
        <v>405</v>
      </c>
      <c r="D351" s="78" t="s">
        <v>2125</v>
      </c>
      <c r="E351" s="78" t="s">
        <v>2126</v>
      </c>
      <c r="F351" s="78" t="s">
        <v>2127</v>
      </c>
      <c r="G351" s="79" t="s">
        <v>2128</v>
      </c>
      <c r="H351" s="79" t="s">
        <v>2129</v>
      </c>
    </row>
    <row r="352" spans="1:8" x14ac:dyDescent="0.2">
      <c r="A352" s="78" t="s">
        <v>407</v>
      </c>
      <c r="B352" s="78" t="s">
        <v>404</v>
      </c>
      <c r="C352" s="78" t="s">
        <v>405</v>
      </c>
      <c r="D352" s="78" t="s">
        <v>2130</v>
      </c>
      <c r="E352" s="78" t="s">
        <v>2131</v>
      </c>
      <c r="F352" s="78" t="s">
        <v>2132</v>
      </c>
      <c r="G352" s="79" t="s">
        <v>2133</v>
      </c>
      <c r="H352" s="79" t="s">
        <v>2134</v>
      </c>
    </row>
    <row r="353" spans="1:8" x14ac:dyDescent="0.2">
      <c r="A353" s="78" t="s">
        <v>407</v>
      </c>
      <c r="B353" s="78" t="s">
        <v>404</v>
      </c>
      <c r="C353" s="78" t="s">
        <v>405</v>
      </c>
      <c r="D353" s="78" t="s">
        <v>2135</v>
      </c>
      <c r="E353" s="78" t="s">
        <v>2136</v>
      </c>
      <c r="F353" s="78" t="s">
        <v>2137</v>
      </c>
      <c r="G353" s="79" t="s">
        <v>2138</v>
      </c>
      <c r="H353" s="79" t="s">
        <v>2139</v>
      </c>
    </row>
    <row r="354" spans="1:8" x14ac:dyDescent="0.2">
      <c r="A354" s="78" t="s">
        <v>407</v>
      </c>
      <c r="B354" s="78" t="s">
        <v>404</v>
      </c>
      <c r="C354" s="78" t="s">
        <v>405</v>
      </c>
      <c r="D354" s="78" t="s">
        <v>2140</v>
      </c>
      <c r="E354" s="78" t="s">
        <v>2141</v>
      </c>
      <c r="F354" s="78" t="s">
        <v>2142</v>
      </c>
      <c r="G354" s="79" t="s">
        <v>2143</v>
      </c>
      <c r="H354" s="79" t="s">
        <v>2144</v>
      </c>
    </row>
    <row r="355" spans="1:8" x14ac:dyDescent="0.2">
      <c r="A355" s="78" t="s">
        <v>407</v>
      </c>
      <c r="B355" s="78" t="s">
        <v>404</v>
      </c>
      <c r="C355" s="78" t="s">
        <v>405</v>
      </c>
      <c r="D355" s="78" t="s">
        <v>2145</v>
      </c>
      <c r="E355" s="78" t="s">
        <v>2146</v>
      </c>
      <c r="F355" s="78" t="s">
        <v>560</v>
      </c>
      <c r="G355" s="79" t="s">
        <v>2147</v>
      </c>
      <c r="H355" s="79" t="s">
        <v>2148</v>
      </c>
    </row>
    <row r="356" spans="1:8" customFormat="1" ht="15" x14ac:dyDescent="0.25">
      <c r="A356" s="78" t="s">
        <v>407</v>
      </c>
      <c r="B356" s="78" t="s">
        <v>404</v>
      </c>
      <c r="C356" s="78" t="s">
        <v>405</v>
      </c>
      <c r="D356" s="80" t="s">
        <v>2149</v>
      </c>
      <c r="E356" s="80" t="s">
        <v>2150</v>
      </c>
      <c r="F356" s="80" t="s">
        <v>2151</v>
      </c>
      <c r="G356" s="79" t="s">
        <v>2152</v>
      </c>
      <c r="H356" s="79" t="s">
        <v>2153</v>
      </c>
    </row>
    <row r="357" spans="1:8" customFormat="1" ht="15" x14ac:dyDescent="0.25">
      <c r="A357" s="78" t="s">
        <v>407</v>
      </c>
      <c r="B357" s="78" t="s">
        <v>404</v>
      </c>
      <c r="C357" s="78" t="s">
        <v>405</v>
      </c>
      <c r="D357" s="80" t="s">
        <v>2154</v>
      </c>
      <c r="E357" s="80" t="s">
        <v>2155</v>
      </c>
      <c r="F357" s="80" t="s">
        <v>560</v>
      </c>
      <c r="G357" s="79" t="s">
        <v>2156</v>
      </c>
      <c r="H357" s="79" t="s">
        <v>2157</v>
      </c>
    </row>
    <row r="358" spans="1:8" customFormat="1" ht="15" x14ac:dyDescent="0.25">
      <c r="A358" s="78" t="s">
        <v>407</v>
      </c>
      <c r="B358" s="78" t="s">
        <v>404</v>
      </c>
      <c r="C358" s="78" t="s">
        <v>405</v>
      </c>
      <c r="D358" s="80" t="s">
        <v>2158</v>
      </c>
      <c r="E358" s="80">
        <v>51</v>
      </c>
      <c r="F358" s="80" t="s">
        <v>560</v>
      </c>
      <c r="G358" s="79" t="s">
        <v>2159</v>
      </c>
      <c r="H358" s="79" t="s">
        <v>2160</v>
      </c>
    </row>
    <row r="359" spans="1:8" customFormat="1" ht="15" x14ac:dyDescent="0.25">
      <c r="A359" s="78" t="s">
        <v>407</v>
      </c>
      <c r="B359" s="78" t="s">
        <v>404</v>
      </c>
      <c r="C359" s="78" t="s">
        <v>405</v>
      </c>
      <c r="D359" s="80" t="s">
        <v>2161</v>
      </c>
      <c r="E359" s="80" t="s">
        <v>2162</v>
      </c>
      <c r="F359" s="80" t="s">
        <v>121</v>
      </c>
      <c r="G359" s="79" t="s">
        <v>2163</v>
      </c>
      <c r="H359" s="79" t="s">
        <v>2164</v>
      </c>
    </row>
    <row r="360" spans="1:8" customFormat="1" ht="15" x14ac:dyDescent="0.25">
      <c r="A360" s="78" t="s">
        <v>407</v>
      </c>
      <c r="B360" s="78" t="s">
        <v>404</v>
      </c>
      <c r="C360" s="78" t="s">
        <v>405</v>
      </c>
      <c r="D360" s="80" t="s">
        <v>2165</v>
      </c>
      <c r="E360" s="80" t="s">
        <v>2166</v>
      </c>
      <c r="F360" s="80" t="s">
        <v>2167</v>
      </c>
      <c r="G360" s="79" t="s">
        <v>2168</v>
      </c>
      <c r="H360" s="79" t="s">
        <v>2169</v>
      </c>
    </row>
    <row r="361" spans="1:8" customFormat="1" ht="15" x14ac:dyDescent="0.25">
      <c r="A361" s="78" t="s">
        <v>407</v>
      </c>
      <c r="B361" s="78" t="s">
        <v>404</v>
      </c>
      <c r="C361" s="78" t="s">
        <v>405</v>
      </c>
      <c r="D361" s="80" t="s">
        <v>2170</v>
      </c>
      <c r="E361" s="80" t="s">
        <v>2171</v>
      </c>
      <c r="F361" s="80" t="s">
        <v>2172</v>
      </c>
      <c r="G361" s="79" t="s">
        <v>2173</v>
      </c>
      <c r="H361" s="79" t="s">
        <v>2174</v>
      </c>
    </row>
    <row r="362" spans="1:8" customFormat="1" ht="15" x14ac:dyDescent="0.25">
      <c r="A362" s="78" t="s">
        <v>407</v>
      </c>
      <c r="B362" s="78" t="s">
        <v>404</v>
      </c>
      <c r="C362" s="78" t="s">
        <v>405</v>
      </c>
      <c r="D362" s="80" t="s">
        <v>2175</v>
      </c>
      <c r="E362" s="80" t="s">
        <v>2176</v>
      </c>
      <c r="F362" s="80" t="s">
        <v>2177</v>
      </c>
      <c r="G362" s="79" t="s">
        <v>2178</v>
      </c>
      <c r="H362" s="79" t="s">
        <v>2179</v>
      </c>
    </row>
    <row r="363" spans="1:8" customFormat="1" ht="15" x14ac:dyDescent="0.25">
      <c r="A363" s="78" t="s">
        <v>407</v>
      </c>
      <c r="B363" s="78" t="s">
        <v>404</v>
      </c>
      <c r="C363" s="78" t="s">
        <v>405</v>
      </c>
      <c r="D363" s="80" t="s">
        <v>2180</v>
      </c>
      <c r="E363" s="80" t="s">
        <v>2181</v>
      </c>
      <c r="F363" s="80" t="s">
        <v>2182</v>
      </c>
      <c r="G363" s="79" t="s">
        <v>2183</v>
      </c>
      <c r="H363" s="79" t="s">
        <v>2184</v>
      </c>
    </row>
    <row r="364" spans="1:8" customFormat="1" ht="15" x14ac:dyDescent="0.25">
      <c r="A364" s="78" t="s">
        <v>407</v>
      </c>
      <c r="B364" s="78" t="s">
        <v>404</v>
      </c>
      <c r="C364" s="78" t="s">
        <v>405</v>
      </c>
      <c r="D364" s="80" t="s">
        <v>2185</v>
      </c>
      <c r="E364" s="80" t="s">
        <v>2186</v>
      </c>
      <c r="F364" s="80" t="s">
        <v>2187</v>
      </c>
      <c r="G364" s="79" t="s">
        <v>2188</v>
      </c>
      <c r="H364" s="79" t="s">
        <v>2189</v>
      </c>
    </row>
    <row r="365" spans="1:8" customFormat="1" ht="15" x14ac:dyDescent="0.25">
      <c r="A365" s="78" t="s">
        <v>407</v>
      </c>
      <c r="B365" s="78" t="s">
        <v>404</v>
      </c>
      <c r="C365" s="78" t="s">
        <v>405</v>
      </c>
      <c r="D365" s="80" t="s">
        <v>2190</v>
      </c>
      <c r="E365" s="80" t="s">
        <v>2191</v>
      </c>
      <c r="F365" s="80" t="s">
        <v>2192</v>
      </c>
      <c r="G365" s="79" t="s">
        <v>2193</v>
      </c>
      <c r="H365" s="79" t="s">
        <v>2194</v>
      </c>
    </row>
    <row r="366" spans="1:8" customFormat="1" ht="15" x14ac:dyDescent="0.25">
      <c r="A366" s="78" t="s">
        <v>407</v>
      </c>
      <c r="B366" s="78" t="s">
        <v>404</v>
      </c>
      <c r="C366" s="78" t="s">
        <v>405</v>
      </c>
      <c r="D366" s="80" t="s">
        <v>2195</v>
      </c>
      <c r="E366" s="80" t="s">
        <v>2196</v>
      </c>
      <c r="F366" s="80" t="s">
        <v>2197</v>
      </c>
      <c r="G366" s="79" t="s">
        <v>2198</v>
      </c>
      <c r="H366" s="79" t="s">
        <v>2199</v>
      </c>
    </row>
    <row r="367" spans="1:8" customFormat="1" ht="15" x14ac:dyDescent="0.25">
      <c r="A367" s="78" t="s">
        <v>407</v>
      </c>
      <c r="B367" s="78" t="s">
        <v>404</v>
      </c>
      <c r="C367" s="78" t="s">
        <v>405</v>
      </c>
      <c r="D367" s="80" t="s">
        <v>2200</v>
      </c>
      <c r="E367" s="80" t="s">
        <v>2201</v>
      </c>
      <c r="F367" s="80" t="s">
        <v>2202</v>
      </c>
      <c r="G367" s="79" t="s">
        <v>2203</v>
      </c>
      <c r="H367" s="79" t="s">
        <v>2204</v>
      </c>
    </row>
    <row r="368" spans="1:8" customFormat="1" ht="15" x14ac:dyDescent="0.25">
      <c r="A368" s="78" t="s">
        <v>407</v>
      </c>
      <c r="B368" s="78" t="s">
        <v>404</v>
      </c>
      <c r="C368" s="78" t="s">
        <v>405</v>
      </c>
      <c r="D368" s="80" t="s">
        <v>2205</v>
      </c>
      <c r="E368" s="80" t="s">
        <v>2206</v>
      </c>
      <c r="F368" s="80" t="s">
        <v>2207</v>
      </c>
      <c r="G368" s="79" t="s">
        <v>2208</v>
      </c>
      <c r="H368" s="79" t="s">
        <v>2209</v>
      </c>
    </row>
    <row r="369" spans="1:8" customFormat="1" ht="15" x14ac:dyDescent="0.25">
      <c r="A369" s="78" t="s">
        <v>407</v>
      </c>
      <c r="B369" s="78" t="s">
        <v>404</v>
      </c>
      <c r="C369" s="78" t="s">
        <v>405</v>
      </c>
      <c r="D369" s="80" t="s">
        <v>2210</v>
      </c>
      <c r="E369" s="80" t="s">
        <v>2211</v>
      </c>
      <c r="F369" s="80" t="s">
        <v>2212</v>
      </c>
      <c r="G369" s="79" t="s">
        <v>2213</v>
      </c>
      <c r="H369" s="79" t="s">
        <v>2214</v>
      </c>
    </row>
    <row r="370" spans="1:8" customFormat="1" ht="15" x14ac:dyDescent="0.25">
      <c r="A370" s="78" t="s">
        <v>407</v>
      </c>
      <c r="B370" s="78" t="s">
        <v>404</v>
      </c>
      <c r="C370" s="78" t="s">
        <v>405</v>
      </c>
      <c r="D370" s="80" t="s">
        <v>2215</v>
      </c>
      <c r="E370" s="80" t="s">
        <v>2216</v>
      </c>
      <c r="F370" s="80" t="s">
        <v>2217</v>
      </c>
      <c r="G370" s="79" t="s">
        <v>2218</v>
      </c>
      <c r="H370" s="79" t="s">
        <v>2219</v>
      </c>
    </row>
    <row r="371" spans="1:8" customFormat="1" ht="15" x14ac:dyDescent="0.25">
      <c r="A371" s="78" t="s">
        <v>407</v>
      </c>
      <c r="B371" s="78" t="s">
        <v>404</v>
      </c>
      <c r="C371" s="78" t="s">
        <v>405</v>
      </c>
      <c r="D371" s="80" t="s">
        <v>2220</v>
      </c>
      <c r="E371" s="80" t="s">
        <v>2221</v>
      </c>
      <c r="F371" s="80" t="s">
        <v>2222</v>
      </c>
      <c r="G371" s="79" t="s">
        <v>2223</v>
      </c>
      <c r="H371" s="79" t="s">
        <v>2224</v>
      </c>
    </row>
    <row r="372" spans="1:8" customFormat="1" ht="15" x14ac:dyDescent="0.25">
      <c r="A372" s="78" t="s">
        <v>407</v>
      </c>
      <c r="B372" s="78" t="s">
        <v>404</v>
      </c>
      <c r="C372" s="78" t="s">
        <v>405</v>
      </c>
      <c r="D372" s="80" t="s">
        <v>2225</v>
      </c>
      <c r="E372" s="80" t="s">
        <v>2226</v>
      </c>
      <c r="F372" s="80" t="s">
        <v>2227</v>
      </c>
      <c r="G372" s="79" t="s">
        <v>2228</v>
      </c>
      <c r="H372" s="79" t="s">
        <v>2229</v>
      </c>
    </row>
    <row r="373" spans="1:8" customFormat="1" ht="15" x14ac:dyDescent="0.25">
      <c r="A373" s="78" t="s">
        <v>407</v>
      </c>
      <c r="B373" s="78" t="s">
        <v>404</v>
      </c>
      <c r="C373" s="78" t="s">
        <v>405</v>
      </c>
      <c r="D373" s="80" t="s">
        <v>2230</v>
      </c>
      <c r="E373" s="80" t="s">
        <v>2231</v>
      </c>
      <c r="F373" s="80" t="s">
        <v>2232</v>
      </c>
      <c r="G373" s="79" t="s">
        <v>2233</v>
      </c>
      <c r="H373" s="79" t="s">
        <v>2234</v>
      </c>
    </row>
    <row r="374" spans="1:8" customFormat="1" ht="15" x14ac:dyDescent="0.25">
      <c r="A374" s="78" t="s">
        <v>407</v>
      </c>
      <c r="B374" s="78" t="s">
        <v>404</v>
      </c>
      <c r="C374" s="78" t="s">
        <v>405</v>
      </c>
      <c r="D374" s="80" t="s">
        <v>2235</v>
      </c>
      <c r="E374" s="80" t="s">
        <v>2236</v>
      </c>
      <c r="F374" s="80" t="s">
        <v>2237</v>
      </c>
      <c r="G374" s="79" t="s">
        <v>2238</v>
      </c>
      <c r="H374" s="79" t="s">
        <v>2239</v>
      </c>
    </row>
    <row r="375" spans="1:8" customFormat="1" ht="15" x14ac:dyDescent="0.25">
      <c r="A375" s="78" t="s">
        <v>407</v>
      </c>
      <c r="B375" s="78" t="s">
        <v>404</v>
      </c>
      <c r="C375" s="78" t="s">
        <v>405</v>
      </c>
      <c r="D375" s="80" t="s">
        <v>2240</v>
      </c>
      <c r="E375" s="80" t="s">
        <v>2241</v>
      </c>
      <c r="F375" s="80" t="s">
        <v>2242</v>
      </c>
      <c r="G375" s="79" t="s">
        <v>2243</v>
      </c>
      <c r="H375" s="79" t="s">
        <v>2244</v>
      </c>
    </row>
    <row r="376" spans="1:8" customFormat="1" ht="15" x14ac:dyDescent="0.25">
      <c r="A376" s="78" t="s">
        <v>407</v>
      </c>
      <c r="B376" s="78" t="s">
        <v>404</v>
      </c>
      <c r="C376" s="78" t="s">
        <v>405</v>
      </c>
      <c r="D376" s="80" t="s">
        <v>2245</v>
      </c>
      <c r="E376" s="80" t="s">
        <v>2246</v>
      </c>
      <c r="F376" s="80" t="s">
        <v>2247</v>
      </c>
      <c r="G376" s="79" t="s">
        <v>2248</v>
      </c>
      <c r="H376" s="79" t="s">
        <v>2249</v>
      </c>
    </row>
    <row r="377" spans="1:8" customFormat="1" ht="15" x14ac:dyDescent="0.25">
      <c r="A377" s="78" t="s">
        <v>407</v>
      </c>
      <c r="B377" s="78" t="s">
        <v>404</v>
      </c>
      <c r="C377" s="78" t="s">
        <v>405</v>
      </c>
      <c r="D377" s="80" t="s">
        <v>2250</v>
      </c>
      <c r="E377" s="80" t="s">
        <v>2251</v>
      </c>
      <c r="F377" s="80" t="s">
        <v>2252</v>
      </c>
      <c r="G377" s="79" t="s">
        <v>2253</v>
      </c>
      <c r="H377" s="79" t="s">
        <v>2254</v>
      </c>
    </row>
    <row r="378" spans="1:8" customFormat="1" ht="15" x14ac:dyDescent="0.25">
      <c r="A378" s="78" t="s">
        <v>407</v>
      </c>
      <c r="B378" s="78" t="s">
        <v>404</v>
      </c>
      <c r="C378" s="78" t="s">
        <v>405</v>
      </c>
      <c r="D378" s="80" t="s">
        <v>2255</v>
      </c>
      <c r="E378" s="80" t="s">
        <v>2256</v>
      </c>
      <c r="F378" s="80" t="s">
        <v>2257</v>
      </c>
      <c r="G378" s="79" t="s">
        <v>2258</v>
      </c>
      <c r="H378" s="79" t="s">
        <v>2259</v>
      </c>
    </row>
    <row r="379" spans="1:8" customFormat="1" ht="15" x14ac:dyDescent="0.25">
      <c r="A379" s="78" t="s">
        <v>407</v>
      </c>
      <c r="B379" s="78" t="s">
        <v>404</v>
      </c>
      <c r="C379" s="78" t="s">
        <v>405</v>
      </c>
      <c r="D379" s="80" t="s">
        <v>2260</v>
      </c>
      <c r="E379" s="80" t="s">
        <v>2261</v>
      </c>
      <c r="F379" s="80" t="s">
        <v>2262</v>
      </c>
      <c r="G379" s="79" t="s">
        <v>2263</v>
      </c>
      <c r="H379" s="79" t="s">
        <v>2264</v>
      </c>
    </row>
    <row r="380" spans="1:8" customFormat="1" ht="15" x14ac:dyDescent="0.25">
      <c r="A380" s="78" t="s">
        <v>407</v>
      </c>
      <c r="B380" s="78" t="s">
        <v>404</v>
      </c>
      <c r="C380" s="78" t="s">
        <v>405</v>
      </c>
      <c r="D380" s="80" t="s">
        <v>2265</v>
      </c>
      <c r="E380" s="80" t="s">
        <v>2266</v>
      </c>
      <c r="F380" s="80" t="s">
        <v>2267</v>
      </c>
      <c r="G380" s="79" t="s">
        <v>2268</v>
      </c>
      <c r="H380" s="79" t="s">
        <v>2269</v>
      </c>
    </row>
    <row r="381" spans="1:8" customFormat="1" ht="15" x14ac:dyDescent="0.25">
      <c r="A381" s="78" t="s">
        <v>407</v>
      </c>
      <c r="B381" s="78" t="s">
        <v>404</v>
      </c>
      <c r="C381" s="78" t="s">
        <v>405</v>
      </c>
      <c r="D381" s="80" t="s">
        <v>2270</v>
      </c>
      <c r="E381" s="80" t="s">
        <v>2271</v>
      </c>
      <c r="F381" s="80" t="s">
        <v>2272</v>
      </c>
      <c r="G381" s="79" t="s">
        <v>2273</v>
      </c>
      <c r="H381" s="79" t="s">
        <v>2274</v>
      </c>
    </row>
    <row r="382" spans="1:8" customFormat="1" ht="15" x14ac:dyDescent="0.25">
      <c r="A382" s="78" t="s">
        <v>407</v>
      </c>
      <c r="B382" s="78" t="s">
        <v>404</v>
      </c>
      <c r="C382" s="78" t="s">
        <v>405</v>
      </c>
      <c r="D382" s="80" t="s">
        <v>2275</v>
      </c>
      <c r="E382" s="80" t="s">
        <v>2276</v>
      </c>
      <c r="F382" s="80" t="s">
        <v>2277</v>
      </c>
      <c r="G382" s="79" t="s">
        <v>2278</v>
      </c>
      <c r="H382" s="79" t="s">
        <v>2279</v>
      </c>
    </row>
    <row r="383" spans="1:8" customFormat="1" ht="15" x14ac:dyDescent="0.25">
      <c r="A383" s="78" t="s">
        <v>407</v>
      </c>
      <c r="B383" s="78" t="s">
        <v>404</v>
      </c>
      <c r="C383" s="78" t="s">
        <v>405</v>
      </c>
      <c r="D383" s="80" t="s">
        <v>2280</v>
      </c>
      <c r="E383" s="80" t="s">
        <v>2281</v>
      </c>
      <c r="F383" s="80" t="s">
        <v>2282</v>
      </c>
      <c r="G383" s="79" t="s">
        <v>2283</v>
      </c>
      <c r="H383" s="79" t="s">
        <v>2284</v>
      </c>
    </row>
    <row r="384" spans="1:8" customFormat="1" ht="15" x14ac:dyDescent="0.25">
      <c r="A384" s="78" t="s">
        <v>407</v>
      </c>
      <c r="B384" s="78" t="s">
        <v>404</v>
      </c>
      <c r="C384" s="78" t="s">
        <v>405</v>
      </c>
      <c r="D384" s="80" t="s">
        <v>2285</v>
      </c>
      <c r="E384" s="80" t="s">
        <v>2286</v>
      </c>
      <c r="F384" s="80" t="s">
        <v>2287</v>
      </c>
      <c r="G384" s="79" t="s">
        <v>2288</v>
      </c>
      <c r="H384" s="79" t="s">
        <v>2289</v>
      </c>
    </row>
    <row r="385" spans="1:8" customFormat="1" ht="15" x14ac:dyDescent="0.25">
      <c r="A385" s="78" t="s">
        <v>407</v>
      </c>
      <c r="B385" s="78" t="s">
        <v>404</v>
      </c>
      <c r="C385" s="78" t="s">
        <v>405</v>
      </c>
      <c r="D385" s="80" t="s">
        <v>2290</v>
      </c>
      <c r="E385" s="80" t="s">
        <v>2291</v>
      </c>
      <c r="F385" s="80" t="s">
        <v>2292</v>
      </c>
      <c r="G385" s="79" t="s">
        <v>2293</v>
      </c>
      <c r="H385" s="79" t="s">
        <v>2294</v>
      </c>
    </row>
    <row r="386" spans="1:8" customFormat="1" ht="15" x14ac:dyDescent="0.25">
      <c r="A386" s="78" t="s">
        <v>407</v>
      </c>
      <c r="B386" s="78" t="s">
        <v>404</v>
      </c>
      <c r="C386" s="78" t="s">
        <v>405</v>
      </c>
      <c r="D386" s="80" t="s">
        <v>2295</v>
      </c>
      <c r="E386" s="80" t="s">
        <v>2296</v>
      </c>
      <c r="F386" s="80" t="s">
        <v>2297</v>
      </c>
      <c r="G386" s="79" t="s">
        <v>2298</v>
      </c>
      <c r="H386" s="79" t="s">
        <v>2299</v>
      </c>
    </row>
    <row r="387" spans="1:8" customFormat="1" ht="15" x14ac:dyDescent="0.25">
      <c r="A387" s="78" t="s">
        <v>407</v>
      </c>
      <c r="B387" s="78" t="s">
        <v>404</v>
      </c>
      <c r="C387" s="78" t="s">
        <v>405</v>
      </c>
      <c r="D387" s="80" t="s">
        <v>2300</v>
      </c>
      <c r="E387" s="80" t="s">
        <v>2301</v>
      </c>
      <c r="F387" s="80" t="s">
        <v>2302</v>
      </c>
      <c r="G387" s="79" t="s">
        <v>2303</v>
      </c>
      <c r="H387" s="79" t="s">
        <v>2304</v>
      </c>
    </row>
    <row r="388" spans="1:8" customFormat="1" ht="15" x14ac:dyDescent="0.25">
      <c r="A388" s="78" t="s">
        <v>407</v>
      </c>
      <c r="B388" s="78" t="s">
        <v>404</v>
      </c>
      <c r="C388" s="78" t="s">
        <v>405</v>
      </c>
      <c r="D388" s="80" t="s">
        <v>2305</v>
      </c>
      <c r="E388" s="80" t="s">
        <v>2306</v>
      </c>
      <c r="F388" s="80" t="s">
        <v>2307</v>
      </c>
      <c r="G388" s="79" t="s">
        <v>2308</v>
      </c>
      <c r="H388" s="79" t="s">
        <v>2309</v>
      </c>
    </row>
    <row r="389" spans="1:8" customFormat="1" ht="15" x14ac:dyDescent="0.25">
      <c r="A389" s="78" t="s">
        <v>407</v>
      </c>
      <c r="B389" s="78" t="s">
        <v>404</v>
      </c>
      <c r="C389" s="78" t="s">
        <v>405</v>
      </c>
      <c r="D389" s="80" t="s">
        <v>2310</v>
      </c>
      <c r="E389" s="80" t="s">
        <v>2311</v>
      </c>
      <c r="F389" s="80" t="s">
        <v>2312</v>
      </c>
      <c r="G389" s="79" t="s">
        <v>2313</v>
      </c>
      <c r="H389" s="79" t="s">
        <v>2314</v>
      </c>
    </row>
    <row r="390" spans="1:8" customFormat="1" ht="15" x14ac:dyDescent="0.25">
      <c r="A390" s="78" t="s">
        <v>407</v>
      </c>
      <c r="B390" s="78" t="s">
        <v>404</v>
      </c>
      <c r="C390" s="78" t="s">
        <v>405</v>
      </c>
      <c r="D390" s="80" t="s">
        <v>2315</v>
      </c>
      <c r="E390" s="80" t="s">
        <v>2316</v>
      </c>
      <c r="F390" s="80" t="s">
        <v>2317</v>
      </c>
      <c r="G390" s="79" t="s">
        <v>2318</v>
      </c>
      <c r="H390" s="79" t="s">
        <v>2319</v>
      </c>
    </row>
    <row r="391" spans="1:8" customFormat="1" ht="15" x14ac:dyDescent="0.25">
      <c r="A391" s="78" t="s">
        <v>407</v>
      </c>
      <c r="B391" s="78" t="s">
        <v>404</v>
      </c>
      <c r="C391" s="78" t="s">
        <v>405</v>
      </c>
      <c r="D391" s="80" t="s">
        <v>2320</v>
      </c>
      <c r="E391" s="80" t="s">
        <v>2321</v>
      </c>
      <c r="F391" s="80" t="s">
        <v>2322</v>
      </c>
      <c r="G391" s="79" t="s">
        <v>2323</v>
      </c>
      <c r="H391" s="79" t="s">
        <v>2324</v>
      </c>
    </row>
    <row r="392" spans="1:8" customFormat="1" ht="15" x14ac:dyDescent="0.25">
      <c r="A392" s="78" t="s">
        <v>407</v>
      </c>
      <c r="B392" s="78" t="s">
        <v>404</v>
      </c>
      <c r="C392" s="78" t="s">
        <v>405</v>
      </c>
      <c r="D392" s="80" t="s">
        <v>2325</v>
      </c>
      <c r="E392" s="80" t="s">
        <v>2326</v>
      </c>
      <c r="F392" s="80" t="s">
        <v>2327</v>
      </c>
      <c r="G392" s="79" t="s">
        <v>2328</v>
      </c>
      <c r="H392" s="79" t="s">
        <v>2329</v>
      </c>
    </row>
    <row r="393" spans="1:8" customFormat="1" ht="15" x14ac:dyDescent="0.25">
      <c r="A393" s="78" t="s">
        <v>407</v>
      </c>
      <c r="B393" s="78" t="s">
        <v>404</v>
      </c>
      <c r="C393" s="78" t="s">
        <v>405</v>
      </c>
      <c r="D393" s="80" t="s">
        <v>2330</v>
      </c>
      <c r="E393" s="80" t="s">
        <v>2331</v>
      </c>
      <c r="F393" s="80" t="s">
        <v>2332</v>
      </c>
      <c r="G393" s="79" t="s">
        <v>2333</v>
      </c>
      <c r="H393" s="79" t="s">
        <v>2334</v>
      </c>
    </row>
    <row r="394" spans="1:8" customFormat="1" ht="15" x14ac:dyDescent="0.25">
      <c r="A394" s="78" t="s">
        <v>407</v>
      </c>
      <c r="B394" s="78" t="s">
        <v>404</v>
      </c>
      <c r="C394" s="78" t="s">
        <v>405</v>
      </c>
      <c r="D394" s="80" t="s">
        <v>2335</v>
      </c>
      <c r="E394" s="80" t="s">
        <v>2336</v>
      </c>
      <c r="F394" s="80" t="s">
        <v>2337</v>
      </c>
      <c r="G394" s="79" t="s">
        <v>2338</v>
      </c>
      <c r="H394" s="79" t="s">
        <v>2339</v>
      </c>
    </row>
    <row r="395" spans="1:8" customFormat="1" ht="15" x14ac:dyDescent="0.25">
      <c r="A395" s="78" t="s">
        <v>407</v>
      </c>
      <c r="B395" s="78" t="s">
        <v>404</v>
      </c>
      <c r="C395" s="78" t="s">
        <v>405</v>
      </c>
      <c r="D395" s="80" t="s">
        <v>2340</v>
      </c>
      <c r="E395" s="80" t="s">
        <v>2341</v>
      </c>
      <c r="F395" s="80" t="s">
        <v>2342</v>
      </c>
      <c r="G395" s="79" t="s">
        <v>2343</v>
      </c>
      <c r="H395" s="79" t="s">
        <v>2344</v>
      </c>
    </row>
    <row r="396" spans="1:8" customFormat="1" ht="15" x14ac:dyDescent="0.25">
      <c r="A396" s="78" t="s">
        <v>407</v>
      </c>
      <c r="B396" s="78" t="s">
        <v>404</v>
      </c>
      <c r="C396" s="78" t="s">
        <v>405</v>
      </c>
      <c r="D396" s="80" t="s">
        <v>2345</v>
      </c>
      <c r="E396" s="80" t="s">
        <v>2346</v>
      </c>
      <c r="F396" s="80" t="s">
        <v>2347</v>
      </c>
      <c r="G396" s="79" t="s">
        <v>2348</v>
      </c>
      <c r="H396" s="79" t="s">
        <v>2349</v>
      </c>
    </row>
    <row r="397" spans="1:8" customFormat="1" ht="15" x14ac:dyDescent="0.25">
      <c r="A397" s="78" t="s">
        <v>407</v>
      </c>
      <c r="B397" s="78" t="s">
        <v>404</v>
      </c>
      <c r="C397" s="78" t="s">
        <v>405</v>
      </c>
      <c r="D397" s="80" t="s">
        <v>2350</v>
      </c>
      <c r="E397" s="80" t="s">
        <v>2351</v>
      </c>
      <c r="F397" s="80" t="s">
        <v>2352</v>
      </c>
      <c r="G397" s="79" t="s">
        <v>2353</v>
      </c>
      <c r="H397" s="79" t="s">
        <v>2354</v>
      </c>
    </row>
    <row r="398" spans="1:8" customFormat="1" ht="15" x14ac:dyDescent="0.25">
      <c r="A398" s="78" t="s">
        <v>407</v>
      </c>
      <c r="B398" s="78" t="s">
        <v>404</v>
      </c>
      <c r="C398" s="78" t="s">
        <v>405</v>
      </c>
      <c r="D398" s="80" t="s">
        <v>2355</v>
      </c>
      <c r="E398" s="80" t="s">
        <v>2356</v>
      </c>
      <c r="F398" s="80" t="s">
        <v>62</v>
      </c>
      <c r="G398" s="79" t="s">
        <v>2357</v>
      </c>
      <c r="H398" s="79" t="s">
        <v>2358</v>
      </c>
    </row>
    <row r="399" spans="1:8" customFormat="1" ht="15" x14ac:dyDescent="0.25">
      <c r="A399" s="78" t="s">
        <v>407</v>
      </c>
      <c r="B399" s="78" t="s">
        <v>404</v>
      </c>
      <c r="C399" s="78" t="s">
        <v>405</v>
      </c>
      <c r="D399" s="80" t="s">
        <v>2359</v>
      </c>
      <c r="E399" s="80" t="s">
        <v>2360</v>
      </c>
      <c r="F399" s="80" t="s">
        <v>2361</v>
      </c>
      <c r="G399" s="79" t="s">
        <v>2362</v>
      </c>
      <c r="H399" s="79" t="s">
        <v>2363</v>
      </c>
    </row>
    <row r="400" spans="1:8" customFormat="1" ht="15" x14ac:dyDescent="0.25">
      <c r="A400" s="78" t="s">
        <v>407</v>
      </c>
      <c r="B400" s="78" t="s">
        <v>404</v>
      </c>
      <c r="C400" s="78" t="s">
        <v>405</v>
      </c>
      <c r="D400" s="80" t="s">
        <v>2364</v>
      </c>
      <c r="E400" s="80" t="s">
        <v>2365</v>
      </c>
      <c r="F400" s="80" t="s">
        <v>2366</v>
      </c>
      <c r="G400" s="79" t="s">
        <v>2367</v>
      </c>
      <c r="H400" s="79" t="s">
        <v>2368</v>
      </c>
    </row>
    <row r="401" spans="1:8" customFormat="1" ht="15" x14ac:dyDescent="0.25">
      <c r="A401" s="78" t="s">
        <v>407</v>
      </c>
      <c r="B401" s="78" t="s">
        <v>404</v>
      </c>
      <c r="C401" s="78" t="s">
        <v>405</v>
      </c>
      <c r="D401" s="80" t="s">
        <v>2369</v>
      </c>
      <c r="E401" s="80" t="s">
        <v>2370</v>
      </c>
      <c r="F401" s="80" t="s">
        <v>2371</v>
      </c>
      <c r="G401" s="79" t="s">
        <v>2372</v>
      </c>
      <c r="H401" s="79" t="s">
        <v>2373</v>
      </c>
    </row>
    <row r="402" spans="1:8" customFormat="1" ht="15" x14ac:dyDescent="0.25">
      <c r="A402" s="78" t="s">
        <v>407</v>
      </c>
      <c r="B402" s="78" t="s">
        <v>404</v>
      </c>
      <c r="C402" s="78" t="s">
        <v>405</v>
      </c>
      <c r="D402" s="80" t="s">
        <v>2374</v>
      </c>
      <c r="E402" s="80" t="s">
        <v>2375</v>
      </c>
      <c r="F402" s="80" t="s">
        <v>2376</v>
      </c>
      <c r="G402" s="79" t="s">
        <v>2377</v>
      </c>
      <c r="H402" s="79" t="s">
        <v>2378</v>
      </c>
    </row>
    <row r="403" spans="1:8" customFormat="1" ht="15" x14ac:dyDescent="0.25">
      <c r="A403" s="78" t="s">
        <v>407</v>
      </c>
      <c r="B403" s="78" t="s">
        <v>404</v>
      </c>
      <c r="C403" s="78" t="s">
        <v>405</v>
      </c>
      <c r="D403" s="80" t="s">
        <v>2379</v>
      </c>
      <c r="E403" s="80" t="s">
        <v>2380</v>
      </c>
      <c r="F403" s="80" t="s">
        <v>2381</v>
      </c>
      <c r="G403" s="79" t="s">
        <v>2382</v>
      </c>
      <c r="H403" s="79" t="s">
        <v>2383</v>
      </c>
    </row>
    <row r="404" spans="1:8" customFormat="1" ht="15" x14ac:dyDescent="0.25">
      <c r="A404" s="78" t="s">
        <v>407</v>
      </c>
      <c r="B404" s="78" t="s">
        <v>404</v>
      </c>
      <c r="C404" s="78" t="s">
        <v>405</v>
      </c>
      <c r="D404" s="80" t="s">
        <v>2384</v>
      </c>
      <c r="E404" s="80" t="s">
        <v>2385</v>
      </c>
      <c r="F404" s="80" t="s">
        <v>2386</v>
      </c>
      <c r="G404" s="79" t="s">
        <v>2387</v>
      </c>
      <c r="H404" s="79" t="s">
        <v>2388</v>
      </c>
    </row>
    <row r="405" spans="1:8" customFormat="1" ht="15" x14ac:dyDescent="0.25">
      <c r="A405" s="78" t="s">
        <v>407</v>
      </c>
      <c r="B405" s="78" t="s">
        <v>404</v>
      </c>
      <c r="C405" s="78" t="s">
        <v>405</v>
      </c>
      <c r="D405" s="80" t="s">
        <v>2389</v>
      </c>
      <c r="E405" s="80" t="s">
        <v>2390</v>
      </c>
      <c r="F405" s="80" t="s">
        <v>2391</v>
      </c>
      <c r="G405" s="79" t="s">
        <v>2392</v>
      </c>
      <c r="H405" s="79" t="s">
        <v>2393</v>
      </c>
    </row>
    <row r="406" spans="1:8" customFormat="1" ht="15" x14ac:dyDescent="0.25">
      <c r="A406" s="78" t="s">
        <v>407</v>
      </c>
      <c r="B406" s="78" t="s">
        <v>404</v>
      </c>
      <c r="C406" s="78" t="s">
        <v>405</v>
      </c>
      <c r="D406" s="80" t="s">
        <v>2394</v>
      </c>
      <c r="E406" s="80" t="s">
        <v>2395</v>
      </c>
      <c r="F406" s="80" t="s">
        <v>2396</v>
      </c>
      <c r="G406" s="79" t="s">
        <v>2397</v>
      </c>
      <c r="H406" s="79" t="s">
        <v>2398</v>
      </c>
    </row>
    <row r="407" spans="1:8" customFormat="1" ht="15" x14ac:dyDescent="0.25">
      <c r="A407" s="78" t="s">
        <v>407</v>
      </c>
      <c r="B407" s="78" t="s">
        <v>404</v>
      </c>
      <c r="C407" s="78" t="s">
        <v>405</v>
      </c>
      <c r="D407" s="80" t="s">
        <v>2399</v>
      </c>
      <c r="E407" s="80" t="s">
        <v>2400</v>
      </c>
      <c r="F407" s="80" t="s">
        <v>2401</v>
      </c>
      <c r="G407" s="79" t="s">
        <v>2402</v>
      </c>
      <c r="H407" s="79" t="s">
        <v>2403</v>
      </c>
    </row>
    <row r="408" spans="1:8" customFormat="1" ht="15" x14ac:dyDescent="0.25">
      <c r="A408" s="78" t="s">
        <v>407</v>
      </c>
      <c r="B408" s="78" t="s">
        <v>404</v>
      </c>
      <c r="C408" s="78" t="s">
        <v>405</v>
      </c>
      <c r="D408" s="80" t="s">
        <v>2404</v>
      </c>
      <c r="E408" s="80" t="s">
        <v>2405</v>
      </c>
      <c r="F408" s="80" t="s">
        <v>2406</v>
      </c>
      <c r="G408" s="79" t="s">
        <v>2407</v>
      </c>
      <c r="H408" s="79" t="s">
        <v>2408</v>
      </c>
    </row>
    <row r="409" spans="1:8" customFormat="1" ht="15" x14ac:dyDescent="0.25">
      <c r="A409" s="78" t="s">
        <v>407</v>
      </c>
      <c r="B409" s="78" t="s">
        <v>404</v>
      </c>
      <c r="C409" s="78" t="s">
        <v>405</v>
      </c>
      <c r="D409" s="80" t="s">
        <v>2409</v>
      </c>
      <c r="E409" s="80" t="s">
        <v>2410</v>
      </c>
      <c r="F409" s="80" t="s">
        <v>2411</v>
      </c>
      <c r="G409" s="79" t="s">
        <v>2412</v>
      </c>
      <c r="H409" s="79" t="s">
        <v>2413</v>
      </c>
    </row>
    <row r="410" spans="1:8" customFormat="1" ht="15" x14ac:dyDescent="0.25">
      <c r="A410" s="78" t="s">
        <v>407</v>
      </c>
      <c r="B410" s="78" t="s">
        <v>404</v>
      </c>
      <c r="C410" s="78" t="s">
        <v>405</v>
      </c>
      <c r="D410" s="80" t="s">
        <v>2414</v>
      </c>
      <c r="E410" s="80" t="s">
        <v>2415</v>
      </c>
      <c r="F410" s="80" t="s">
        <v>2416</v>
      </c>
      <c r="G410" s="79" t="s">
        <v>2417</v>
      </c>
      <c r="H410" s="79" t="s">
        <v>2418</v>
      </c>
    </row>
    <row r="411" spans="1:8" customFormat="1" ht="15" x14ac:dyDescent="0.25">
      <c r="A411" s="78" t="s">
        <v>407</v>
      </c>
      <c r="B411" s="78" t="s">
        <v>404</v>
      </c>
      <c r="C411" s="78" t="s">
        <v>405</v>
      </c>
      <c r="D411" s="80" t="s">
        <v>2419</v>
      </c>
      <c r="E411" s="80" t="s">
        <v>2420</v>
      </c>
      <c r="F411" s="80" t="s">
        <v>2421</v>
      </c>
      <c r="G411" s="79" t="s">
        <v>2422</v>
      </c>
      <c r="H411" s="79" t="s">
        <v>2423</v>
      </c>
    </row>
    <row r="412" spans="1:8" customFormat="1" ht="15" x14ac:dyDescent="0.25">
      <c r="A412" s="78" t="s">
        <v>407</v>
      </c>
      <c r="B412" s="78" t="s">
        <v>404</v>
      </c>
      <c r="C412" s="78" t="s">
        <v>405</v>
      </c>
      <c r="D412" s="80" t="s">
        <v>2424</v>
      </c>
      <c r="E412" s="80" t="s">
        <v>2425</v>
      </c>
      <c r="F412" s="80" t="s">
        <v>2426</v>
      </c>
      <c r="G412" s="79" t="s">
        <v>2427</v>
      </c>
      <c r="H412" s="79" t="s">
        <v>2428</v>
      </c>
    </row>
    <row r="413" spans="1:8" customFormat="1" ht="15" x14ac:dyDescent="0.25">
      <c r="A413" s="78" t="s">
        <v>407</v>
      </c>
      <c r="B413" s="78" t="s">
        <v>404</v>
      </c>
      <c r="C413" s="78" t="s">
        <v>405</v>
      </c>
      <c r="D413" s="80" t="s">
        <v>2429</v>
      </c>
      <c r="E413" s="80" t="s">
        <v>2430</v>
      </c>
      <c r="F413" s="80" t="s">
        <v>2431</v>
      </c>
      <c r="G413" s="79" t="s">
        <v>2432</v>
      </c>
      <c r="H413" s="79" t="s">
        <v>2433</v>
      </c>
    </row>
    <row r="414" spans="1:8" customFormat="1" ht="15" x14ac:dyDescent="0.25">
      <c r="A414" s="78" t="s">
        <v>407</v>
      </c>
      <c r="B414" s="78" t="s">
        <v>404</v>
      </c>
      <c r="C414" s="78" t="s">
        <v>405</v>
      </c>
      <c r="D414" s="80" t="s">
        <v>2434</v>
      </c>
      <c r="E414" s="80" t="s">
        <v>2435</v>
      </c>
      <c r="F414" s="80" t="s">
        <v>2436</v>
      </c>
      <c r="G414" s="79" t="s">
        <v>2437</v>
      </c>
      <c r="H414" s="79" t="s">
        <v>2438</v>
      </c>
    </row>
    <row r="415" spans="1:8" customFormat="1" ht="15" x14ac:dyDescent="0.25">
      <c r="A415" s="78" t="s">
        <v>407</v>
      </c>
      <c r="B415" s="78" t="s">
        <v>404</v>
      </c>
      <c r="C415" s="78" t="s">
        <v>405</v>
      </c>
      <c r="D415" s="80" t="s">
        <v>2439</v>
      </c>
      <c r="E415" s="80" t="s">
        <v>2440</v>
      </c>
      <c r="F415" s="80" t="s">
        <v>2441</v>
      </c>
      <c r="G415" s="79" t="s">
        <v>2442</v>
      </c>
      <c r="H415" s="79" t="s">
        <v>2443</v>
      </c>
    </row>
    <row r="416" spans="1:8" customFormat="1" ht="15" x14ac:dyDescent="0.25">
      <c r="A416" s="78" t="s">
        <v>407</v>
      </c>
      <c r="B416" s="78" t="s">
        <v>404</v>
      </c>
      <c r="C416" s="78" t="s">
        <v>405</v>
      </c>
      <c r="D416" s="80" t="s">
        <v>2444</v>
      </c>
      <c r="E416" s="80" t="s">
        <v>2445</v>
      </c>
      <c r="F416" s="80" t="s">
        <v>2446</v>
      </c>
      <c r="G416" s="79" t="s">
        <v>2447</v>
      </c>
      <c r="H416" s="79" t="s">
        <v>2448</v>
      </c>
    </row>
    <row r="417" spans="1:8" customFormat="1" ht="15" x14ac:dyDescent="0.25">
      <c r="A417" s="78" t="s">
        <v>407</v>
      </c>
      <c r="B417" s="78" t="s">
        <v>404</v>
      </c>
      <c r="C417" s="78" t="s">
        <v>405</v>
      </c>
      <c r="D417" s="80" t="s">
        <v>2449</v>
      </c>
      <c r="E417" s="80" t="s">
        <v>2450</v>
      </c>
      <c r="F417" s="80" t="s">
        <v>2451</v>
      </c>
      <c r="G417" s="79" t="s">
        <v>2452</v>
      </c>
      <c r="H417" s="79" t="s">
        <v>2453</v>
      </c>
    </row>
    <row r="418" spans="1:8" customFormat="1" ht="15" x14ac:dyDescent="0.25">
      <c r="A418" s="78" t="s">
        <v>407</v>
      </c>
      <c r="B418" s="78" t="s">
        <v>404</v>
      </c>
      <c r="C418" s="78" t="s">
        <v>405</v>
      </c>
      <c r="D418" s="80" t="s">
        <v>2454</v>
      </c>
      <c r="E418" s="80" t="s">
        <v>2455</v>
      </c>
      <c r="F418" s="80" t="s">
        <v>2456</v>
      </c>
      <c r="G418" s="79" t="s">
        <v>2457</v>
      </c>
      <c r="H418" s="79" t="s">
        <v>2458</v>
      </c>
    </row>
    <row r="419" spans="1:8" customFormat="1" ht="15" x14ac:dyDescent="0.25">
      <c r="A419" s="78" t="s">
        <v>407</v>
      </c>
      <c r="B419" s="78" t="s">
        <v>404</v>
      </c>
      <c r="C419" s="78" t="s">
        <v>405</v>
      </c>
      <c r="D419" s="80" t="s">
        <v>2459</v>
      </c>
      <c r="E419" s="80" t="s">
        <v>2460</v>
      </c>
      <c r="F419" s="80" t="s">
        <v>2461</v>
      </c>
      <c r="G419" s="79" t="s">
        <v>2462</v>
      </c>
      <c r="H419" s="79" t="s">
        <v>2463</v>
      </c>
    </row>
    <row r="420" spans="1:8" customFormat="1" ht="15" x14ac:dyDescent="0.25">
      <c r="A420" s="78" t="s">
        <v>407</v>
      </c>
      <c r="B420" s="78" t="s">
        <v>404</v>
      </c>
      <c r="C420" s="78" t="s">
        <v>405</v>
      </c>
      <c r="D420" s="80" t="s">
        <v>2464</v>
      </c>
      <c r="E420" s="80" t="s">
        <v>2465</v>
      </c>
      <c r="F420" s="80" t="s">
        <v>2466</v>
      </c>
      <c r="G420" s="79" t="s">
        <v>2467</v>
      </c>
      <c r="H420" s="79" t="s">
        <v>2468</v>
      </c>
    </row>
    <row r="421" spans="1:8" customFormat="1" ht="15" x14ac:dyDescent="0.25">
      <c r="A421" s="78" t="s">
        <v>407</v>
      </c>
      <c r="B421" s="78" t="s">
        <v>404</v>
      </c>
      <c r="C421" s="78" t="s">
        <v>405</v>
      </c>
      <c r="D421" s="80" t="s">
        <v>2469</v>
      </c>
      <c r="E421" s="80" t="s">
        <v>2470</v>
      </c>
      <c r="F421" s="80" t="s">
        <v>2471</v>
      </c>
      <c r="G421" s="79" t="s">
        <v>2472</v>
      </c>
      <c r="H421" s="79" t="s">
        <v>2473</v>
      </c>
    </row>
    <row r="422" spans="1:8" customFormat="1" ht="15" x14ac:dyDescent="0.25">
      <c r="A422" s="78" t="s">
        <v>407</v>
      </c>
      <c r="B422" s="78" t="s">
        <v>404</v>
      </c>
      <c r="C422" s="78" t="s">
        <v>405</v>
      </c>
      <c r="D422" s="80" t="s">
        <v>2474</v>
      </c>
      <c r="E422" s="80" t="s">
        <v>2475</v>
      </c>
      <c r="F422" s="80" t="s">
        <v>2476</v>
      </c>
      <c r="G422" s="79" t="s">
        <v>2477</v>
      </c>
      <c r="H422" s="79" t="s">
        <v>2478</v>
      </c>
    </row>
    <row r="423" spans="1:8" customFormat="1" ht="15" x14ac:dyDescent="0.25">
      <c r="A423" s="78" t="s">
        <v>407</v>
      </c>
      <c r="B423" s="78" t="s">
        <v>404</v>
      </c>
      <c r="C423" s="78" t="s">
        <v>405</v>
      </c>
      <c r="D423" s="80" t="s">
        <v>2479</v>
      </c>
      <c r="E423" s="80" t="s">
        <v>2480</v>
      </c>
      <c r="F423" s="80" t="s">
        <v>2481</v>
      </c>
      <c r="G423" s="79" t="s">
        <v>2482</v>
      </c>
      <c r="H423" s="79" t="s">
        <v>2483</v>
      </c>
    </row>
    <row r="424" spans="1:8" customFormat="1" ht="15" x14ac:dyDescent="0.25">
      <c r="A424" s="78" t="s">
        <v>407</v>
      </c>
      <c r="B424" s="78" t="s">
        <v>404</v>
      </c>
      <c r="C424" s="78" t="s">
        <v>405</v>
      </c>
      <c r="D424" s="80" t="s">
        <v>2484</v>
      </c>
      <c r="E424" s="80" t="s">
        <v>2485</v>
      </c>
      <c r="F424" s="80" t="s">
        <v>2486</v>
      </c>
      <c r="G424" s="79" t="s">
        <v>2487</v>
      </c>
      <c r="H424" s="79" t="s">
        <v>2488</v>
      </c>
    </row>
    <row r="425" spans="1:8" customFormat="1" ht="15" x14ac:dyDescent="0.25">
      <c r="A425" s="78" t="s">
        <v>407</v>
      </c>
      <c r="B425" s="78" t="s">
        <v>404</v>
      </c>
      <c r="C425" s="78" t="s">
        <v>405</v>
      </c>
      <c r="D425" s="80" t="s">
        <v>2489</v>
      </c>
      <c r="E425" s="80" t="s">
        <v>2490</v>
      </c>
      <c r="F425" s="80" t="s">
        <v>2491</v>
      </c>
      <c r="G425" s="79" t="s">
        <v>2492</v>
      </c>
      <c r="H425" s="79" t="s">
        <v>2493</v>
      </c>
    </row>
    <row r="426" spans="1:8" customFormat="1" ht="15" x14ac:dyDescent="0.25">
      <c r="A426" s="78" t="s">
        <v>407</v>
      </c>
      <c r="B426" s="78" t="s">
        <v>404</v>
      </c>
      <c r="C426" s="78" t="s">
        <v>405</v>
      </c>
      <c r="D426" s="80" t="s">
        <v>2494</v>
      </c>
      <c r="E426" s="80" t="s">
        <v>2495</v>
      </c>
      <c r="F426" s="80" t="s">
        <v>2496</v>
      </c>
      <c r="G426" s="79" t="s">
        <v>2497</v>
      </c>
      <c r="H426" s="79" t="s">
        <v>2498</v>
      </c>
    </row>
    <row r="427" spans="1:8" customFormat="1" ht="15" x14ac:dyDescent="0.25">
      <c r="A427" s="78" t="s">
        <v>407</v>
      </c>
      <c r="B427" s="78" t="s">
        <v>404</v>
      </c>
      <c r="C427" s="78" t="s">
        <v>405</v>
      </c>
      <c r="D427" s="80" t="s">
        <v>2499</v>
      </c>
      <c r="E427" s="80" t="s">
        <v>2500</v>
      </c>
      <c r="F427" s="80" t="s">
        <v>2501</v>
      </c>
      <c r="G427" s="79" t="s">
        <v>2502</v>
      </c>
      <c r="H427" s="79" t="s">
        <v>2503</v>
      </c>
    </row>
    <row r="428" spans="1:8" customFormat="1" ht="15" x14ac:dyDescent="0.25">
      <c r="A428" s="78" t="s">
        <v>407</v>
      </c>
      <c r="B428" s="78" t="s">
        <v>404</v>
      </c>
      <c r="C428" s="78" t="s">
        <v>405</v>
      </c>
      <c r="D428" s="80" t="s">
        <v>2504</v>
      </c>
      <c r="E428" s="80" t="s">
        <v>2505</v>
      </c>
      <c r="F428" s="80" t="s">
        <v>2506</v>
      </c>
      <c r="G428" s="79" t="s">
        <v>2507</v>
      </c>
      <c r="H428" s="79" t="s">
        <v>2508</v>
      </c>
    </row>
    <row r="429" spans="1:8" customFormat="1" ht="15" x14ac:dyDescent="0.25">
      <c r="A429" s="78" t="s">
        <v>407</v>
      </c>
      <c r="B429" s="78" t="s">
        <v>404</v>
      </c>
      <c r="C429" s="78" t="s">
        <v>405</v>
      </c>
      <c r="D429" s="80" t="s">
        <v>2509</v>
      </c>
      <c r="E429" s="80" t="s">
        <v>2510</v>
      </c>
      <c r="F429" s="80" t="s">
        <v>2511</v>
      </c>
      <c r="G429" s="79" t="s">
        <v>2512</v>
      </c>
      <c r="H429" s="79" t="s">
        <v>2513</v>
      </c>
    </row>
    <row r="430" spans="1:8" customFormat="1" ht="15" x14ac:dyDescent="0.25">
      <c r="A430" s="78" t="s">
        <v>407</v>
      </c>
      <c r="B430" s="78" t="s">
        <v>404</v>
      </c>
      <c r="C430" s="78" t="s">
        <v>405</v>
      </c>
      <c r="D430" s="80" t="s">
        <v>2514</v>
      </c>
      <c r="E430" s="80" t="s">
        <v>2515</v>
      </c>
      <c r="F430" s="80" t="s">
        <v>2516</v>
      </c>
      <c r="G430" s="79" t="s">
        <v>2517</v>
      </c>
      <c r="H430" s="79" t="s">
        <v>2518</v>
      </c>
    </row>
    <row r="431" spans="1:8" customFormat="1" ht="15" x14ac:dyDescent="0.25">
      <c r="A431" s="78" t="s">
        <v>407</v>
      </c>
      <c r="B431" s="78" t="s">
        <v>404</v>
      </c>
      <c r="C431" s="78" t="s">
        <v>405</v>
      </c>
      <c r="D431" s="80" t="s">
        <v>2519</v>
      </c>
      <c r="E431" s="80" t="s">
        <v>2520</v>
      </c>
      <c r="F431" s="80" t="s">
        <v>2521</v>
      </c>
      <c r="G431" s="79" t="s">
        <v>2522</v>
      </c>
      <c r="H431" s="79" t="s">
        <v>2523</v>
      </c>
    </row>
    <row r="432" spans="1:8" customFormat="1" ht="15" x14ac:dyDescent="0.25">
      <c r="A432" s="78" t="s">
        <v>407</v>
      </c>
      <c r="B432" s="78" t="s">
        <v>404</v>
      </c>
      <c r="C432" s="78" t="s">
        <v>405</v>
      </c>
      <c r="D432" s="80" t="s">
        <v>2524</v>
      </c>
      <c r="E432" s="80">
        <v>54</v>
      </c>
      <c r="F432" s="80" t="s">
        <v>2525</v>
      </c>
      <c r="G432" s="79" t="s">
        <v>2526</v>
      </c>
      <c r="H432" s="79" t="s">
        <v>2527</v>
      </c>
    </row>
    <row r="433" spans="1:8" customFormat="1" ht="15" x14ac:dyDescent="0.25">
      <c r="A433" s="78" t="s">
        <v>407</v>
      </c>
      <c r="B433" s="78" t="s">
        <v>404</v>
      </c>
      <c r="C433" s="78" t="s">
        <v>405</v>
      </c>
      <c r="D433" s="80" t="s">
        <v>2528</v>
      </c>
      <c r="E433" s="80" t="s">
        <v>2529</v>
      </c>
      <c r="F433" s="80" t="s">
        <v>2530</v>
      </c>
      <c r="G433" s="79" t="s">
        <v>2531</v>
      </c>
      <c r="H433" s="79" t="s">
        <v>2532</v>
      </c>
    </row>
    <row r="434" spans="1:8" customFormat="1" ht="15" x14ac:dyDescent="0.25">
      <c r="A434" s="78" t="s">
        <v>407</v>
      </c>
      <c r="B434" s="78" t="s">
        <v>404</v>
      </c>
      <c r="C434" s="78" t="s">
        <v>405</v>
      </c>
      <c r="D434" s="80" t="s">
        <v>2533</v>
      </c>
      <c r="E434" s="80" t="s">
        <v>2534</v>
      </c>
      <c r="F434" s="80" t="s">
        <v>2535</v>
      </c>
      <c r="G434" s="79" t="s">
        <v>2536</v>
      </c>
      <c r="H434" s="79" t="s">
        <v>2537</v>
      </c>
    </row>
    <row r="435" spans="1:8" customFormat="1" ht="15" x14ac:dyDescent="0.25">
      <c r="A435" s="78" t="s">
        <v>407</v>
      </c>
      <c r="B435" s="78" t="s">
        <v>404</v>
      </c>
      <c r="C435" s="78" t="s">
        <v>405</v>
      </c>
      <c r="D435" s="80" t="s">
        <v>2538</v>
      </c>
      <c r="E435" s="80" t="s">
        <v>2539</v>
      </c>
      <c r="F435" s="80" t="s">
        <v>2540</v>
      </c>
      <c r="G435" s="79" t="s">
        <v>2541</v>
      </c>
      <c r="H435" s="79" t="s">
        <v>2542</v>
      </c>
    </row>
    <row r="436" spans="1:8" customFormat="1" ht="15" x14ac:dyDescent="0.25">
      <c r="A436" s="78" t="s">
        <v>407</v>
      </c>
      <c r="B436" s="78" t="s">
        <v>404</v>
      </c>
      <c r="C436" s="78" t="s">
        <v>405</v>
      </c>
      <c r="D436" s="80" t="s">
        <v>2543</v>
      </c>
      <c r="E436" s="80" t="s">
        <v>2544</v>
      </c>
      <c r="F436" s="80" t="s">
        <v>2545</v>
      </c>
      <c r="G436" s="79" t="s">
        <v>2546</v>
      </c>
      <c r="H436" s="79" t="s">
        <v>2547</v>
      </c>
    </row>
    <row r="437" spans="1:8" customFormat="1" ht="15" x14ac:dyDescent="0.25">
      <c r="A437" s="78" t="s">
        <v>407</v>
      </c>
      <c r="B437" s="78" t="s">
        <v>404</v>
      </c>
      <c r="C437" s="78" t="s">
        <v>405</v>
      </c>
      <c r="D437" s="80" t="s">
        <v>2548</v>
      </c>
      <c r="E437" s="80" t="s">
        <v>2549</v>
      </c>
      <c r="F437" s="80" t="s">
        <v>2550</v>
      </c>
      <c r="G437" s="79" t="s">
        <v>2551</v>
      </c>
      <c r="H437" s="79" t="s">
        <v>2552</v>
      </c>
    </row>
    <row r="438" spans="1:8" customFormat="1" ht="15" x14ac:dyDescent="0.25">
      <c r="A438" s="78" t="s">
        <v>407</v>
      </c>
      <c r="B438" s="78" t="s">
        <v>404</v>
      </c>
      <c r="C438" s="78" t="s">
        <v>405</v>
      </c>
      <c r="D438" s="80" t="s">
        <v>2553</v>
      </c>
      <c r="E438" s="80" t="s">
        <v>2554</v>
      </c>
      <c r="F438" s="80" t="s">
        <v>2555</v>
      </c>
      <c r="G438" s="79" t="s">
        <v>2556</v>
      </c>
      <c r="H438" s="79" t="s">
        <v>2557</v>
      </c>
    </row>
    <row r="439" spans="1:8" customFormat="1" ht="15" x14ac:dyDescent="0.25">
      <c r="A439" s="78" t="s">
        <v>407</v>
      </c>
      <c r="B439" s="78" t="s">
        <v>404</v>
      </c>
      <c r="C439" s="78" t="s">
        <v>405</v>
      </c>
      <c r="D439" s="80" t="s">
        <v>2558</v>
      </c>
      <c r="E439" s="80" t="s">
        <v>2559</v>
      </c>
      <c r="F439" s="80" t="s">
        <v>2560</v>
      </c>
      <c r="G439" s="79" t="s">
        <v>2561</v>
      </c>
      <c r="H439" s="79" t="s">
        <v>2562</v>
      </c>
    </row>
    <row r="440" spans="1:8" customFormat="1" ht="15" x14ac:dyDescent="0.25">
      <c r="A440" s="78" t="s">
        <v>407</v>
      </c>
      <c r="B440" s="78" t="s">
        <v>404</v>
      </c>
      <c r="C440" s="78" t="s">
        <v>405</v>
      </c>
      <c r="D440" s="80" t="s">
        <v>2563</v>
      </c>
      <c r="E440" s="80" t="s">
        <v>2564</v>
      </c>
      <c r="F440" s="80" t="s">
        <v>2565</v>
      </c>
      <c r="G440" s="79" t="s">
        <v>2566</v>
      </c>
      <c r="H440" s="79" t="s">
        <v>2567</v>
      </c>
    </row>
    <row r="441" spans="1:8" customFormat="1" ht="15" x14ac:dyDescent="0.25">
      <c r="A441" s="78" t="s">
        <v>407</v>
      </c>
      <c r="B441" s="78" t="s">
        <v>404</v>
      </c>
      <c r="C441" s="78" t="s">
        <v>405</v>
      </c>
      <c r="D441" s="80" t="s">
        <v>2568</v>
      </c>
      <c r="E441" s="80" t="s">
        <v>2569</v>
      </c>
      <c r="F441" s="80" t="s">
        <v>2570</v>
      </c>
      <c r="G441" s="79" t="s">
        <v>2571</v>
      </c>
      <c r="H441" s="79" t="s">
        <v>2572</v>
      </c>
    </row>
    <row r="442" spans="1:8" customFormat="1" ht="15" x14ac:dyDescent="0.25">
      <c r="A442" s="78" t="s">
        <v>407</v>
      </c>
      <c r="B442" s="78" t="s">
        <v>404</v>
      </c>
      <c r="C442" s="78" t="s">
        <v>405</v>
      </c>
      <c r="D442" s="80" t="s">
        <v>2573</v>
      </c>
      <c r="E442" s="80" t="s">
        <v>2574</v>
      </c>
      <c r="F442" s="80" t="s">
        <v>2575</v>
      </c>
      <c r="G442" s="79" t="s">
        <v>2576</v>
      </c>
      <c r="H442" s="79" t="s">
        <v>2577</v>
      </c>
    </row>
    <row r="443" spans="1:8" customFormat="1" ht="15" x14ac:dyDescent="0.25">
      <c r="A443" s="78" t="s">
        <v>407</v>
      </c>
      <c r="B443" s="78" t="s">
        <v>404</v>
      </c>
      <c r="C443" s="78" t="s">
        <v>405</v>
      </c>
      <c r="D443" s="80" t="s">
        <v>2578</v>
      </c>
      <c r="E443" s="80" t="s">
        <v>2579</v>
      </c>
      <c r="F443" s="80" t="s">
        <v>2580</v>
      </c>
      <c r="G443" s="79" t="s">
        <v>2581</v>
      </c>
      <c r="H443" s="79" t="s">
        <v>2582</v>
      </c>
    </row>
    <row r="444" spans="1:8" customFormat="1" ht="15" x14ac:dyDescent="0.25">
      <c r="A444" s="78" t="s">
        <v>407</v>
      </c>
      <c r="B444" s="78" t="s">
        <v>404</v>
      </c>
      <c r="C444" s="78" t="s">
        <v>405</v>
      </c>
      <c r="D444" s="80" t="s">
        <v>2583</v>
      </c>
      <c r="E444" s="80" t="s">
        <v>2584</v>
      </c>
      <c r="F444" s="80" t="s">
        <v>2585</v>
      </c>
      <c r="G444" s="79" t="s">
        <v>2586</v>
      </c>
      <c r="H444" s="79" t="s">
        <v>2587</v>
      </c>
    </row>
    <row r="445" spans="1:8" customFormat="1" ht="15" x14ac:dyDescent="0.25">
      <c r="A445" s="78" t="s">
        <v>407</v>
      </c>
      <c r="B445" s="78" t="s">
        <v>404</v>
      </c>
      <c r="C445" s="78" t="s">
        <v>405</v>
      </c>
      <c r="D445" s="80" t="s">
        <v>2588</v>
      </c>
      <c r="E445" s="80" t="s">
        <v>2589</v>
      </c>
      <c r="F445" s="80" t="s">
        <v>2590</v>
      </c>
      <c r="G445" s="79" t="s">
        <v>2591</v>
      </c>
      <c r="H445" s="79" t="s">
        <v>2592</v>
      </c>
    </row>
    <row r="446" spans="1:8" customFormat="1" ht="15" x14ac:dyDescent="0.25">
      <c r="A446" s="78" t="s">
        <v>407</v>
      </c>
      <c r="B446" s="78" t="s">
        <v>404</v>
      </c>
      <c r="C446" s="78" t="s">
        <v>405</v>
      </c>
      <c r="D446" s="80" t="s">
        <v>2593</v>
      </c>
      <c r="E446" s="80" t="s">
        <v>2594</v>
      </c>
      <c r="F446" s="80" t="s">
        <v>2595</v>
      </c>
      <c r="G446" s="79" t="s">
        <v>2596</v>
      </c>
      <c r="H446" s="79" t="s">
        <v>2597</v>
      </c>
    </row>
    <row r="447" spans="1:8" customFormat="1" ht="15" x14ac:dyDescent="0.25">
      <c r="A447" s="78" t="s">
        <v>407</v>
      </c>
      <c r="B447" s="78" t="s">
        <v>404</v>
      </c>
      <c r="C447" s="78" t="s">
        <v>405</v>
      </c>
      <c r="D447" s="80" t="s">
        <v>2598</v>
      </c>
      <c r="E447" s="80" t="s">
        <v>2599</v>
      </c>
      <c r="F447" s="80" t="s">
        <v>2600</v>
      </c>
      <c r="G447" s="79" t="s">
        <v>2601</v>
      </c>
      <c r="H447" s="79" t="s">
        <v>2602</v>
      </c>
    </row>
    <row r="448" spans="1:8" customFormat="1" ht="15" x14ac:dyDescent="0.25">
      <c r="A448" s="78" t="s">
        <v>407</v>
      </c>
      <c r="B448" s="78" t="s">
        <v>404</v>
      </c>
      <c r="C448" s="78" t="s">
        <v>405</v>
      </c>
      <c r="D448" s="80" t="s">
        <v>2603</v>
      </c>
      <c r="E448" s="80" t="s">
        <v>2604</v>
      </c>
      <c r="F448" s="80" t="s">
        <v>2605</v>
      </c>
      <c r="G448" s="79" t="s">
        <v>2606</v>
      </c>
      <c r="H448" s="79" t="s">
        <v>2607</v>
      </c>
    </row>
    <row r="449" spans="1:8" customFormat="1" ht="15" x14ac:dyDescent="0.25">
      <c r="A449" s="78" t="s">
        <v>407</v>
      </c>
      <c r="B449" s="78" t="s">
        <v>404</v>
      </c>
      <c r="C449" s="78" t="s">
        <v>405</v>
      </c>
      <c r="D449" s="80" t="s">
        <v>2608</v>
      </c>
      <c r="E449" s="80" t="s">
        <v>2609</v>
      </c>
      <c r="F449" s="80" t="s">
        <v>2610</v>
      </c>
      <c r="G449" s="79" t="s">
        <v>2611</v>
      </c>
      <c r="H449" s="79" t="s">
        <v>2612</v>
      </c>
    </row>
    <row r="450" spans="1:8" customFormat="1" ht="15" x14ac:dyDescent="0.25">
      <c r="A450" s="78" t="s">
        <v>407</v>
      </c>
      <c r="B450" s="78" t="s">
        <v>404</v>
      </c>
      <c r="C450" s="78" t="s">
        <v>405</v>
      </c>
      <c r="D450" s="80" t="s">
        <v>2613</v>
      </c>
      <c r="E450" s="80" t="s">
        <v>2614</v>
      </c>
      <c r="F450" s="80" t="s">
        <v>2615</v>
      </c>
      <c r="G450" s="79" t="s">
        <v>2616</v>
      </c>
      <c r="H450" s="79" t="s">
        <v>2617</v>
      </c>
    </row>
    <row r="451" spans="1:8" customFormat="1" ht="15" x14ac:dyDescent="0.25">
      <c r="A451" s="78" t="s">
        <v>407</v>
      </c>
      <c r="B451" s="78" t="s">
        <v>404</v>
      </c>
      <c r="C451" s="78" t="s">
        <v>405</v>
      </c>
      <c r="D451" s="80" t="s">
        <v>2618</v>
      </c>
      <c r="E451" s="80" t="s">
        <v>2619</v>
      </c>
      <c r="F451" s="80" t="s">
        <v>2620</v>
      </c>
      <c r="G451" s="79" t="s">
        <v>2621</v>
      </c>
      <c r="H451" s="79" t="s">
        <v>2622</v>
      </c>
    </row>
    <row r="452" spans="1:8" customFormat="1" ht="15" x14ac:dyDescent="0.25">
      <c r="A452" s="78" t="s">
        <v>407</v>
      </c>
      <c r="B452" s="78" t="s">
        <v>404</v>
      </c>
      <c r="C452" s="78" t="s">
        <v>405</v>
      </c>
      <c r="D452" s="80" t="s">
        <v>2623</v>
      </c>
      <c r="E452" s="80" t="s">
        <v>2624</v>
      </c>
      <c r="F452" s="80" t="s">
        <v>2625</v>
      </c>
      <c r="G452" s="79" t="s">
        <v>2626</v>
      </c>
      <c r="H452" s="79" t="s">
        <v>2627</v>
      </c>
    </row>
    <row r="453" spans="1:8" customFormat="1" ht="15" x14ac:dyDescent="0.25">
      <c r="A453" s="78" t="s">
        <v>407</v>
      </c>
      <c r="B453" s="78" t="s">
        <v>404</v>
      </c>
      <c r="C453" s="78" t="s">
        <v>405</v>
      </c>
      <c r="D453" s="80" t="s">
        <v>2628</v>
      </c>
      <c r="E453" s="80" t="s">
        <v>2629</v>
      </c>
      <c r="F453" s="80" t="s">
        <v>2630</v>
      </c>
      <c r="G453" s="79" t="s">
        <v>2631</v>
      </c>
      <c r="H453" s="79" t="s">
        <v>2632</v>
      </c>
    </row>
    <row r="454" spans="1:8" customFormat="1" ht="15" x14ac:dyDescent="0.25">
      <c r="A454" s="78" t="s">
        <v>407</v>
      </c>
      <c r="B454" s="78" t="s">
        <v>404</v>
      </c>
      <c r="C454" s="78" t="s">
        <v>405</v>
      </c>
      <c r="D454" s="80" t="s">
        <v>2633</v>
      </c>
      <c r="E454" s="80" t="s">
        <v>2634</v>
      </c>
      <c r="F454" s="80" t="s">
        <v>2635</v>
      </c>
      <c r="G454" s="79" t="s">
        <v>2636</v>
      </c>
      <c r="H454" s="79" t="s">
        <v>2637</v>
      </c>
    </row>
    <row r="455" spans="1:8" customFormat="1" ht="15" x14ac:dyDescent="0.25">
      <c r="A455" s="78" t="s">
        <v>407</v>
      </c>
      <c r="B455" s="78" t="s">
        <v>404</v>
      </c>
      <c r="C455" s="78" t="s">
        <v>405</v>
      </c>
      <c r="D455" s="80" t="s">
        <v>2638</v>
      </c>
      <c r="E455" s="80" t="s">
        <v>2639</v>
      </c>
      <c r="F455" s="80" t="s">
        <v>2640</v>
      </c>
      <c r="G455" s="79" t="s">
        <v>2641</v>
      </c>
      <c r="H455" s="79" t="s">
        <v>2642</v>
      </c>
    </row>
    <row r="456" spans="1:8" customFormat="1" ht="15" x14ac:dyDescent="0.25">
      <c r="A456" s="78" t="s">
        <v>407</v>
      </c>
      <c r="B456" s="78" t="s">
        <v>404</v>
      </c>
      <c r="C456" s="78" t="s">
        <v>405</v>
      </c>
      <c r="D456" s="80" t="s">
        <v>2643</v>
      </c>
      <c r="E456" s="80" t="s">
        <v>2644</v>
      </c>
      <c r="F456" s="80" t="s">
        <v>2645</v>
      </c>
      <c r="G456" s="79" t="s">
        <v>2646</v>
      </c>
      <c r="H456" s="79" t="s">
        <v>2647</v>
      </c>
    </row>
    <row r="457" spans="1:8" customFormat="1" ht="15" x14ac:dyDescent="0.25">
      <c r="A457" s="78" t="s">
        <v>407</v>
      </c>
      <c r="B457" s="78" t="s">
        <v>404</v>
      </c>
      <c r="C457" s="78" t="s">
        <v>405</v>
      </c>
      <c r="D457" s="80" t="s">
        <v>2648</v>
      </c>
      <c r="E457" s="80" t="s">
        <v>2649</v>
      </c>
      <c r="F457" s="80" t="s">
        <v>2650</v>
      </c>
      <c r="G457" s="79" t="s">
        <v>2651</v>
      </c>
      <c r="H457" s="79" t="s">
        <v>2652</v>
      </c>
    </row>
    <row r="458" spans="1:8" customFormat="1" ht="15" x14ac:dyDescent="0.25">
      <c r="A458" s="78" t="s">
        <v>407</v>
      </c>
      <c r="B458" s="78" t="s">
        <v>404</v>
      </c>
      <c r="C458" s="78" t="s">
        <v>405</v>
      </c>
      <c r="D458" s="80" t="s">
        <v>2653</v>
      </c>
      <c r="E458" s="80" t="s">
        <v>2654</v>
      </c>
      <c r="F458" s="80" t="s">
        <v>2655</v>
      </c>
      <c r="G458" s="79" t="s">
        <v>2656</v>
      </c>
      <c r="H458" s="79" t="s">
        <v>2657</v>
      </c>
    </row>
    <row r="459" spans="1:8" customFormat="1" ht="15" x14ac:dyDescent="0.25">
      <c r="A459" s="78" t="s">
        <v>407</v>
      </c>
      <c r="B459" s="78" t="s">
        <v>404</v>
      </c>
      <c r="C459" s="78" t="s">
        <v>405</v>
      </c>
      <c r="D459" s="80" t="s">
        <v>2658</v>
      </c>
      <c r="E459" s="80" t="s">
        <v>2659</v>
      </c>
      <c r="F459" s="80" t="s">
        <v>2660</v>
      </c>
      <c r="G459" s="79" t="s">
        <v>2661</v>
      </c>
      <c r="H459" s="79" t="s">
        <v>2662</v>
      </c>
    </row>
    <row r="460" spans="1:8" customFormat="1" ht="15" x14ac:dyDescent="0.25">
      <c r="A460" s="78" t="s">
        <v>407</v>
      </c>
      <c r="B460" s="78" t="s">
        <v>404</v>
      </c>
      <c r="C460" s="78" t="s">
        <v>405</v>
      </c>
      <c r="D460" s="80" t="s">
        <v>2663</v>
      </c>
      <c r="E460" s="80" t="s">
        <v>2664</v>
      </c>
      <c r="F460" s="80" t="s">
        <v>2665</v>
      </c>
      <c r="G460" s="79" t="s">
        <v>2666</v>
      </c>
      <c r="H460" s="79" t="s">
        <v>2667</v>
      </c>
    </row>
    <row r="461" spans="1:8" customFormat="1" ht="15" x14ac:dyDescent="0.25">
      <c r="A461" s="78" t="s">
        <v>407</v>
      </c>
      <c r="B461" s="78" t="s">
        <v>404</v>
      </c>
      <c r="C461" s="78" t="s">
        <v>405</v>
      </c>
      <c r="D461" s="80" t="s">
        <v>2668</v>
      </c>
      <c r="E461" s="80" t="s">
        <v>2669</v>
      </c>
      <c r="F461" s="80" t="s">
        <v>2670</v>
      </c>
      <c r="G461" s="79" t="s">
        <v>2671</v>
      </c>
      <c r="H461" s="79" t="s">
        <v>2672</v>
      </c>
    </row>
    <row r="462" spans="1:8" customFormat="1" ht="15" x14ac:dyDescent="0.25">
      <c r="A462" s="78" t="s">
        <v>407</v>
      </c>
      <c r="B462" s="78" t="s">
        <v>404</v>
      </c>
      <c r="C462" s="78" t="s">
        <v>405</v>
      </c>
      <c r="D462" s="80" t="s">
        <v>2673</v>
      </c>
      <c r="E462" s="80" t="s">
        <v>2674</v>
      </c>
      <c r="F462" s="80" t="s">
        <v>2675</v>
      </c>
      <c r="G462" s="79" t="s">
        <v>2676</v>
      </c>
      <c r="H462" s="79" t="s">
        <v>2677</v>
      </c>
    </row>
    <row r="463" spans="1:8" customFormat="1" ht="15" x14ac:dyDescent="0.25">
      <c r="A463" s="78" t="s">
        <v>407</v>
      </c>
      <c r="B463" s="78" t="s">
        <v>404</v>
      </c>
      <c r="C463" s="78" t="s">
        <v>405</v>
      </c>
      <c r="D463" s="80" t="s">
        <v>2678</v>
      </c>
      <c r="E463" s="80" t="s">
        <v>2679</v>
      </c>
      <c r="F463" s="80" t="s">
        <v>2680</v>
      </c>
      <c r="G463" s="79" t="s">
        <v>2681</v>
      </c>
      <c r="H463" s="79" t="s">
        <v>2682</v>
      </c>
    </row>
    <row r="464" spans="1:8" customFormat="1" ht="15" x14ac:dyDescent="0.25">
      <c r="A464" s="78" t="s">
        <v>407</v>
      </c>
      <c r="B464" s="78" t="s">
        <v>404</v>
      </c>
      <c r="C464" s="78" t="s">
        <v>405</v>
      </c>
      <c r="D464" s="80" t="s">
        <v>2683</v>
      </c>
      <c r="E464" s="80" t="s">
        <v>2684</v>
      </c>
      <c r="F464" s="80" t="s">
        <v>2685</v>
      </c>
      <c r="G464" s="79" t="s">
        <v>2686</v>
      </c>
      <c r="H464" s="79" t="s">
        <v>2687</v>
      </c>
    </row>
    <row r="465" spans="1:8" customFormat="1" ht="15" x14ac:dyDescent="0.25">
      <c r="A465" s="78" t="s">
        <v>407</v>
      </c>
      <c r="B465" s="78" t="s">
        <v>404</v>
      </c>
      <c r="C465" s="78" t="s">
        <v>405</v>
      </c>
      <c r="D465" s="80" t="s">
        <v>2688</v>
      </c>
      <c r="E465" s="80" t="s">
        <v>2689</v>
      </c>
      <c r="F465" s="80" t="s">
        <v>2690</v>
      </c>
      <c r="G465" s="79" t="s">
        <v>2691</v>
      </c>
      <c r="H465" s="79" t="s">
        <v>2692</v>
      </c>
    </row>
    <row r="466" spans="1:8" customFormat="1" ht="15" x14ac:dyDescent="0.25">
      <c r="A466" s="78" t="s">
        <v>407</v>
      </c>
      <c r="B466" s="78" t="s">
        <v>404</v>
      </c>
      <c r="C466" s="78" t="s">
        <v>405</v>
      </c>
      <c r="D466" s="80" t="s">
        <v>2693</v>
      </c>
      <c r="E466" s="80" t="s">
        <v>2694</v>
      </c>
      <c r="F466" s="80" t="s">
        <v>2695</v>
      </c>
      <c r="G466" s="79" t="s">
        <v>2696</v>
      </c>
      <c r="H466" s="79" t="s">
        <v>2697</v>
      </c>
    </row>
    <row r="467" spans="1:8" customFormat="1" ht="15" x14ac:dyDescent="0.25">
      <c r="A467" s="78" t="s">
        <v>407</v>
      </c>
      <c r="B467" s="78" t="s">
        <v>404</v>
      </c>
      <c r="C467" s="78" t="s">
        <v>405</v>
      </c>
      <c r="D467" s="80" t="s">
        <v>2698</v>
      </c>
      <c r="E467" s="80" t="s">
        <v>2699</v>
      </c>
      <c r="F467" s="80" t="s">
        <v>2700</v>
      </c>
      <c r="G467" s="79" t="s">
        <v>2701</v>
      </c>
      <c r="H467" s="79" t="s">
        <v>2702</v>
      </c>
    </row>
    <row r="468" spans="1:8" customFormat="1" ht="15" x14ac:dyDescent="0.25">
      <c r="A468" s="78" t="s">
        <v>407</v>
      </c>
      <c r="B468" s="78" t="s">
        <v>404</v>
      </c>
      <c r="C468" s="78" t="s">
        <v>405</v>
      </c>
      <c r="D468" s="80" t="s">
        <v>2703</v>
      </c>
      <c r="E468" s="80" t="s">
        <v>2704</v>
      </c>
      <c r="F468" s="80" t="s">
        <v>2705</v>
      </c>
      <c r="G468" s="79" t="s">
        <v>2706</v>
      </c>
      <c r="H468" s="79" t="s">
        <v>2707</v>
      </c>
    </row>
    <row r="469" spans="1:8" customFormat="1" ht="15" x14ac:dyDescent="0.25">
      <c r="A469" s="78" t="s">
        <v>407</v>
      </c>
      <c r="B469" s="78" t="s">
        <v>404</v>
      </c>
      <c r="C469" s="78" t="s">
        <v>405</v>
      </c>
      <c r="D469" s="80" t="s">
        <v>2708</v>
      </c>
      <c r="E469" s="80" t="s">
        <v>2709</v>
      </c>
      <c r="F469" s="80" t="s">
        <v>2710</v>
      </c>
      <c r="G469" s="79" t="s">
        <v>2711</v>
      </c>
      <c r="H469" s="79" t="s">
        <v>2712</v>
      </c>
    </row>
    <row r="470" spans="1:8" customFormat="1" ht="15" x14ac:dyDescent="0.25">
      <c r="A470" s="78" t="s">
        <v>407</v>
      </c>
      <c r="B470" s="78" t="s">
        <v>404</v>
      </c>
      <c r="C470" s="78" t="s">
        <v>405</v>
      </c>
      <c r="D470" s="80" t="s">
        <v>2578</v>
      </c>
      <c r="E470" s="80" t="s">
        <v>2579</v>
      </c>
      <c r="F470" s="80" t="s">
        <v>2713</v>
      </c>
      <c r="G470" s="79" t="s">
        <v>2714</v>
      </c>
      <c r="H470" s="79" t="s">
        <v>2582</v>
      </c>
    </row>
    <row r="471" spans="1:8" customFormat="1" ht="15" x14ac:dyDescent="0.25">
      <c r="A471" s="78" t="s">
        <v>407</v>
      </c>
      <c r="B471" s="78" t="s">
        <v>404</v>
      </c>
      <c r="C471" s="78" t="s">
        <v>405</v>
      </c>
      <c r="D471" s="80" t="s">
        <v>2583</v>
      </c>
      <c r="E471" s="80" t="s">
        <v>2584</v>
      </c>
      <c r="F471" s="80" t="s">
        <v>2715</v>
      </c>
      <c r="G471" s="79" t="s">
        <v>2716</v>
      </c>
      <c r="H471" s="79" t="s">
        <v>2587</v>
      </c>
    </row>
    <row r="472" spans="1:8" customFormat="1" ht="15" x14ac:dyDescent="0.25">
      <c r="A472" s="78" t="s">
        <v>407</v>
      </c>
      <c r="B472" s="78" t="s">
        <v>404</v>
      </c>
      <c r="C472" s="78" t="s">
        <v>405</v>
      </c>
      <c r="D472" s="80" t="s">
        <v>2588</v>
      </c>
      <c r="E472" s="80" t="s">
        <v>2589</v>
      </c>
      <c r="F472" s="80" t="s">
        <v>2717</v>
      </c>
      <c r="G472" s="79" t="s">
        <v>2718</v>
      </c>
      <c r="H472" s="79" t="s">
        <v>2592</v>
      </c>
    </row>
    <row r="473" spans="1:8" customFormat="1" ht="15" x14ac:dyDescent="0.25">
      <c r="A473" s="78" t="s">
        <v>407</v>
      </c>
      <c r="B473" s="78" t="s">
        <v>404</v>
      </c>
      <c r="C473" s="78" t="s">
        <v>405</v>
      </c>
      <c r="D473" s="80" t="s">
        <v>2719</v>
      </c>
      <c r="E473" s="80" t="s">
        <v>2720</v>
      </c>
      <c r="F473" s="80" t="s">
        <v>2721</v>
      </c>
      <c r="G473" s="79" t="s">
        <v>2722</v>
      </c>
      <c r="H473" s="79" t="s">
        <v>2723</v>
      </c>
    </row>
    <row r="474" spans="1:8" customFormat="1" ht="15" x14ac:dyDescent="0.25">
      <c r="A474" s="78" t="s">
        <v>407</v>
      </c>
      <c r="B474" s="78" t="s">
        <v>404</v>
      </c>
      <c r="C474" s="78" t="s">
        <v>405</v>
      </c>
      <c r="D474" s="80" t="s">
        <v>2724</v>
      </c>
      <c r="E474" s="80" t="s">
        <v>2725</v>
      </c>
      <c r="F474" s="80" t="s">
        <v>2726</v>
      </c>
      <c r="G474" s="79" t="s">
        <v>2727</v>
      </c>
      <c r="H474" s="79" t="s">
        <v>2728</v>
      </c>
    </row>
    <row r="475" spans="1:8" customFormat="1" ht="15" x14ac:dyDescent="0.25">
      <c r="A475" s="78" t="s">
        <v>407</v>
      </c>
      <c r="B475" s="78" t="s">
        <v>404</v>
      </c>
      <c r="C475" s="78" t="s">
        <v>405</v>
      </c>
      <c r="D475" s="80" t="s">
        <v>2729</v>
      </c>
      <c r="E475" s="80">
        <v>55</v>
      </c>
      <c r="F475" s="80" t="s">
        <v>2730</v>
      </c>
      <c r="G475" s="79" t="s">
        <v>2731</v>
      </c>
      <c r="H475" s="79" t="s">
        <v>2732</v>
      </c>
    </row>
    <row r="476" spans="1:8" customFormat="1" ht="15" x14ac:dyDescent="0.25">
      <c r="A476" s="78" t="s">
        <v>407</v>
      </c>
      <c r="B476" s="78" t="s">
        <v>404</v>
      </c>
      <c r="C476" s="78" t="s">
        <v>405</v>
      </c>
      <c r="D476" s="80" t="s">
        <v>2733</v>
      </c>
      <c r="E476" s="80" t="s">
        <v>2734</v>
      </c>
      <c r="F476" s="80" t="s">
        <v>2735</v>
      </c>
      <c r="G476" s="79" t="s">
        <v>2736</v>
      </c>
      <c r="H476" s="79" t="s">
        <v>2737</v>
      </c>
    </row>
    <row r="477" spans="1:8" customFormat="1" ht="15" x14ac:dyDescent="0.25">
      <c r="A477" s="78" t="s">
        <v>407</v>
      </c>
      <c r="B477" s="78" t="s">
        <v>404</v>
      </c>
      <c r="C477" s="78" t="s">
        <v>405</v>
      </c>
      <c r="D477" s="80" t="s">
        <v>2738</v>
      </c>
      <c r="E477" s="80" t="s">
        <v>2739</v>
      </c>
      <c r="F477" s="80" t="s">
        <v>2740</v>
      </c>
      <c r="G477" s="79" t="s">
        <v>2741</v>
      </c>
      <c r="H477" s="79" t="s">
        <v>2742</v>
      </c>
    </row>
    <row r="478" spans="1:8" customFormat="1" ht="15" x14ac:dyDescent="0.25">
      <c r="A478" s="78" t="s">
        <v>407</v>
      </c>
      <c r="B478" s="78" t="s">
        <v>404</v>
      </c>
      <c r="C478" s="78" t="s">
        <v>405</v>
      </c>
      <c r="D478" s="80" t="s">
        <v>2743</v>
      </c>
      <c r="E478" s="80" t="s">
        <v>2744</v>
      </c>
      <c r="F478" s="80" t="s">
        <v>2745</v>
      </c>
      <c r="G478" s="79" t="s">
        <v>2746</v>
      </c>
      <c r="H478" s="79" t="s">
        <v>2747</v>
      </c>
    </row>
    <row r="479" spans="1:8" customFormat="1" ht="15" x14ac:dyDescent="0.25">
      <c r="A479" s="78" t="s">
        <v>407</v>
      </c>
      <c r="B479" s="78" t="s">
        <v>404</v>
      </c>
      <c r="C479" s="78" t="s">
        <v>405</v>
      </c>
      <c r="D479" s="80" t="s">
        <v>2748</v>
      </c>
      <c r="E479" s="80" t="s">
        <v>2749</v>
      </c>
      <c r="F479" s="80" t="s">
        <v>2750</v>
      </c>
      <c r="G479" s="79" t="s">
        <v>2751</v>
      </c>
      <c r="H479" s="79" t="s">
        <v>2752</v>
      </c>
    </row>
    <row r="480" spans="1:8" customFormat="1" ht="15" x14ac:dyDescent="0.25">
      <c r="A480" s="78" t="s">
        <v>407</v>
      </c>
      <c r="B480" s="78" t="s">
        <v>404</v>
      </c>
      <c r="C480" s="78" t="s">
        <v>405</v>
      </c>
      <c r="D480" s="80" t="s">
        <v>2753</v>
      </c>
      <c r="E480" s="80" t="s">
        <v>2754</v>
      </c>
      <c r="F480" s="80" t="s">
        <v>2755</v>
      </c>
      <c r="G480" s="79" t="s">
        <v>2756</v>
      </c>
      <c r="H480" s="79" t="s">
        <v>2757</v>
      </c>
    </row>
    <row r="481" spans="1:8" customFormat="1" ht="15" x14ac:dyDescent="0.25">
      <c r="A481" s="78" t="s">
        <v>407</v>
      </c>
      <c r="B481" s="78" t="s">
        <v>404</v>
      </c>
      <c r="C481" s="78" t="s">
        <v>405</v>
      </c>
      <c r="D481" s="80" t="s">
        <v>2758</v>
      </c>
      <c r="E481" s="80" t="s">
        <v>2759</v>
      </c>
      <c r="F481" s="80" t="s">
        <v>2760</v>
      </c>
      <c r="G481" s="79" t="s">
        <v>2761</v>
      </c>
      <c r="H481" s="79" t="s">
        <v>2762</v>
      </c>
    </row>
    <row r="482" spans="1:8" customFormat="1" ht="15" x14ac:dyDescent="0.25">
      <c r="A482" s="78" t="s">
        <v>407</v>
      </c>
      <c r="B482" s="78" t="s">
        <v>404</v>
      </c>
      <c r="C482" s="78" t="s">
        <v>405</v>
      </c>
      <c r="D482" s="80" t="s">
        <v>2763</v>
      </c>
      <c r="E482" s="80" t="s">
        <v>2764</v>
      </c>
      <c r="F482" s="80" t="s">
        <v>2765</v>
      </c>
      <c r="G482" s="79" t="s">
        <v>2766</v>
      </c>
      <c r="H482" s="79" t="s">
        <v>2767</v>
      </c>
    </row>
    <row r="483" spans="1:8" customFormat="1" ht="15" x14ac:dyDescent="0.25">
      <c r="A483" s="78" t="s">
        <v>407</v>
      </c>
      <c r="B483" s="78" t="s">
        <v>404</v>
      </c>
      <c r="C483" s="78" t="s">
        <v>405</v>
      </c>
      <c r="D483" s="80" t="s">
        <v>2768</v>
      </c>
      <c r="E483" s="80" t="s">
        <v>2769</v>
      </c>
      <c r="F483" s="80" t="s">
        <v>2770</v>
      </c>
      <c r="G483" s="79" t="s">
        <v>2771</v>
      </c>
      <c r="H483" s="79" t="s">
        <v>2772</v>
      </c>
    </row>
    <row r="484" spans="1:8" customFormat="1" ht="15" x14ac:dyDescent="0.25">
      <c r="A484" s="78" t="s">
        <v>407</v>
      </c>
      <c r="B484" s="78" t="s">
        <v>404</v>
      </c>
      <c r="C484" s="78" t="s">
        <v>405</v>
      </c>
      <c r="D484" s="80" t="s">
        <v>2773</v>
      </c>
      <c r="E484" s="80" t="s">
        <v>2774</v>
      </c>
      <c r="F484" s="80" t="s">
        <v>2775</v>
      </c>
      <c r="G484" s="79" t="s">
        <v>2776</v>
      </c>
      <c r="H484" s="79" t="s">
        <v>2777</v>
      </c>
    </row>
    <row r="485" spans="1:8" customFormat="1" ht="15" x14ac:dyDescent="0.25">
      <c r="A485" s="78" t="s">
        <v>407</v>
      </c>
      <c r="B485" s="78" t="s">
        <v>404</v>
      </c>
      <c r="C485" s="78" t="s">
        <v>405</v>
      </c>
      <c r="D485" s="80" t="s">
        <v>2778</v>
      </c>
      <c r="E485" s="80" t="s">
        <v>2779</v>
      </c>
      <c r="F485" s="80" t="s">
        <v>2780</v>
      </c>
      <c r="G485" s="79" t="s">
        <v>2781</v>
      </c>
      <c r="H485" s="79" t="s">
        <v>2782</v>
      </c>
    </row>
    <row r="486" spans="1:8" customFormat="1" ht="15" x14ac:dyDescent="0.25">
      <c r="A486" s="78" t="s">
        <v>407</v>
      </c>
      <c r="B486" s="78" t="s">
        <v>404</v>
      </c>
      <c r="C486" s="78" t="s">
        <v>405</v>
      </c>
      <c r="D486" s="80" t="s">
        <v>2783</v>
      </c>
      <c r="E486" s="80" t="s">
        <v>2784</v>
      </c>
      <c r="F486" s="80" t="s">
        <v>2785</v>
      </c>
      <c r="G486" s="79" t="s">
        <v>2786</v>
      </c>
      <c r="H486" s="79" t="s">
        <v>2787</v>
      </c>
    </row>
    <row r="487" spans="1:8" customFormat="1" ht="15" x14ac:dyDescent="0.25">
      <c r="A487" s="78" t="s">
        <v>407</v>
      </c>
      <c r="B487" s="78" t="s">
        <v>404</v>
      </c>
      <c r="C487" s="78" t="s">
        <v>405</v>
      </c>
      <c r="D487" s="80" t="s">
        <v>2788</v>
      </c>
      <c r="E487" s="80" t="s">
        <v>2789</v>
      </c>
      <c r="F487" s="80" t="s">
        <v>2790</v>
      </c>
      <c r="G487" s="79" t="s">
        <v>2791</v>
      </c>
      <c r="H487" s="79" t="s">
        <v>2792</v>
      </c>
    </row>
    <row r="488" spans="1:8" customFormat="1" ht="15" x14ac:dyDescent="0.25">
      <c r="A488" s="78" t="s">
        <v>407</v>
      </c>
      <c r="B488" s="78" t="s">
        <v>404</v>
      </c>
      <c r="C488" s="78" t="s">
        <v>405</v>
      </c>
      <c r="D488" s="80" t="s">
        <v>2793</v>
      </c>
      <c r="E488" s="80" t="s">
        <v>2794</v>
      </c>
      <c r="F488" s="80" t="s">
        <v>2795</v>
      </c>
      <c r="G488" s="79" t="s">
        <v>2796</v>
      </c>
      <c r="H488" s="79" t="s">
        <v>2797</v>
      </c>
    </row>
    <row r="489" spans="1:8" customFormat="1" ht="15" x14ac:dyDescent="0.25">
      <c r="A489" s="78" t="s">
        <v>407</v>
      </c>
      <c r="B489" s="78" t="s">
        <v>404</v>
      </c>
      <c r="C489" s="78" t="s">
        <v>405</v>
      </c>
      <c r="D489" s="80" t="s">
        <v>2798</v>
      </c>
      <c r="E489" s="80" t="s">
        <v>2799</v>
      </c>
      <c r="F489" s="80" t="s">
        <v>2800</v>
      </c>
      <c r="G489" s="79" t="s">
        <v>2801</v>
      </c>
      <c r="H489" s="79" t="s">
        <v>2802</v>
      </c>
    </row>
    <row r="490" spans="1:8" customFormat="1" ht="15" x14ac:dyDescent="0.25">
      <c r="A490" s="78" t="s">
        <v>407</v>
      </c>
      <c r="B490" s="78" t="s">
        <v>404</v>
      </c>
      <c r="C490" s="78" t="s">
        <v>405</v>
      </c>
      <c r="D490" s="80" t="s">
        <v>2803</v>
      </c>
      <c r="E490" s="80" t="s">
        <v>2804</v>
      </c>
      <c r="F490" s="80" t="s">
        <v>2805</v>
      </c>
      <c r="G490" s="79" t="s">
        <v>2806</v>
      </c>
      <c r="H490" s="79" t="s">
        <v>2807</v>
      </c>
    </row>
    <row r="491" spans="1:8" customFormat="1" ht="15" x14ac:dyDescent="0.25">
      <c r="A491" s="78" t="s">
        <v>407</v>
      </c>
      <c r="B491" s="78" t="s">
        <v>404</v>
      </c>
      <c r="C491" s="78" t="s">
        <v>405</v>
      </c>
      <c r="D491" s="80" t="s">
        <v>2808</v>
      </c>
      <c r="E491" s="80" t="s">
        <v>2809</v>
      </c>
      <c r="F491" s="80" t="s">
        <v>2810</v>
      </c>
      <c r="G491" s="79" t="s">
        <v>2811</v>
      </c>
      <c r="H491" s="79" t="s">
        <v>2812</v>
      </c>
    </row>
    <row r="492" spans="1:8" customFormat="1" ht="15" x14ac:dyDescent="0.25">
      <c r="A492" s="78" t="s">
        <v>407</v>
      </c>
      <c r="B492" s="78" t="s">
        <v>404</v>
      </c>
      <c r="C492" s="78" t="s">
        <v>405</v>
      </c>
      <c r="D492" s="80" t="s">
        <v>2813</v>
      </c>
      <c r="E492" s="80" t="s">
        <v>2814</v>
      </c>
      <c r="F492" s="80" t="s">
        <v>2815</v>
      </c>
      <c r="G492" s="79" t="s">
        <v>2816</v>
      </c>
      <c r="H492" s="79" t="s">
        <v>2817</v>
      </c>
    </row>
    <row r="493" spans="1:8" customFormat="1" ht="15" x14ac:dyDescent="0.25">
      <c r="A493" s="78" t="s">
        <v>407</v>
      </c>
      <c r="B493" s="78" t="s">
        <v>404</v>
      </c>
      <c r="C493" s="78" t="s">
        <v>405</v>
      </c>
      <c r="D493" s="80" t="s">
        <v>2818</v>
      </c>
      <c r="E493" s="80" t="s">
        <v>2819</v>
      </c>
      <c r="F493" s="80" t="s">
        <v>2820</v>
      </c>
      <c r="G493" s="79" t="s">
        <v>2821</v>
      </c>
      <c r="H493" s="79" t="s">
        <v>2822</v>
      </c>
    </row>
    <row r="494" spans="1:8" customFormat="1" ht="15" x14ac:dyDescent="0.25">
      <c r="A494" s="78" t="s">
        <v>407</v>
      </c>
      <c r="B494" s="78" t="s">
        <v>404</v>
      </c>
      <c r="C494" s="78" t="s">
        <v>405</v>
      </c>
      <c r="D494" s="80" t="s">
        <v>2823</v>
      </c>
      <c r="E494" s="80" t="s">
        <v>2824</v>
      </c>
      <c r="F494" s="80" t="s">
        <v>2825</v>
      </c>
      <c r="G494" s="79" t="s">
        <v>2826</v>
      </c>
      <c r="H494" s="79" t="s">
        <v>2827</v>
      </c>
    </row>
    <row r="495" spans="1:8" customFormat="1" ht="15" x14ac:dyDescent="0.25">
      <c r="A495" s="78" t="s">
        <v>407</v>
      </c>
      <c r="B495" s="78" t="s">
        <v>404</v>
      </c>
      <c r="C495" s="78" t="s">
        <v>405</v>
      </c>
      <c r="D495" s="80" t="s">
        <v>2828</v>
      </c>
      <c r="E495" s="80" t="s">
        <v>2829</v>
      </c>
      <c r="F495" s="80" t="s">
        <v>2830</v>
      </c>
      <c r="G495" s="79" t="s">
        <v>2831</v>
      </c>
      <c r="H495" s="79" t="s">
        <v>2832</v>
      </c>
    </row>
    <row r="496" spans="1:8" customFormat="1" ht="15" x14ac:dyDescent="0.25">
      <c r="A496" s="78" t="s">
        <v>407</v>
      </c>
      <c r="B496" s="78" t="s">
        <v>404</v>
      </c>
      <c r="C496" s="78" t="s">
        <v>405</v>
      </c>
      <c r="D496" s="80" t="s">
        <v>2833</v>
      </c>
      <c r="E496" s="80" t="s">
        <v>2834</v>
      </c>
      <c r="F496" s="80" t="s">
        <v>2835</v>
      </c>
      <c r="G496" s="79" t="s">
        <v>2836</v>
      </c>
      <c r="H496" s="79" t="s">
        <v>2837</v>
      </c>
    </row>
    <row r="497" spans="1:8" customFormat="1" ht="15" x14ac:dyDescent="0.25">
      <c r="A497" s="78" t="s">
        <v>407</v>
      </c>
      <c r="B497" s="78" t="s">
        <v>404</v>
      </c>
      <c r="C497" s="78" t="s">
        <v>405</v>
      </c>
      <c r="D497" s="80" t="s">
        <v>2838</v>
      </c>
      <c r="E497" s="80" t="s">
        <v>2839</v>
      </c>
      <c r="F497" s="80" t="s">
        <v>2840</v>
      </c>
      <c r="G497" s="79" t="s">
        <v>2841</v>
      </c>
      <c r="H497" s="79" t="s">
        <v>2842</v>
      </c>
    </row>
    <row r="498" spans="1:8" customFormat="1" ht="15" x14ac:dyDescent="0.25">
      <c r="A498" s="78" t="s">
        <v>407</v>
      </c>
      <c r="B498" s="78" t="s">
        <v>404</v>
      </c>
      <c r="C498" s="78" t="s">
        <v>405</v>
      </c>
      <c r="D498" s="80" t="s">
        <v>2843</v>
      </c>
      <c r="E498" s="80" t="s">
        <v>2844</v>
      </c>
      <c r="F498" s="80" t="s">
        <v>2845</v>
      </c>
      <c r="G498" s="79" t="s">
        <v>2846</v>
      </c>
      <c r="H498" s="79" t="s">
        <v>2847</v>
      </c>
    </row>
    <row r="499" spans="1:8" customFormat="1" ht="15" x14ac:dyDescent="0.25">
      <c r="A499" s="78" t="s">
        <v>407</v>
      </c>
      <c r="B499" s="78" t="s">
        <v>404</v>
      </c>
      <c r="C499" s="78" t="s">
        <v>405</v>
      </c>
      <c r="D499" s="80" t="s">
        <v>2848</v>
      </c>
      <c r="E499" s="80" t="s">
        <v>2849</v>
      </c>
      <c r="F499" s="80" t="s">
        <v>2850</v>
      </c>
      <c r="G499" s="79" t="s">
        <v>2851</v>
      </c>
      <c r="H499" s="79" t="s">
        <v>2852</v>
      </c>
    </row>
    <row r="500" spans="1:8" customFormat="1" ht="15" x14ac:dyDescent="0.25">
      <c r="A500" s="78" t="s">
        <v>407</v>
      </c>
      <c r="B500" s="78" t="s">
        <v>404</v>
      </c>
      <c r="C500" s="78" t="s">
        <v>405</v>
      </c>
      <c r="D500" s="80" t="s">
        <v>2853</v>
      </c>
      <c r="E500" s="80" t="s">
        <v>2854</v>
      </c>
      <c r="F500" s="80" t="s">
        <v>2855</v>
      </c>
      <c r="G500" s="79" t="s">
        <v>2856</v>
      </c>
      <c r="H500" s="79" t="s">
        <v>2857</v>
      </c>
    </row>
    <row r="501" spans="1:8" customFormat="1" ht="15" x14ac:dyDescent="0.25">
      <c r="A501" s="78" t="s">
        <v>407</v>
      </c>
      <c r="B501" s="78" t="s">
        <v>404</v>
      </c>
      <c r="C501" s="78" t="s">
        <v>405</v>
      </c>
      <c r="D501" s="80" t="s">
        <v>2858</v>
      </c>
      <c r="E501" s="80" t="s">
        <v>2859</v>
      </c>
      <c r="F501" s="80" t="s">
        <v>2860</v>
      </c>
      <c r="G501" s="79" t="s">
        <v>2861</v>
      </c>
      <c r="H501" s="79" t="s">
        <v>2862</v>
      </c>
    </row>
    <row r="502" spans="1:8" customFormat="1" ht="15" x14ac:dyDescent="0.25">
      <c r="A502" s="78" t="s">
        <v>407</v>
      </c>
      <c r="B502" s="78" t="s">
        <v>404</v>
      </c>
      <c r="C502" s="78" t="s">
        <v>405</v>
      </c>
      <c r="D502" s="80" t="s">
        <v>2863</v>
      </c>
      <c r="E502" s="80" t="s">
        <v>2864</v>
      </c>
      <c r="F502" s="80" t="s">
        <v>2865</v>
      </c>
      <c r="G502" s="79" t="s">
        <v>2866</v>
      </c>
      <c r="H502" s="79" t="s">
        <v>2867</v>
      </c>
    </row>
    <row r="503" spans="1:8" customFormat="1" ht="15" x14ac:dyDescent="0.25">
      <c r="A503" s="78" t="s">
        <v>407</v>
      </c>
      <c r="B503" s="78" t="s">
        <v>404</v>
      </c>
      <c r="C503" s="78" t="s">
        <v>405</v>
      </c>
      <c r="D503" s="80" t="s">
        <v>2868</v>
      </c>
      <c r="E503" s="80" t="s">
        <v>2869</v>
      </c>
      <c r="F503" s="80" t="s">
        <v>2870</v>
      </c>
      <c r="G503" s="79" t="s">
        <v>2871</v>
      </c>
      <c r="H503" s="79" t="s">
        <v>2872</v>
      </c>
    </row>
    <row r="504" spans="1:8" customFormat="1" ht="15" x14ac:dyDescent="0.25">
      <c r="A504" s="78" t="s">
        <v>407</v>
      </c>
      <c r="B504" s="78" t="s">
        <v>404</v>
      </c>
      <c r="C504" s="78" t="s">
        <v>405</v>
      </c>
      <c r="D504" s="80" t="s">
        <v>2873</v>
      </c>
      <c r="E504" s="80" t="s">
        <v>2874</v>
      </c>
      <c r="F504" s="80" t="s">
        <v>2875</v>
      </c>
      <c r="G504" s="79" t="s">
        <v>2876</v>
      </c>
      <c r="H504" s="79" t="s">
        <v>2877</v>
      </c>
    </row>
    <row r="505" spans="1:8" customFormat="1" ht="15" x14ac:dyDescent="0.25">
      <c r="A505" s="78" t="s">
        <v>407</v>
      </c>
      <c r="B505" s="78" t="s">
        <v>404</v>
      </c>
      <c r="C505" s="78" t="s">
        <v>405</v>
      </c>
      <c r="D505" s="80" t="s">
        <v>2878</v>
      </c>
      <c r="E505" s="80">
        <v>56</v>
      </c>
      <c r="F505" s="80" t="s">
        <v>2879</v>
      </c>
      <c r="G505" s="79" t="s">
        <v>2880</v>
      </c>
      <c r="H505" s="79" t="s">
        <v>2881</v>
      </c>
    </row>
    <row r="506" spans="1:8" customFormat="1" ht="15" x14ac:dyDescent="0.25">
      <c r="A506" s="78" t="s">
        <v>407</v>
      </c>
      <c r="B506" s="78" t="s">
        <v>404</v>
      </c>
      <c r="C506" s="78" t="s">
        <v>405</v>
      </c>
      <c r="D506" s="80" t="s">
        <v>2882</v>
      </c>
      <c r="E506" s="80" t="s">
        <v>2883</v>
      </c>
      <c r="F506" s="80" t="s">
        <v>2884</v>
      </c>
      <c r="G506" s="79" t="s">
        <v>2885</v>
      </c>
      <c r="H506" s="79" t="s">
        <v>2886</v>
      </c>
    </row>
    <row r="507" spans="1:8" customFormat="1" ht="15" x14ac:dyDescent="0.25">
      <c r="A507" s="78" t="s">
        <v>407</v>
      </c>
      <c r="B507" s="78" t="s">
        <v>404</v>
      </c>
      <c r="C507" s="78" t="s">
        <v>405</v>
      </c>
      <c r="D507" s="80" t="s">
        <v>2887</v>
      </c>
      <c r="E507" s="80" t="s">
        <v>2888</v>
      </c>
      <c r="F507" s="80" t="s">
        <v>2889</v>
      </c>
      <c r="G507" s="79" t="s">
        <v>2890</v>
      </c>
      <c r="H507" s="79" t="s">
        <v>2891</v>
      </c>
    </row>
    <row r="508" spans="1:8" customFormat="1" ht="15" x14ac:dyDescent="0.25">
      <c r="A508" s="78" t="s">
        <v>407</v>
      </c>
      <c r="B508" s="78" t="s">
        <v>404</v>
      </c>
      <c r="C508" s="78" t="s">
        <v>405</v>
      </c>
      <c r="D508" s="80" t="s">
        <v>2892</v>
      </c>
      <c r="E508" s="80" t="s">
        <v>2893</v>
      </c>
      <c r="F508" s="80" t="s">
        <v>2894</v>
      </c>
      <c r="G508" s="79" t="s">
        <v>2895</v>
      </c>
      <c r="H508" s="79" t="s">
        <v>2896</v>
      </c>
    </row>
    <row r="509" spans="1:8" customFormat="1" ht="15" x14ac:dyDescent="0.25">
      <c r="A509" s="78" t="s">
        <v>407</v>
      </c>
      <c r="B509" s="78" t="s">
        <v>404</v>
      </c>
      <c r="C509" s="78" t="s">
        <v>405</v>
      </c>
      <c r="D509" s="80" t="s">
        <v>2897</v>
      </c>
      <c r="E509" s="80" t="s">
        <v>2898</v>
      </c>
      <c r="F509" s="80" t="s">
        <v>2899</v>
      </c>
      <c r="G509" s="79" t="s">
        <v>2900</v>
      </c>
      <c r="H509" s="79" t="s">
        <v>2901</v>
      </c>
    </row>
    <row r="510" spans="1:8" customFormat="1" ht="15" x14ac:dyDescent="0.25">
      <c r="A510" s="78" t="s">
        <v>407</v>
      </c>
      <c r="B510" s="78" t="s">
        <v>404</v>
      </c>
      <c r="C510" s="78" t="s">
        <v>405</v>
      </c>
      <c r="D510" s="80" t="s">
        <v>2902</v>
      </c>
      <c r="E510" s="80" t="s">
        <v>2903</v>
      </c>
      <c r="F510" s="80" t="s">
        <v>2904</v>
      </c>
      <c r="G510" s="79" t="s">
        <v>2905</v>
      </c>
      <c r="H510" s="79" t="s">
        <v>2906</v>
      </c>
    </row>
    <row r="511" spans="1:8" customFormat="1" ht="15" x14ac:dyDescent="0.25">
      <c r="A511" s="78" t="s">
        <v>407</v>
      </c>
      <c r="B511" s="78" t="s">
        <v>404</v>
      </c>
      <c r="C511" s="78" t="s">
        <v>405</v>
      </c>
      <c r="D511" s="80" t="s">
        <v>2907</v>
      </c>
      <c r="E511" s="80" t="s">
        <v>2908</v>
      </c>
      <c r="F511" s="80" t="s">
        <v>2909</v>
      </c>
      <c r="G511" s="79" t="s">
        <v>2910</v>
      </c>
      <c r="H511" s="79" t="s">
        <v>2911</v>
      </c>
    </row>
    <row r="512" spans="1:8" customFormat="1" ht="15" x14ac:dyDescent="0.25">
      <c r="A512" s="78" t="s">
        <v>407</v>
      </c>
      <c r="B512" s="78" t="s">
        <v>404</v>
      </c>
      <c r="C512" s="78" t="s">
        <v>405</v>
      </c>
      <c r="D512" s="80" t="s">
        <v>2912</v>
      </c>
      <c r="E512" s="80" t="s">
        <v>2913</v>
      </c>
      <c r="F512" s="80" t="s">
        <v>2914</v>
      </c>
      <c r="G512" s="79" t="s">
        <v>2915</v>
      </c>
      <c r="H512" s="79" t="s">
        <v>2916</v>
      </c>
    </row>
    <row r="513" spans="1:8" customFormat="1" ht="15" x14ac:dyDescent="0.25">
      <c r="A513" s="78" t="s">
        <v>407</v>
      </c>
      <c r="B513" s="78" t="s">
        <v>404</v>
      </c>
      <c r="C513" s="78" t="s">
        <v>405</v>
      </c>
      <c r="D513" s="80" t="s">
        <v>2917</v>
      </c>
      <c r="E513" s="80" t="s">
        <v>2918</v>
      </c>
      <c r="F513" s="80" t="s">
        <v>2919</v>
      </c>
      <c r="G513" s="79" t="s">
        <v>2920</v>
      </c>
      <c r="H513" s="79" t="s">
        <v>2921</v>
      </c>
    </row>
    <row r="514" spans="1:8" customFormat="1" ht="15" x14ac:dyDescent="0.25">
      <c r="A514" s="78" t="s">
        <v>407</v>
      </c>
      <c r="B514" s="78" t="s">
        <v>404</v>
      </c>
      <c r="C514" s="78" t="s">
        <v>405</v>
      </c>
      <c r="D514" s="80" t="s">
        <v>2922</v>
      </c>
      <c r="E514" s="80" t="s">
        <v>2923</v>
      </c>
      <c r="F514" s="80" t="s">
        <v>2924</v>
      </c>
      <c r="G514" s="79" t="s">
        <v>2925</v>
      </c>
      <c r="H514" s="79" t="s">
        <v>2926</v>
      </c>
    </row>
    <row r="515" spans="1:8" customFormat="1" ht="15" x14ac:dyDescent="0.25">
      <c r="A515" s="78" t="s">
        <v>407</v>
      </c>
      <c r="B515" s="78" t="s">
        <v>404</v>
      </c>
      <c r="C515" s="78" t="s">
        <v>405</v>
      </c>
      <c r="D515" s="80" t="s">
        <v>2927</v>
      </c>
      <c r="E515" s="80" t="s">
        <v>2928</v>
      </c>
      <c r="F515" s="80" t="s">
        <v>2929</v>
      </c>
      <c r="G515" s="79" t="s">
        <v>2930</v>
      </c>
      <c r="H515" s="79" t="s">
        <v>2931</v>
      </c>
    </row>
    <row r="516" spans="1:8" customFormat="1" ht="15" x14ac:dyDescent="0.25">
      <c r="A516" s="78" t="s">
        <v>407</v>
      </c>
      <c r="B516" s="78" t="s">
        <v>404</v>
      </c>
      <c r="C516" s="78" t="s">
        <v>405</v>
      </c>
      <c r="D516" s="80" t="s">
        <v>2932</v>
      </c>
      <c r="E516" s="80" t="s">
        <v>2933</v>
      </c>
      <c r="F516" s="80" t="s">
        <v>2934</v>
      </c>
      <c r="G516" s="79" t="s">
        <v>2935</v>
      </c>
      <c r="H516" s="79" t="s">
        <v>2936</v>
      </c>
    </row>
    <row r="517" spans="1:8" customFormat="1" ht="15" x14ac:dyDescent="0.25">
      <c r="A517" s="78" t="s">
        <v>407</v>
      </c>
      <c r="B517" s="78" t="s">
        <v>404</v>
      </c>
      <c r="C517" s="78" t="s">
        <v>405</v>
      </c>
      <c r="D517" s="80" t="s">
        <v>2937</v>
      </c>
      <c r="E517" s="80" t="s">
        <v>2938</v>
      </c>
      <c r="F517" s="80" t="s">
        <v>2939</v>
      </c>
      <c r="G517" s="79" t="s">
        <v>2940</v>
      </c>
      <c r="H517" s="79" t="s">
        <v>2941</v>
      </c>
    </row>
    <row r="518" spans="1:8" customFormat="1" ht="15" x14ac:dyDescent="0.25">
      <c r="A518" s="78" t="s">
        <v>407</v>
      </c>
      <c r="B518" s="78" t="s">
        <v>404</v>
      </c>
      <c r="C518" s="78" t="s">
        <v>405</v>
      </c>
      <c r="D518" s="80" t="s">
        <v>2942</v>
      </c>
      <c r="E518" s="80" t="s">
        <v>2943</v>
      </c>
      <c r="F518" s="80" t="s">
        <v>2944</v>
      </c>
      <c r="G518" s="79" t="s">
        <v>2945</v>
      </c>
      <c r="H518" s="79" t="s">
        <v>2946</v>
      </c>
    </row>
    <row r="519" spans="1:8" customFormat="1" ht="15" x14ac:dyDescent="0.25">
      <c r="A519" s="78" t="s">
        <v>407</v>
      </c>
      <c r="B519" s="78" t="s">
        <v>404</v>
      </c>
      <c r="C519" s="78" t="s">
        <v>405</v>
      </c>
      <c r="D519" s="80" t="s">
        <v>2947</v>
      </c>
      <c r="E519" s="80" t="s">
        <v>2948</v>
      </c>
      <c r="F519" s="80" t="s">
        <v>2949</v>
      </c>
      <c r="G519" s="79" t="s">
        <v>2950</v>
      </c>
      <c r="H519" s="79" t="s">
        <v>2951</v>
      </c>
    </row>
    <row r="520" spans="1:8" customFormat="1" ht="15" x14ac:dyDescent="0.25">
      <c r="A520" s="78" t="s">
        <v>407</v>
      </c>
      <c r="B520" s="78" t="s">
        <v>404</v>
      </c>
      <c r="C520" s="78" t="s">
        <v>405</v>
      </c>
      <c r="D520" s="80" t="s">
        <v>2952</v>
      </c>
      <c r="E520" s="80" t="s">
        <v>2953</v>
      </c>
      <c r="F520" s="80" t="s">
        <v>2954</v>
      </c>
      <c r="G520" s="79" t="s">
        <v>2955</v>
      </c>
      <c r="H520" s="79" t="s">
        <v>2956</v>
      </c>
    </row>
    <row r="521" spans="1:8" customFormat="1" ht="15" x14ac:dyDescent="0.25">
      <c r="A521" s="78" t="s">
        <v>407</v>
      </c>
      <c r="B521" s="78" t="s">
        <v>404</v>
      </c>
      <c r="C521" s="78" t="s">
        <v>405</v>
      </c>
      <c r="D521" s="80" t="s">
        <v>2957</v>
      </c>
      <c r="E521" s="80" t="s">
        <v>2958</v>
      </c>
      <c r="F521" s="80" t="s">
        <v>2959</v>
      </c>
      <c r="G521" s="79" t="s">
        <v>2960</v>
      </c>
      <c r="H521" s="79" t="s">
        <v>2961</v>
      </c>
    </row>
    <row r="522" spans="1:8" customFormat="1" ht="15" x14ac:dyDescent="0.25">
      <c r="A522" s="78" t="s">
        <v>407</v>
      </c>
      <c r="B522" s="78" t="s">
        <v>404</v>
      </c>
      <c r="C522" s="78" t="s">
        <v>405</v>
      </c>
      <c r="D522" s="80" t="s">
        <v>2962</v>
      </c>
      <c r="E522" s="80" t="s">
        <v>2963</v>
      </c>
      <c r="F522" s="80" t="s">
        <v>2964</v>
      </c>
      <c r="G522" s="79" t="s">
        <v>2965</v>
      </c>
      <c r="H522" s="79" t="s">
        <v>2966</v>
      </c>
    </row>
    <row r="523" spans="1:8" customFormat="1" ht="15" x14ac:dyDescent="0.25">
      <c r="A523" s="78" t="s">
        <v>407</v>
      </c>
      <c r="B523" s="78" t="s">
        <v>404</v>
      </c>
      <c r="C523" s="78" t="s">
        <v>405</v>
      </c>
      <c r="D523" s="80" t="s">
        <v>2967</v>
      </c>
      <c r="E523" s="80" t="s">
        <v>2968</v>
      </c>
      <c r="F523" s="80" t="s">
        <v>2969</v>
      </c>
      <c r="G523" s="79" t="s">
        <v>2970</v>
      </c>
      <c r="H523" s="79" t="s">
        <v>2971</v>
      </c>
    </row>
    <row r="524" spans="1:8" customFormat="1" ht="15" x14ac:dyDescent="0.25">
      <c r="A524" s="78" t="s">
        <v>407</v>
      </c>
      <c r="B524" s="78" t="s">
        <v>404</v>
      </c>
      <c r="C524" s="78" t="s">
        <v>405</v>
      </c>
      <c r="D524" s="80" t="s">
        <v>2972</v>
      </c>
      <c r="E524" s="80" t="s">
        <v>2973</v>
      </c>
      <c r="F524" s="80" t="s">
        <v>2974</v>
      </c>
      <c r="G524" s="79" t="s">
        <v>2975</v>
      </c>
      <c r="H524" s="79" t="s">
        <v>2976</v>
      </c>
    </row>
    <row r="525" spans="1:8" customFormat="1" ht="15" x14ac:dyDescent="0.25">
      <c r="A525" s="78" t="s">
        <v>407</v>
      </c>
      <c r="B525" s="78" t="s">
        <v>404</v>
      </c>
      <c r="C525" s="78" t="s">
        <v>405</v>
      </c>
      <c r="D525" s="80" t="s">
        <v>2977</v>
      </c>
      <c r="E525" s="80" t="s">
        <v>2978</v>
      </c>
      <c r="F525" s="80" t="s">
        <v>2979</v>
      </c>
      <c r="G525" s="79" t="s">
        <v>2980</v>
      </c>
      <c r="H525" s="79" t="s">
        <v>2981</v>
      </c>
    </row>
    <row r="526" spans="1:8" customFormat="1" ht="15" x14ac:dyDescent="0.25">
      <c r="A526" s="78" t="s">
        <v>407</v>
      </c>
      <c r="B526" s="78" t="s">
        <v>404</v>
      </c>
      <c r="C526" s="78" t="s">
        <v>405</v>
      </c>
      <c r="D526" s="80" t="s">
        <v>2982</v>
      </c>
      <c r="E526" s="80" t="s">
        <v>2983</v>
      </c>
      <c r="F526" s="80" t="s">
        <v>2984</v>
      </c>
      <c r="G526" s="79" t="s">
        <v>2985</v>
      </c>
      <c r="H526" s="79" t="s">
        <v>2986</v>
      </c>
    </row>
    <row r="527" spans="1:8" customFormat="1" ht="15" x14ac:dyDescent="0.25">
      <c r="A527" s="78" t="s">
        <v>407</v>
      </c>
      <c r="B527" s="78" t="s">
        <v>404</v>
      </c>
      <c r="C527" s="78" t="s">
        <v>405</v>
      </c>
      <c r="D527" s="80" t="s">
        <v>2987</v>
      </c>
      <c r="E527" s="80" t="s">
        <v>2988</v>
      </c>
      <c r="F527" s="80" t="s">
        <v>2989</v>
      </c>
      <c r="G527" s="79" t="s">
        <v>2990</v>
      </c>
      <c r="H527" s="79" t="s">
        <v>2991</v>
      </c>
    </row>
    <row r="528" spans="1:8" customFormat="1" ht="15" x14ac:dyDescent="0.25">
      <c r="A528" s="78" t="s">
        <v>407</v>
      </c>
      <c r="B528" s="78" t="s">
        <v>404</v>
      </c>
      <c r="C528" s="78" t="s">
        <v>405</v>
      </c>
      <c r="D528" s="80" t="s">
        <v>2992</v>
      </c>
      <c r="E528" s="80" t="s">
        <v>2993</v>
      </c>
      <c r="F528" s="80" t="s">
        <v>2994</v>
      </c>
      <c r="G528" s="79" t="s">
        <v>2995</v>
      </c>
      <c r="H528" s="79" t="s">
        <v>2996</v>
      </c>
    </row>
    <row r="529" spans="1:8" customFormat="1" ht="15" x14ac:dyDescent="0.25">
      <c r="A529" s="78" t="s">
        <v>407</v>
      </c>
      <c r="B529" s="78" t="s">
        <v>404</v>
      </c>
      <c r="C529" s="78" t="s">
        <v>405</v>
      </c>
      <c r="D529" s="80" t="s">
        <v>2997</v>
      </c>
      <c r="E529" s="80" t="s">
        <v>2998</v>
      </c>
      <c r="F529" s="80" t="s">
        <v>2999</v>
      </c>
      <c r="G529" s="79" t="s">
        <v>3000</v>
      </c>
      <c r="H529" s="79" t="s">
        <v>3001</v>
      </c>
    </row>
    <row r="530" spans="1:8" customFormat="1" ht="15" x14ac:dyDescent="0.25">
      <c r="A530" s="78" t="s">
        <v>407</v>
      </c>
      <c r="B530" s="78" t="s">
        <v>404</v>
      </c>
      <c r="C530" s="78" t="s">
        <v>405</v>
      </c>
      <c r="D530" s="80" t="s">
        <v>3002</v>
      </c>
      <c r="E530" s="80" t="s">
        <v>3003</v>
      </c>
      <c r="F530" s="80" t="s">
        <v>3004</v>
      </c>
      <c r="G530" s="79" t="s">
        <v>3005</v>
      </c>
      <c r="H530" s="79" t="s">
        <v>3006</v>
      </c>
    </row>
    <row r="531" spans="1:8" customFormat="1" ht="15" x14ac:dyDescent="0.25">
      <c r="A531" s="78" t="s">
        <v>407</v>
      </c>
      <c r="B531" s="78" t="s">
        <v>404</v>
      </c>
      <c r="C531" s="78" t="s">
        <v>405</v>
      </c>
      <c r="D531" s="80" t="s">
        <v>3007</v>
      </c>
      <c r="E531" s="80" t="s">
        <v>3008</v>
      </c>
      <c r="F531" s="80" t="s">
        <v>3009</v>
      </c>
      <c r="G531" s="79" t="s">
        <v>3010</v>
      </c>
      <c r="H531" s="79" t="s">
        <v>3011</v>
      </c>
    </row>
    <row r="532" spans="1:8" customFormat="1" ht="15" x14ac:dyDescent="0.25">
      <c r="A532" s="78" t="s">
        <v>407</v>
      </c>
      <c r="B532" s="78" t="s">
        <v>404</v>
      </c>
      <c r="C532" s="78" t="s">
        <v>405</v>
      </c>
      <c r="D532" s="80" t="s">
        <v>3012</v>
      </c>
      <c r="E532" s="80" t="s">
        <v>3013</v>
      </c>
      <c r="F532" s="80" t="s">
        <v>3014</v>
      </c>
      <c r="G532" s="79" t="s">
        <v>3015</v>
      </c>
      <c r="H532" s="79" t="s">
        <v>3016</v>
      </c>
    </row>
    <row r="533" spans="1:8" customFormat="1" ht="15" x14ac:dyDescent="0.25">
      <c r="A533" s="78" t="s">
        <v>407</v>
      </c>
      <c r="B533" s="78" t="s">
        <v>404</v>
      </c>
      <c r="C533" s="78" t="s">
        <v>405</v>
      </c>
      <c r="D533" s="80" t="s">
        <v>3017</v>
      </c>
      <c r="E533" s="80" t="s">
        <v>3018</v>
      </c>
      <c r="F533" s="80" t="s">
        <v>3019</v>
      </c>
      <c r="G533" s="79" t="s">
        <v>3020</v>
      </c>
      <c r="H533" s="79" t="s">
        <v>3021</v>
      </c>
    </row>
    <row r="534" spans="1:8" customFormat="1" ht="15" x14ac:dyDescent="0.25">
      <c r="A534" s="78" t="s">
        <v>407</v>
      </c>
      <c r="B534" s="78" t="s">
        <v>404</v>
      </c>
      <c r="C534" s="78" t="s">
        <v>405</v>
      </c>
      <c r="D534" s="80" t="s">
        <v>3022</v>
      </c>
      <c r="E534" s="80" t="s">
        <v>3023</v>
      </c>
      <c r="F534" s="80" t="s">
        <v>3024</v>
      </c>
      <c r="G534" s="79" t="s">
        <v>3025</v>
      </c>
      <c r="H534" s="79" t="s">
        <v>3026</v>
      </c>
    </row>
    <row r="535" spans="1:8" customFormat="1" ht="15" x14ac:dyDescent="0.25">
      <c r="A535" s="78" t="s">
        <v>407</v>
      </c>
      <c r="B535" s="78" t="s">
        <v>404</v>
      </c>
      <c r="C535" s="78" t="s">
        <v>405</v>
      </c>
      <c r="D535" s="80" t="s">
        <v>3027</v>
      </c>
      <c r="E535" s="80" t="s">
        <v>3028</v>
      </c>
      <c r="F535" s="80" t="s">
        <v>3029</v>
      </c>
      <c r="G535" s="79" t="s">
        <v>3030</v>
      </c>
      <c r="H535" s="79" t="s">
        <v>3031</v>
      </c>
    </row>
    <row r="536" spans="1:8" customFormat="1" ht="15" x14ac:dyDescent="0.25">
      <c r="A536" s="78" t="s">
        <v>407</v>
      </c>
      <c r="B536" s="78" t="s">
        <v>404</v>
      </c>
      <c r="C536" s="78" t="s">
        <v>405</v>
      </c>
      <c r="D536" s="80" t="s">
        <v>3032</v>
      </c>
      <c r="E536" s="80" t="s">
        <v>3033</v>
      </c>
      <c r="F536" s="80" t="s">
        <v>120</v>
      </c>
      <c r="G536" s="79" t="s">
        <v>3034</v>
      </c>
      <c r="H536" s="79" t="s">
        <v>3035</v>
      </c>
    </row>
    <row r="537" spans="1:8" customFormat="1" ht="15" x14ac:dyDescent="0.25">
      <c r="A537" s="78" t="s">
        <v>407</v>
      </c>
      <c r="B537" s="78" t="s">
        <v>404</v>
      </c>
      <c r="C537" s="78" t="s">
        <v>405</v>
      </c>
      <c r="D537" s="80" t="s">
        <v>3036</v>
      </c>
      <c r="E537" s="80" t="s">
        <v>3037</v>
      </c>
      <c r="F537" s="80" t="s">
        <v>3038</v>
      </c>
      <c r="G537" s="79" t="s">
        <v>3039</v>
      </c>
      <c r="H537" s="79" t="s">
        <v>3040</v>
      </c>
    </row>
    <row r="538" spans="1:8" customFormat="1" ht="15" x14ac:dyDescent="0.25">
      <c r="A538" s="78" t="s">
        <v>407</v>
      </c>
      <c r="B538" s="78" t="s">
        <v>404</v>
      </c>
      <c r="C538" s="78" t="s">
        <v>405</v>
      </c>
      <c r="D538" s="80" t="s">
        <v>3041</v>
      </c>
      <c r="E538" s="80" t="s">
        <v>3042</v>
      </c>
      <c r="F538" s="80" t="s">
        <v>3043</v>
      </c>
      <c r="G538" s="79" t="s">
        <v>3044</v>
      </c>
      <c r="H538" s="79" t="s">
        <v>3045</v>
      </c>
    </row>
    <row r="539" spans="1:8" customFormat="1" ht="15" x14ac:dyDescent="0.25">
      <c r="A539" s="78" t="s">
        <v>407</v>
      </c>
      <c r="B539" s="78" t="s">
        <v>404</v>
      </c>
      <c r="C539" s="78" t="s">
        <v>405</v>
      </c>
      <c r="D539" s="80" t="s">
        <v>3046</v>
      </c>
      <c r="E539" s="80" t="s">
        <v>3047</v>
      </c>
      <c r="F539" s="80" t="s">
        <v>3048</v>
      </c>
      <c r="G539" s="79" t="s">
        <v>3049</v>
      </c>
      <c r="H539" s="79" t="s">
        <v>3050</v>
      </c>
    </row>
    <row r="540" spans="1:8" customFormat="1" ht="15" x14ac:dyDescent="0.25">
      <c r="A540" s="78" t="s">
        <v>407</v>
      </c>
      <c r="B540" s="78" t="s">
        <v>404</v>
      </c>
      <c r="C540" s="78" t="s">
        <v>405</v>
      </c>
      <c r="D540" s="80" t="s">
        <v>3051</v>
      </c>
      <c r="E540" s="80" t="s">
        <v>3052</v>
      </c>
      <c r="F540" s="80" t="s">
        <v>3053</v>
      </c>
      <c r="G540" s="79" t="s">
        <v>3054</v>
      </c>
      <c r="H540" s="79" t="s">
        <v>3055</v>
      </c>
    </row>
    <row r="541" spans="1:8" customFormat="1" ht="15" x14ac:dyDescent="0.25">
      <c r="A541" s="78" t="s">
        <v>407</v>
      </c>
      <c r="B541" s="78" t="s">
        <v>404</v>
      </c>
      <c r="C541" s="78" t="s">
        <v>405</v>
      </c>
      <c r="D541" s="80" t="s">
        <v>3056</v>
      </c>
      <c r="E541" s="80" t="s">
        <v>3057</v>
      </c>
      <c r="F541" s="80" t="s">
        <v>3058</v>
      </c>
      <c r="G541" s="79" t="s">
        <v>3059</v>
      </c>
      <c r="H541" s="79" t="s">
        <v>3060</v>
      </c>
    </row>
    <row r="542" spans="1:8" customFormat="1" ht="15" x14ac:dyDescent="0.25">
      <c r="A542" s="78" t="s">
        <v>407</v>
      </c>
      <c r="B542" s="78" t="s">
        <v>404</v>
      </c>
      <c r="C542" s="78" t="s">
        <v>405</v>
      </c>
      <c r="D542" s="80" t="s">
        <v>3061</v>
      </c>
      <c r="E542" s="80" t="s">
        <v>3062</v>
      </c>
      <c r="F542" s="80" t="s">
        <v>3063</v>
      </c>
      <c r="G542" s="79" t="s">
        <v>3064</v>
      </c>
      <c r="H542" s="79" t="s">
        <v>3065</v>
      </c>
    </row>
    <row r="543" spans="1:8" customFormat="1" ht="15" x14ac:dyDescent="0.25">
      <c r="A543" s="78" t="s">
        <v>407</v>
      </c>
      <c r="B543" s="78" t="s">
        <v>404</v>
      </c>
      <c r="C543" s="78" t="s">
        <v>405</v>
      </c>
      <c r="D543" s="80" t="s">
        <v>3066</v>
      </c>
      <c r="E543" s="80" t="s">
        <v>3067</v>
      </c>
      <c r="F543" s="80" t="s">
        <v>3068</v>
      </c>
      <c r="G543" s="79" t="s">
        <v>3069</v>
      </c>
      <c r="H543" s="79" t="s">
        <v>3070</v>
      </c>
    </row>
    <row r="544" spans="1:8" customFormat="1" ht="15" x14ac:dyDescent="0.25">
      <c r="A544" s="78" t="s">
        <v>407</v>
      </c>
      <c r="B544" s="78" t="s">
        <v>404</v>
      </c>
      <c r="C544" s="78" t="s">
        <v>405</v>
      </c>
      <c r="D544" s="80" t="s">
        <v>3071</v>
      </c>
      <c r="E544" s="80" t="s">
        <v>3072</v>
      </c>
      <c r="F544" s="80" t="s">
        <v>3073</v>
      </c>
      <c r="G544" s="79" t="s">
        <v>3074</v>
      </c>
      <c r="H544" s="79" t="s">
        <v>3075</v>
      </c>
    </row>
    <row r="545" spans="1:8" customFormat="1" ht="15" x14ac:dyDescent="0.25">
      <c r="A545" s="78" t="s">
        <v>407</v>
      </c>
      <c r="B545" s="78" t="s">
        <v>404</v>
      </c>
      <c r="C545" s="78" t="s">
        <v>405</v>
      </c>
      <c r="D545" s="80" t="s">
        <v>3076</v>
      </c>
      <c r="E545" s="80" t="s">
        <v>3077</v>
      </c>
      <c r="F545" s="80" t="s">
        <v>3078</v>
      </c>
      <c r="G545" s="79" t="s">
        <v>3079</v>
      </c>
      <c r="H545" s="79" t="s">
        <v>3080</v>
      </c>
    </row>
    <row r="546" spans="1:8" customFormat="1" ht="15" x14ac:dyDescent="0.25">
      <c r="A546" s="78" t="s">
        <v>407</v>
      </c>
      <c r="B546" s="78" t="s">
        <v>404</v>
      </c>
      <c r="C546" s="78" t="s">
        <v>405</v>
      </c>
      <c r="D546" s="80" t="s">
        <v>3081</v>
      </c>
      <c r="E546" s="80" t="s">
        <v>3082</v>
      </c>
      <c r="F546" s="80" t="s">
        <v>3083</v>
      </c>
      <c r="G546" s="79" t="s">
        <v>3084</v>
      </c>
      <c r="H546" s="79" t="s">
        <v>3085</v>
      </c>
    </row>
    <row r="547" spans="1:8" customFormat="1" ht="15" x14ac:dyDescent="0.25">
      <c r="A547" s="78" t="s">
        <v>407</v>
      </c>
      <c r="B547" s="78" t="s">
        <v>404</v>
      </c>
      <c r="C547" s="78" t="s">
        <v>405</v>
      </c>
      <c r="D547" s="80" t="s">
        <v>3086</v>
      </c>
      <c r="E547" s="80" t="s">
        <v>3087</v>
      </c>
      <c r="F547" s="80" t="s">
        <v>3088</v>
      </c>
      <c r="G547" s="79" t="s">
        <v>3089</v>
      </c>
      <c r="H547" s="79" t="s">
        <v>3090</v>
      </c>
    </row>
    <row r="548" spans="1:8" customFormat="1" ht="15" x14ac:dyDescent="0.25">
      <c r="A548" s="78" t="s">
        <v>407</v>
      </c>
      <c r="B548" s="78" t="s">
        <v>404</v>
      </c>
      <c r="C548" s="78" t="s">
        <v>405</v>
      </c>
      <c r="D548" s="80" t="s">
        <v>3091</v>
      </c>
      <c r="E548" s="80" t="s">
        <v>3092</v>
      </c>
      <c r="F548" s="80" t="s">
        <v>3093</v>
      </c>
      <c r="G548" s="79" t="s">
        <v>3094</v>
      </c>
      <c r="H548" s="79" t="s">
        <v>3095</v>
      </c>
    </row>
    <row r="549" spans="1:8" customFormat="1" ht="15" x14ac:dyDescent="0.25">
      <c r="A549" s="78" t="s">
        <v>407</v>
      </c>
      <c r="B549" s="78" t="s">
        <v>404</v>
      </c>
      <c r="C549" s="78" t="s">
        <v>405</v>
      </c>
      <c r="D549" s="80" t="s">
        <v>3096</v>
      </c>
      <c r="E549" s="80" t="s">
        <v>3097</v>
      </c>
      <c r="F549" s="80" t="s">
        <v>3098</v>
      </c>
      <c r="G549" s="79" t="s">
        <v>3099</v>
      </c>
      <c r="H549" s="79" t="s">
        <v>3100</v>
      </c>
    </row>
    <row r="550" spans="1:8" customFormat="1" ht="15" x14ac:dyDescent="0.25">
      <c r="A550" s="78" t="s">
        <v>407</v>
      </c>
      <c r="B550" s="78" t="s">
        <v>404</v>
      </c>
      <c r="C550" s="78" t="s">
        <v>405</v>
      </c>
      <c r="D550" s="80" t="s">
        <v>3101</v>
      </c>
      <c r="E550" s="80" t="s">
        <v>3102</v>
      </c>
      <c r="F550" s="80" t="s">
        <v>3103</v>
      </c>
      <c r="G550" s="79" t="s">
        <v>3104</v>
      </c>
      <c r="H550" s="79" t="s">
        <v>3105</v>
      </c>
    </row>
    <row r="551" spans="1:8" customFormat="1" ht="15" x14ac:dyDescent="0.25">
      <c r="A551" s="78" t="s">
        <v>407</v>
      </c>
      <c r="B551" s="78" t="s">
        <v>404</v>
      </c>
      <c r="C551" s="78" t="s">
        <v>405</v>
      </c>
      <c r="D551" s="80" t="s">
        <v>3106</v>
      </c>
      <c r="E551" s="80" t="s">
        <v>3107</v>
      </c>
      <c r="F551" s="80" t="s">
        <v>3108</v>
      </c>
      <c r="G551" s="79" t="s">
        <v>3109</v>
      </c>
      <c r="H551" s="79" t="s">
        <v>3110</v>
      </c>
    </row>
    <row r="552" spans="1:8" customFormat="1" ht="15" x14ac:dyDescent="0.25">
      <c r="A552" s="78" t="s">
        <v>407</v>
      </c>
      <c r="B552" s="78" t="s">
        <v>404</v>
      </c>
      <c r="C552" s="78" t="s">
        <v>405</v>
      </c>
      <c r="D552" s="80" t="s">
        <v>3111</v>
      </c>
      <c r="E552" s="80" t="s">
        <v>3112</v>
      </c>
      <c r="F552" s="80" t="s">
        <v>3113</v>
      </c>
      <c r="G552" s="79" t="s">
        <v>3114</v>
      </c>
      <c r="H552" s="79" t="s">
        <v>3115</v>
      </c>
    </row>
    <row r="553" spans="1:8" customFormat="1" ht="15" x14ac:dyDescent="0.25">
      <c r="A553" s="78" t="s">
        <v>407</v>
      </c>
      <c r="B553" s="78" t="s">
        <v>404</v>
      </c>
      <c r="C553" s="78" t="s">
        <v>405</v>
      </c>
      <c r="D553" s="80" t="s">
        <v>3116</v>
      </c>
      <c r="E553" s="80" t="s">
        <v>3117</v>
      </c>
      <c r="F553" s="80" t="s">
        <v>3118</v>
      </c>
      <c r="G553" s="79" t="s">
        <v>3119</v>
      </c>
      <c r="H553" s="79" t="s">
        <v>3120</v>
      </c>
    </row>
    <row r="554" spans="1:8" customFormat="1" ht="15" x14ac:dyDescent="0.25">
      <c r="A554" s="78" t="s">
        <v>407</v>
      </c>
      <c r="B554" s="78" t="s">
        <v>404</v>
      </c>
      <c r="C554" s="78" t="s">
        <v>405</v>
      </c>
      <c r="D554" s="80" t="s">
        <v>3121</v>
      </c>
      <c r="E554" s="80" t="s">
        <v>3122</v>
      </c>
      <c r="F554" s="80" t="s">
        <v>3123</v>
      </c>
      <c r="G554" s="79" t="s">
        <v>3124</v>
      </c>
      <c r="H554" s="79" t="s">
        <v>3125</v>
      </c>
    </row>
    <row r="555" spans="1:8" customFormat="1" ht="15" x14ac:dyDescent="0.25">
      <c r="A555" s="78" t="s">
        <v>407</v>
      </c>
      <c r="B555" s="78" t="s">
        <v>404</v>
      </c>
      <c r="C555" s="78" t="s">
        <v>405</v>
      </c>
      <c r="D555" s="80" t="s">
        <v>3126</v>
      </c>
      <c r="E555" s="80" t="s">
        <v>3127</v>
      </c>
      <c r="F555" s="80" t="s">
        <v>3128</v>
      </c>
      <c r="G555" s="79" t="s">
        <v>3129</v>
      </c>
      <c r="H555" s="79" t="s">
        <v>3130</v>
      </c>
    </row>
    <row r="556" spans="1:8" customFormat="1" ht="15" x14ac:dyDescent="0.25">
      <c r="A556" s="78" t="s">
        <v>407</v>
      </c>
      <c r="B556" s="78" t="s">
        <v>404</v>
      </c>
      <c r="C556" s="78" t="s">
        <v>405</v>
      </c>
      <c r="D556" s="80" t="s">
        <v>3131</v>
      </c>
      <c r="E556" s="80" t="s">
        <v>3132</v>
      </c>
      <c r="F556" s="80" t="s">
        <v>3133</v>
      </c>
      <c r="G556" s="79" t="s">
        <v>3134</v>
      </c>
      <c r="H556" s="79" t="s">
        <v>3135</v>
      </c>
    </row>
    <row r="557" spans="1:8" customFormat="1" ht="15" x14ac:dyDescent="0.25">
      <c r="A557" s="78" t="s">
        <v>407</v>
      </c>
      <c r="B557" s="78" t="s">
        <v>404</v>
      </c>
      <c r="C557" s="78" t="s">
        <v>405</v>
      </c>
      <c r="D557" s="80" t="s">
        <v>3136</v>
      </c>
      <c r="E557" s="80" t="s">
        <v>3137</v>
      </c>
      <c r="F557" s="80" t="s">
        <v>3138</v>
      </c>
      <c r="G557" s="79" t="s">
        <v>3139</v>
      </c>
      <c r="H557" s="79" t="s">
        <v>3140</v>
      </c>
    </row>
    <row r="558" spans="1:8" customFormat="1" ht="15" x14ac:dyDescent="0.25">
      <c r="A558" s="78" t="s">
        <v>407</v>
      </c>
      <c r="B558" s="78" t="s">
        <v>404</v>
      </c>
      <c r="C558" s="78" t="s">
        <v>405</v>
      </c>
      <c r="D558" s="80" t="s">
        <v>3141</v>
      </c>
      <c r="E558" s="80" t="s">
        <v>3142</v>
      </c>
      <c r="F558" s="80" t="s">
        <v>3143</v>
      </c>
      <c r="G558" s="79" t="s">
        <v>3144</v>
      </c>
      <c r="H558" s="79" t="s">
        <v>3145</v>
      </c>
    </row>
    <row r="559" spans="1:8" customFormat="1" ht="15" x14ac:dyDescent="0.25">
      <c r="A559" s="78" t="s">
        <v>407</v>
      </c>
      <c r="B559" s="78" t="s">
        <v>404</v>
      </c>
      <c r="C559" s="78" t="s">
        <v>405</v>
      </c>
      <c r="D559" s="80" t="s">
        <v>3146</v>
      </c>
      <c r="E559" s="80" t="s">
        <v>3147</v>
      </c>
      <c r="F559" s="80" t="s">
        <v>3148</v>
      </c>
      <c r="G559" s="79" t="s">
        <v>3149</v>
      </c>
      <c r="H559" s="79" t="s">
        <v>3150</v>
      </c>
    </row>
    <row r="560" spans="1:8" customFormat="1" ht="15" x14ac:dyDescent="0.25">
      <c r="A560" s="78" t="s">
        <v>407</v>
      </c>
      <c r="B560" s="78" t="s">
        <v>404</v>
      </c>
      <c r="C560" s="78" t="s">
        <v>405</v>
      </c>
      <c r="D560" s="80" t="s">
        <v>3151</v>
      </c>
      <c r="E560" s="80">
        <v>58</v>
      </c>
      <c r="F560" s="80" t="s">
        <v>3152</v>
      </c>
      <c r="G560" s="79" t="s">
        <v>3153</v>
      </c>
      <c r="H560" s="79" t="s">
        <v>3154</v>
      </c>
    </row>
    <row r="561" spans="1:8" customFormat="1" ht="15" x14ac:dyDescent="0.25">
      <c r="A561" s="78" t="s">
        <v>407</v>
      </c>
      <c r="B561" s="78" t="s">
        <v>404</v>
      </c>
      <c r="C561" s="78" t="s">
        <v>405</v>
      </c>
      <c r="D561" s="80" t="s">
        <v>3155</v>
      </c>
      <c r="E561" s="80" t="s">
        <v>3156</v>
      </c>
      <c r="F561" s="80" t="s">
        <v>3157</v>
      </c>
      <c r="G561" s="79" t="s">
        <v>3158</v>
      </c>
      <c r="H561" s="79" t="s">
        <v>3159</v>
      </c>
    </row>
    <row r="562" spans="1:8" customFormat="1" ht="15" x14ac:dyDescent="0.25">
      <c r="A562" s="78" t="s">
        <v>407</v>
      </c>
      <c r="B562" s="78" t="s">
        <v>404</v>
      </c>
      <c r="C562" s="78" t="s">
        <v>405</v>
      </c>
      <c r="D562" s="80" t="s">
        <v>3160</v>
      </c>
      <c r="E562" s="80" t="s">
        <v>3161</v>
      </c>
      <c r="F562" s="80" t="s">
        <v>3162</v>
      </c>
      <c r="G562" s="79" t="s">
        <v>3163</v>
      </c>
      <c r="H562" s="79" t="s">
        <v>3164</v>
      </c>
    </row>
    <row r="563" spans="1:8" customFormat="1" ht="15" x14ac:dyDescent="0.25">
      <c r="A563" s="78" t="s">
        <v>407</v>
      </c>
      <c r="B563" s="78" t="s">
        <v>404</v>
      </c>
      <c r="C563" s="78" t="s">
        <v>405</v>
      </c>
      <c r="D563" s="80" t="s">
        <v>3165</v>
      </c>
      <c r="E563" s="80" t="s">
        <v>3166</v>
      </c>
      <c r="F563" s="80" t="s">
        <v>3167</v>
      </c>
      <c r="G563" s="79" t="s">
        <v>3168</v>
      </c>
      <c r="H563" s="79" t="s">
        <v>3169</v>
      </c>
    </row>
    <row r="564" spans="1:8" customFormat="1" ht="15" x14ac:dyDescent="0.25">
      <c r="A564" s="78" t="s">
        <v>407</v>
      </c>
      <c r="B564" s="78" t="s">
        <v>404</v>
      </c>
      <c r="C564" s="78" t="s">
        <v>405</v>
      </c>
      <c r="D564" s="80" t="s">
        <v>3170</v>
      </c>
      <c r="E564" s="80" t="s">
        <v>3171</v>
      </c>
      <c r="F564" s="80" t="s">
        <v>3172</v>
      </c>
      <c r="G564" s="79" t="s">
        <v>3173</v>
      </c>
      <c r="H564" s="79" t="s">
        <v>3174</v>
      </c>
    </row>
    <row r="565" spans="1:8" customFormat="1" ht="15" x14ac:dyDescent="0.25">
      <c r="A565" s="78" t="s">
        <v>407</v>
      </c>
      <c r="B565" s="78" t="s">
        <v>404</v>
      </c>
      <c r="C565" s="78" t="s">
        <v>405</v>
      </c>
      <c r="D565" s="80" t="s">
        <v>3175</v>
      </c>
      <c r="E565" s="80" t="s">
        <v>3176</v>
      </c>
      <c r="F565" s="80" t="s">
        <v>3177</v>
      </c>
      <c r="G565" s="79" t="s">
        <v>3178</v>
      </c>
      <c r="H565" s="79" t="s">
        <v>3179</v>
      </c>
    </row>
    <row r="566" spans="1:8" customFormat="1" ht="15" x14ac:dyDescent="0.25">
      <c r="A566" s="78" t="s">
        <v>407</v>
      </c>
      <c r="B566" s="78" t="s">
        <v>404</v>
      </c>
      <c r="C566" s="78" t="s">
        <v>405</v>
      </c>
      <c r="D566" s="80" t="s">
        <v>3180</v>
      </c>
      <c r="E566" s="80" t="s">
        <v>3181</v>
      </c>
      <c r="F566" s="80" t="s">
        <v>3182</v>
      </c>
      <c r="G566" s="79" t="s">
        <v>3183</v>
      </c>
      <c r="H566" s="79" t="s">
        <v>3184</v>
      </c>
    </row>
    <row r="567" spans="1:8" customFormat="1" ht="15" x14ac:dyDescent="0.25">
      <c r="A567" s="78" t="s">
        <v>407</v>
      </c>
      <c r="B567" s="78" t="s">
        <v>404</v>
      </c>
      <c r="C567" s="78" t="s">
        <v>405</v>
      </c>
      <c r="D567" s="80" t="s">
        <v>3185</v>
      </c>
      <c r="E567" s="80" t="s">
        <v>3186</v>
      </c>
      <c r="F567" s="80" t="s">
        <v>3187</v>
      </c>
      <c r="G567" s="79" t="s">
        <v>3188</v>
      </c>
      <c r="H567" s="79" t="s">
        <v>3189</v>
      </c>
    </row>
    <row r="568" spans="1:8" customFormat="1" ht="15" x14ac:dyDescent="0.25">
      <c r="A568" s="78" t="s">
        <v>407</v>
      </c>
      <c r="B568" s="78" t="s">
        <v>404</v>
      </c>
      <c r="C568" s="78" t="s">
        <v>405</v>
      </c>
      <c r="D568" s="80" t="s">
        <v>3190</v>
      </c>
      <c r="E568" s="80" t="s">
        <v>3191</v>
      </c>
      <c r="F568" s="80" t="s">
        <v>3192</v>
      </c>
      <c r="G568" s="79" t="s">
        <v>3193</v>
      </c>
      <c r="H568" s="79" t="s">
        <v>3194</v>
      </c>
    </row>
    <row r="569" spans="1:8" customFormat="1" ht="15" x14ac:dyDescent="0.25">
      <c r="A569" s="78" t="s">
        <v>407</v>
      </c>
      <c r="B569" s="78" t="s">
        <v>404</v>
      </c>
      <c r="C569" s="78" t="s">
        <v>405</v>
      </c>
      <c r="D569" s="80" t="s">
        <v>3195</v>
      </c>
      <c r="E569" s="80" t="s">
        <v>3196</v>
      </c>
      <c r="F569" s="80" t="s">
        <v>3197</v>
      </c>
      <c r="G569" s="79" t="s">
        <v>3198</v>
      </c>
      <c r="H569" s="79" t="s">
        <v>3199</v>
      </c>
    </row>
    <row r="570" spans="1:8" customFormat="1" ht="15" x14ac:dyDescent="0.25">
      <c r="A570" s="78" t="s">
        <v>407</v>
      </c>
      <c r="B570" s="78" t="s">
        <v>404</v>
      </c>
      <c r="C570" s="78" t="s">
        <v>405</v>
      </c>
      <c r="D570" s="80" t="s">
        <v>3200</v>
      </c>
      <c r="E570" s="80" t="s">
        <v>3201</v>
      </c>
      <c r="F570" s="80" t="s">
        <v>3202</v>
      </c>
      <c r="G570" s="79" t="s">
        <v>3203</v>
      </c>
      <c r="H570" s="79" t="s">
        <v>3204</v>
      </c>
    </row>
    <row r="571" spans="1:8" customFormat="1" ht="15" x14ac:dyDescent="0.25">
      <c r="A571" s="78" t="s">
        <v>407</v>
      </c>
      <c r="B571" s="78" t="s">
        <v>404</v>
      </c>
      <c r="C571" s="78" t="s">
        <v>405</v>
      </c>
      <c r="D571" s="80" t="s">
        <v>3205</v>
      </c>
      <c r="E571" s="80" t="s">
        <v>3206</v>
      </c>
      <c r="F571" s="80" t="s">
        <v>3207</v>
      </c>
      <c r="G571" s="79" t="s">
        <v>3208</v>
      </c>
      <c r="H571" s="79" t="s">
        <v>3209</v>
      </c>
    </row>
    <row r="572" spans="1:8" customFormat="1" ht="15" x14ac:dyDescent="0.25">
      <c r="A572" s="78" t="s">
        <v>407</v>
      </c>
      <c r="B572" s="78" t="s">
        <v>404</v>
      </c>
      <c r="C572" s="78" t="s">
        <v>405</v>
      </c>
      <c r="D572" s="80" t="s">
        <v>3210</v>
      </c>
      <c r="E572" s="80" t="s">
        <v>3211</v>
      </c>
      <c r="F572" s="80" t="s">
        <v>3212</v>
      </c>
      <c r="G572" s="79" t="s">
        <v>3213</v>
      </c>
      <c r="H572" s="79" t="s">
        <v>3214</v>
      </c>
    </row>
    <row r="573" spans="1:8" customFormat="1" ht="15" x14ac:dyDescent="0.25">
      <c r="A573" s="78" t="s">
        <v>407</v>
      </c>
      <c r="B573" s="78" t="s">
        <v>404</v>
      </c>
      <c r="C573" s="78" t="s">
        <v>405</v>
      </c>
      <c r="D573" s="80" t="s">
        <v>3215</v>
      </c>
      <c r="E573" s="80" t="s">
        <v>3216</v>
      </c>
      <c r="F573" s="80" t="s">
        <v>3217</v>
      </c>
      <c r="G573" s="79" t="s">
        <v>3218</v>
      </c>
      <c r="H573" s="79" t="s">
        <v>3219</v>
      </c>
    </row>
    <row r="574" spans="1:8" customFormat="1" ht="15" x14ac:dyDescent="0.25">
      <c r="A574" s="78" t="s">
        <v>407</v>
      </c>
      <c r="B574" s="78" t="s">
        <v>404</v>
      </c>
      <c r="C574" s="78" t="s">
        <v>405</v>
      </c>
      <c r="D574" s="80" t="s">
        <v>3220</v>
      </c>
      <c r="E574" s="80" t="s">
        <v>3221</v>
      </c>
      <c r="F574" s="80" t="s">
        <v>3222</v>
      </c>
      <c r="G574" s="79" t="s">
        <v>3223</v>
      </c>
      <c r="H574" s="79" t="s">
        <v>3224</v>
      </c>
    </row>
    <row r="575" spans="1:8" customFormat="1" ht="15" x14ac:dyDescent="0.25">
      <c r="A575" s="78" t="s">
        <v>407</v>
      </c>
      <c r="B575" s="78" t="s">
        <v>404</v>
      </c>
      <c r="C575" s="78" t="s">
        <v>405</v>
      </c>
      <c r="D575" s="80" t="s">
        <v>3225</v>
      </c>
      <c r="E575" s="80" t="s">
        <v>3226</v>
      </c>
      <c r="F575" s="80" t="s">
        <v>3227</v>
      </c>
      <c r="G575" s="79" t="s">
        <v>3228</v>
      </c>
      <c r="H575" s="79" t="s">
        <v>3229</v>
      </c>
    </row>
    <row r="576" spans="1:8" customFormat="1" ht="15" x14ac:dyDescent="0.25">
      <c r="A576" s="78" t="s">
        <v>407</v>
      </c>
      <c r="B576" s="78" t="s">
        <v>404</v>
      </c>
      <c r="C576" s="78" t="s">
        <v>405</v>
      </c>
      <c r="D576" s="80" t="s">
        <v>3230</v>
      </c>
      <c r="E576" s="80" t="s">
        <v>3231</v>
      </c>
      <c r="F576" s="80" t="s">
        <v>3232</v>
      </c>
      <c r="G576" s="79" t="s">
        <v>3233</v>
      </c>
      <c r="H576" s="79" t="s">
        <v>3234</v>
      </c>
    </row>
    <row r="577" spans="1:8" customFormat="1" ht="15" x14ac:dyDescent="0.25">
      <c r="A577" s="78" t="s">
        <v>407</v>
      </c>
      <c r="B577" s="78" t="s">
        <v>404</v>
      </c>
      <c r="C577" s="78" t="s">
        <v>405</v>
      </c>
      <c r="D577" s="80" t="s">
        <v>3235</v>
      </c>
      <c r="E577" s="80" t="s">
        <v>3236</v>
      </c>
      <c r="F577" s="80" t="s">
        <v>3237</v>
      </c>
      <c r="G577" s="79" t="s">
        <v>3238</v>
      </c>
      <c r="H577" s="79" t="s">
        <v>3239</v>
      </c>
    </row>
    <row r="578" spans="1:8" customFormat="1" ht="15" x14ac:dyDescent="0.25">
      <c r="A578" s="78" t="s">
        <v>407</v>
      </c>
      <c r="B578" s="78" t="s">
        <v>404</v>
      </c>
      <c r="C578" s="78" t="s">
        <v>405</v>
      </c>
      <c r="D578" s="80" t="s">
        <v>3240</v>
      </c>
      <c r="E578" s="80" t="s">
        <v>3241</v>
      </c>
      <c r="F578" s="80" t="s">
        <v>3242</v>
      </c>
      <c r="G578" s="79" t="s">
        <v>3243</v>
      </c>
      <c r="H578" s="79" t="s">
        <v>3244</v>
      </c>
    </row>
    <row r="579" spans="1:8" customFormat="1" ht="15" x14ac:dyDescent="0.25">
      <c r="A579" s="78" t="s">
        <v>407</v>
      </c>
      <c r="B579" s="78" t="s">
        <v>404</v>
      </c>
      <c r="C579" s="78" t="s">
        <v>405</v>
      </c>
      <c r="D579" s="80" t="s">
        <v>3245</v>
      </c>
      <c r="E579" s="80" t="s">
        <v>3246</v>
      </c>
      <c r="F579" s="80" t="s">
        <v>3247</v>
      </c>
      <c r="G579" s="79" t="s">
        <v>3248</v>
      </c>
      <c r="H579" s="79" t="s">
        <v>3249</v>
      </c>
    </row>
    <row r="580" spans="1:8" customFormat="1" ht="15" x14ac:dyDescent="0.25">
      <c r="A580" s="78" t="s">
        <v>407</v>
      </c>
      <c r="B580" s="78" t="s">
        <v>404</v>
      </c>
      <c r="C580" s="78" t="s">
        <v>405</v>
      </c>
      <c r="D580" s="80" t="s">
        <v>3250</v>
      </c>
      <c r="E580" s="80" t="s">
        <v>3251</v>
      </c>
      <c r="F580" s="80" t="s">
        <v>3252</v>
      </c>
      <c r="G580" s="79" t="s">
        <v>3253</v>
      </c>
      <c r="H580" s="79" t="s">
        <v>3254</v>
      </c>
    </row>
    <row r="581" spans="1:8" customFormat="1" ht="15" x14ac:dyDescent="0.25">
      <c r="A581" s="78" t="s">
        <v>407</v>
      </c>
      <c r="B581" s="78" t="s">
        <v>404</v>
      </c>
      <c r="C581" s="78" t="s">
        <v>405</v>
      </c>
      <c r="D581" s="80" t="s">
        <v>3255</v>
      </c>
      <c r="E581" s="80">
        <v>59</v>
      </c>
      <c r="F581" s="80" t="s">
        <v>3256</v>
      </c>
      <c r="G581" s="79" t="s">
        <v>3257</v>
      </c>
      <c r="H581" s="79" t="s">
        <v>3258</v>
      </c>
    </row>
    <row r="582" spans="1:8" customFormat="1" ht="15" x14ac:dyDescent="0.25">
      <c r="A582" s="78" t="s">
        <v>407</v>
      </c>
      <c r="B582" s="78" t="s">
        <v>404</v>
      </c>
      <c r="C582" s="78" t="s">
        <v>405</v>
      </c>
      <c r="D582" s="80" t="s">
        <v>3259</v>
      </c>
      <c r="E582" s="80" t="s">
        <v>3260</v>
      </c>
      <c r="F582" s="80" t="s">
        <v>3261</v>
      </c>
      <c r="G582" s="79" t="s">
        <v>3262</v>
      </c>
      <c r="H582" s="79" t="s">
        <v>3263</v>
      </c>
    </row>
    <row r="583" spans="1:8" customFormat="1" ht="15" x14ac:dyDescent="0.25">
      <c r="A583" s="78" t="s">
        <v>407</v>
      </c>
      <c r="B583" s="78" t="s">
        <v>404</v>
      </c>
      <c r="C583" s="78" t="s">
        <v>405</v>
      </c>
      <c r="D583" s="80" t="s">
        <v>3264</v>
      </c>
      <c r="E583" s="80" t="s">
        <v>3265</v>
      </c>
      <c r="F583" s="80" t="s">
        <v>3266</v>
      </c>
      <c r="G583" s="79" t="s">
        <v>3267</v>
      </c>
      <c r="H583" s="79" t="s">
        <v>3268</v>
      </c>
    </row>
    <row r="584" spans="1:8" customFormat="1" ht="15" x14ac:dyDescent="0.25">
      <c r="A584" s="78" t="s">
        <v>407</v>
      </c>
      <c r="B584" s="78" t="s">
        <v>404</v>
      </c>
      <c r="C584" s="78" t="s">
        <v>405</v>
      </c>
      <c r="D584" s="80" t="s">
        <v>3269</v>
      </c>
      <c r="E584" s="80" t="s">
        <v>3270</v>
      </c>
      <c r="F584" s="80" t="s">
        <v>3271</v>
      </c>
      <c r="G584" s="79" t="s">
        <v>3272</v>
      </c>
      <c r="H584" s="79" t="s">
        <v>3273</v>
      </c>
    </row>
    <row r="585" spans="1:8" customFormat="1" ht="15" x14ac:dyDescent="0.25">
      <c r="A585" s="78" t="s">
        <v>407</v>
      </c>
      <c r="B585" s="78" t="s">
        <v>404</v>
      </c>
      <c r="C585" s="78" t="s">
        <v>405</v>
      </c>
      <c r="D585" s="80" t="s">
        <v>3274</v>
      </c>
      <c r="E585" s="80" t="s">
        <v>3275</v>
      </c>
      <c r="F585" s="80" t="s">
        <v>3276</v>
      </c>
      <c r="G585" s="79" t="s">
        <v>3277</v>
      </c>
      <c r="H585" s="79" t="s">
        <v>3278</v>
      </c>
    </row>
    <row r="586" spans="1:8" customFormat="1" ht="15" x14ac:dyDescent="0.25">
      <c r="A586" s="78" t="s">
        <v>407</v>
      </c>
      <c r="B586" s="78" t="s">
        <v>404</v>
      </c>
      <c r="C586" s="78" t="s">
        <v>405</v>
      </c>
      <c r="D586" s="80" t="s">
        <v>3279</v>
      </c>
      <c r="E586" s="80" t="s">
        <v>3280</v>
      </c>
      <c r="F586" s="80" t="s">
        <v>3281</v>
      </c>
      <c r="G586" s="79" t="s">
        <v>3282</v>
      </c>
      <c r="H586" s="79" t="s">
        <v>3283</v>
      </c>
    </row>
    <row r="587" spans="1:8" customFormat="1" ht="15" x14ac:dyDescent="0.25">
      <c r="A587" s="78" t="s">
        <v>407</v>
      </c>
      <c r="B587" s="78" t="s">
        <v>404</v>
      </c>
      <c r="C587" s="78" t="s">
        <v>405</v>
      </c>
      <c r="D587" s="80" t="s">
        <v>3284</v>
      </c>
      <c r="E587" s="80" t="s">
        <v>3285</v>
      </c>
      <c r="F587" s="80" t="s">
        <v>3286</v>
      </c>
      <c r="G587" s="79" t="s">
        <v>3287</v>
      </c>
      <c r="H587" s="79" t="s">
        <v>3288</v>
      </c>
    </row>
    <row r="588" spans="1:8" customFormat="1" ht="15" x14ac:dyDescent="0.25">
      <c r="A588" s="78" t="s">
        <v>407</v>
      </c>
      <c r="B588" s="78" t="s">
        <v>404</v>
      </c>
      <c r="C588" s="78" t="s">
        <v>405</v>
      </c>
      <c r="D588" s="80" t="s">
        <v>3289</v>
      </c>
      <c r="E588" s="80" t="s">
        <v>3290</v>
      </c>
      <c r="F588" s="80" t="s">
        <v>3291</v>
      </c>
      <c r="G588" s="79" t="s">
        <v>3292</v>
      </c>
      <c r="H588" s="79" t="s">
        <v>3293</v>
      </c>
    </row>
    <row r="589" spans="1:8" customFormat="1" ht="15" x14ac:dyDescent="0.25">
      <c r="A589" s="78" t="s">
        <v>407</v>
      </c>
      <c r="B589" s="78" t="s">
        <v>404</v>
      </c>
      <c r="C589" s="78" t="s">
        <v>405</v>
      </c>
      <c r="D589" s="80" t="s">
        <v>3294</v>
      </c>
      <c r="E589" s="80" t="s">
        <v>3295</v>
      </c>
      <c r="F589" s="80" t="s">
        <v>3296</v>
      </c>
      <c r="G589" s="79" t="s">
        <v>3297</v>
      </c>
      <c r="H589" s="79" t="s">
        <v>3298</v>
      </c>
    </row>
    <row r="590" spans="1:8" customFormat="1" ht="15" x14ac:dyDescent="0.25">
      <c r="A590" s="78" t="s">
        <v>407</v>
      </c>
      <c r="B590" s="78" t="s">
        <v>404</v>
      </c>
      <c r="C590" s="78" t="s">
        <v>405</v>
      </c>
      <c r="D590" s="80" t="s">
        <v>3299</v>
      </c>
      <c r="E590" s="80" t="s">
        <v>3300</v>
      </c>
      <c r="F590" s="80" t="s">
        <v>3301</v>
      </c>
      <c r="G590" s="79" t="s">
        <v>3302</v>
      </c>
      <c r="H590" s="79" t="s">
        <v>3303</v>
      </c>
    </row>
    <row r="591" spans="1:8" customFormat="1" ht="15" x14ac:dyDescent="0.25">
      <c r="A591" s="78" t="s">
        <v>407</v>
      </c>
      <c r="B591" s="78" t="s">
        <v>404</v>
      </c>
      <c r="C591" s="78" t="s">
        <v>405</v>
      </c>
      <c r="D591" s="80" t="s">
        <v>3304</v>
      </c>
      <c r="E591" s="80" t="s">
        <v>3305</v>
      </c>
      <c r="F591" s="80" t="s">
        <v>3306</v>
      </c>
      <c r="G591" s="79" t="s">
        <v>3307</v>
      </c>
      <c r="H591" s="79" t="s">
        <v>3308</v>
      </c>
    </row>
    <row r="592" spans="1:8" customFormat="1" ht="15" x14ac:dyDescent="0.25">
      <c r="A592" s="78" t="s">
        <v>407</v>
      </c>
      <c r="B592" s="78" t="s">
        <v>404</v>
      </c>
      <c r="C592" s="78" t="s">
        <v>405</v>
      </c>
      <c r="D592" s="80" t="s">
        <v>3309</v>
      </c>
      <c r="E592" s="80" t="s">
        <v>3310</v>
      </c>
      <c r="F592" s="80" t="s">
        <v>3311</v>
      </c>
      <c r="G592" s="79" t="s">
        <v>3312</v>
      </c>
      <c r="H592" s="79" t="s">
        <v>3313</v>
      </c>
    </row>
    <row r="593" spans="1:8" customFormat="1" ht="15" x14ac:dyDescent="0.25">
      <c r="A593" s="78" t="s">
        <v>407</v>
      </c>
      <c r="B593" s="78" t="s">
        <v>404</v>
      </c>
      <c r="C593" s="78" t="s">
        <v>405</v>
      </c>
      <c r="D593" s="80" t="s">
        <v>3314</v>
      </c>
      <c r="E593" s="80" t="s">
        <v>3315</v>
      </c>
      <c r="F593" s="80" t="s">
        <v>3316</v>
      </c>
      <c r="G593" s="79" t="s">
        <v>3317</v>
      </c>
      <c r="H593" s="79" t="s">
        <v>3318</v>
      </c>
    </row>
    <row r="594" spans="1:8" customFormat="1" ht="15" x14ac:dyDescent="0.25">
      <c r="A594" s="78" t="s">
        <v>407</v>
      </c>
      <c r="B594" s="78" t="s">
        <v>404</v>
      </c>
      <c r="C594" s="78" t="s">
        <v>405</v>
      </c>
      <c r="D594" s="80" t="s">
        <v>3319</v>
      </c>
      <c r="E594" s="80" t="s">
        <v>3320</v>
      </c>
      <c r="F594" s="80" t="s">
        <v>3321</v>
      </c>
      <c r="G594" s="79" t="s">
        <v>3322</v>
      </c>
      <c r="H594" s="79" t="s">
        <v>3323</v>
      </c>
    </row>
    <row r="595" spans="1:8" customFormat="1" ht="15" x14ac:dyDescent="0.25">
      <c r="A595" s="78" t="s">
        <v>407</v>
      </c>
      <c r="B595" s="78" t="s">
        <v>404</v>
      </c>
      <c r="C595" s="78" t="s">
        <v>405</v>
      </c>
      <c r="D595" s="80" t="s">
        <v>3324</v>
      </c>
      <c r="E595" s="80" t="s">
        <v>3325</v>
      </c>
      <c r="F595" s="80" t="s">
        <v>3326</v>
      </c>
      <c r="G595" s="79" t="s">
        <v>3327</v>
      </c>
      <c r="H595" s="79" t="s">
        <v>3328</v>
      </c>
    </row>
    <row r="596" spans="1:8" customFormat="1" ht="15" x14ac:dyDescent="0.25">
      <c r="A596" s="78" t="s">
        <v>407</v>
      </c>
      <c r="B596" s="78" t="s">
        <v>404</v>
      </c>
      <c r="C596" s="78" t="s">
        <v>405</v>
      </c>
      <c r="D596" s="80" t="s">
        <v>3329</v>
      </c>
      <c r="E596" s="80" t="s">
        <v>3330</v>
      </c>
      <c r="F596" s="80" t="s">
        <v>3331</v>
      </c>
      <c r="G596" s="79" t="s">
        <v>3332</v>
      </c>
      <c r="H596" s="79" t="s">
        <v>3333</v>
      </c>
    </row>
    <row r="597" spans="1:8" customFormat="1" ht="15" x14ac:dyDescent="0.25">
      <c r="A597" s="78" t="s">
        <v>407</v>
      </c>
      <c r="B597" s="78" t="s">
        <v>404</v>
      </c>
      <c r="C597" s="78" t="s">
        <v>405</v>
      </c>
      <c r="D597" s="80" t="s">
        <v>3334</v>
      </c>
      <c r="E597" s="80" t="s">
        <v>3335</v>
      </c>
      <c r="F597" s="80" t="s">
        <v>3336</v>
      </c>
      <c r="G597" s="79" t="s">
        <v>3337</v>
      </c>
      <c r="H597" s="79" t="s">
        <v>3338</v>
      </c>
    </row>
    <row r="598" spans="1:8" customFormat="1" ht="15" x14ac:dyDescent="0.25">
      <c r="A598" s="78" t="s">
        <v>407</v>
      </c>
      <c r="B598" s="78" t="s">
        <v>404</v>
      </c>
      <c r="C598" s="78" t="s">
        <v>405</v>
      </c>
      <c r="D598" s="80" t="s">
        <v>3339</v>
      </c>
      <c r="E598" s="80" t="s">
        <v>3340</v>
      </c>
      <c r="F598" s="80" t="s">
        <v>3341</v>
      </c>
      <c r="G598" s="79" t="s">
        <v>3342</v>
      </c>
      <c r="H598" s="79" t="s">
        <v>3343</v>
      </c>
    </row>
    <row r="599" spans="1:8" customFormat="1" ht="15" x14ac:dyDescent="0.25">
      <c r="A599" s="78" t="s">
        <v>407</v>
      </c>
      <c r="B599" s="78" t="s">
        <v>404</v>
      </c>
      <c r="C599" s="78" t="s">
        <v>405</v>
      </c>
      <c r="D599" s="80" t="s">
        <v>3344</v>
      </c>
      <c r="E599" s="80" t="s">
        <v>3345</v>
      </c>
      <c r="F599" s="80" t="s">
        <v>3346</v>
      </c>
      <c r="G599" s="79" t="s">
        <v>3347</v>
      </c>
      <c r="H599" s="79" t="s">
        <v>3348</v>
      </c>
    </row>
    <row r="600" spans="1:8" customFormat="1" ht="15" x14ac:dyDescent="0.25">
      <c r="A600" s="78" t="s">
        <v>407</v>
      </c>
      <c r="B600" s="78" t="s">
        <v>404</v>
      </c>
      <c r="C600" s="78" t="s">
        <v>405</v>
      </c>
      <c r="D600" s="80" t="s">
        <v>3349</v>
      </c>
      <c r="E600" s="80" t="s">
        <v>3350</v>
      </c>
      <c r="F600" s="80" t="s">
        <v>3351</v>
      </c>
      <c r="G600" s="79" t="s">
        <v>3352</v>
      </c>
      <c r="H600" s="79" t="s">
        <v>3353</v>
      </c>
    </row>
    <row r="601" spans="1:8" customFormat="1" ht="15" x14ac:dyDescent="0.25">
      <c r="A601" s="78" t="s">
        <v>407</v>
      </c>
      <c r="B601" s="78" t="s">
        <v>404</v>
      </c>
      <c r="C601" s="78" t="s">
        <v>405</v>
      </c>
      <c r="D601" s="80" t="s">
        <v>3354</v>
      </c>
      <c r="E601" s="80" t="s">
        <v>3355</v>
      </c>
      <c r="F601" s="80" t="s">
        <v>560</v>
      </c>
      <c r="G601" s="79" t="s">
        <v>3356</v>
      </c>
      <c r="H601" s="79" t="s">
        <v>3357</v>
      </c>
    </row>
    <row r="602" spans="1:8" customFormat="1" ht="15" x14ac:dyDescent="0.25">
      <c r="A602" s="78" t="s">
        <v>407</v>
      </c>
      <c r="B602" s="78" t="s">
        <v>404</v>
      </c>
      <c r="C602" s="78" t="s">
        <v>405</v>
      </c>
      <c r="D602" s="80" t="s">
        <v>3358</v>
      </c>
      <c r="E602" s="80" t="s">
        <v>3359</v>
      </c>
      <c r="F602" s="80" t="s">
        <v>3360</v>
      </c>
      <c r="G602" s="79" t="s">
        <v>3361</v>
      </c>
      <c r="H602" s="79" t="s">
        <v>3362</v>
      </c>
    </row>
    <row r="603" spans="1:8" customFormat="1" ht="15" x14ac:dyDescent="0.25">
      <c r="A603" s="78" t="s">
        <v>407</v>
      </c>
      <c r="B603" s="78" t="s">
        <v>404</v>
      </c>
      <c r="C603" s="78" t="s">
        <v>405</v>
      </c>
      <c r="D603" s="80" t="s">
        <v>3363</v>
      </c>
      <c r="E603" s="80" t="s">
        <v>3364</v>
      </c>
      <c r="F603" s="80" t="s">
        <v>3365</v>
      </c>
      <c r="G603" s="79" t="s">
        <v>3366</v>
      </c>
      <c r="H603" s="79" t="s">
        <v>3367</v>
      </c>
    </row>
    <row r="604" spans="1:8" customFormat="1" ht="15" x14ac:dyDescent="0.25">
      <c r="A604" s="78" t="s">
        <v>407</v>
      </c>
      <c r="B604" s="78" t="s">
        <v>404</v>
      </c>
      <c r="C604" s="78" t="s">
        <v>405</v>
      </c>
      <c r="D604" s="80" t="s">
        <v>3368</v>
      </c>
      <c r="E604" s="80" t="s">
        <v>3369</v>
      </c>
      <c r="F604" s="80" t="s">
        <v>3370</v>
      </c>
      <c r="G604" s="79" t="s">
        <v>3371</v>
      </c>
      <c r="H604" s="79" t="s">
        <v>3372</v>
      </c>
    </row>
    <row r="605" spans="1:8" customFormat="1" ht="15" x14ac:dyDescent="0.25">
      <c r="A605" s="78" t="s">
        <v>407</v>
      </c>
      <c r="B605" s="78" t="s">
        <v>404</v>
      </c>
      <c r="C605" s="78" t="s">
        <v>405</v>
      </c>
      <c r="D605" s="80" t="s">
        <v>3373</v>
      </c>
      <c r="E605" s="80" t="s">
        <v>3374</v>
      </c>
      <c r="F605" s="80" t="s">
        <v>3375</v>
      </c>
      <c r="G605" s="79" t="s">
        <v>3376</v>
      </c>
      <c r="H605" s="79" t="s">
        <v>3377</v>
      </c>
    </row>
    <row r="606" spans="1:8" customFormat="1" ht="15" x14ac:dyDescent="0.25">
      <c r="A606" s="78" t="s">
        <v>407</v>
      </c>
      <c r="B606" s="78" t="s">
        <v>404</v>
      </c>
      <c r="C606" s="78" t="s">
        <v>405</v>
      </c>
      <c r="D606" s="80" t="s">
        <v>3378</v>
      </c>
      <c r="E606" s="80" t="s">
        <v>3379</v>
      </c>
      <c r="F606" s="80" t="s">
        <v>3380</v>
      </c>
      <c r="G606" s="79" t="s">
        <v>3381</v>
      </c>
      <c r="H606" s="79" t="s">
        <v>3382</v>
      </c>
    </row>
    <row r="607" spans="1:8" customFormat="1" ht="15" x14ac:dyDescent="0.25">
      <c r="A607" s="78" t="s">
        <v>407</v>
      </c>
      <c r="B607" s="78" t="s">
        <v>404</v>
      </c>
      <c r="C607" s="78" t="s">
        <v>405</v>
      </c>
      <c r="D607" s="80" t="s">
        <v>3383</v>
      </c>
      <c r="E607" s="80" t="s">
        <v>3384</v>
      </c>
      <c r="F607" s="80" t="s">
        <v>3385</v>
      </c>
      <c r="G607" s="79" t="s">
        <v>3386</v>
      </c>
      <c r="H607" s="79" t="s">
        <v>3387</v>
      </c>
    </row>
    <row r="608" spans="1:8" customFormat="1" ht="15" x14ac:dyDescent="0.25">
      <c r="A608" s="78" t="s">
        <v>407</v>
      </c>
      <c r="B608" s="78" t="s">
        <v>404</v>
      </c>
      <c r="C608" s="78" t="s">
        <v>405</v>
      </c>
      <c r="D608" s="80" t="s">
        <v>3388</v>
      </c>
      <c r="E608" s="80" t="s">
        <v>3389</v>
      </c>
      <c r="F608" s="80" t="s">
        <v>3390</v>
      </c>
      <c r="G608" s="79" t="s">
        <v>3391</v>
      </c>
      <c r="H608" s="79" t="s">
        <v>3392</v>
      </c>
    </row>
    <row r="609" spans="1:8" customFormat="1" ht="15" x14ac:dyDescent="0.25">
      <c r="A609" s="78" t="s">
        <v>407</v>
      </c>
      <c r="B609" s="78" t="s">
        <v>404</v>
      </c>
      <c r="C609" s="78" t="s">
        <v>405</v>
      </c>
      <c r="D609" s="80" t="s">
        <v>3393</v>
      </c>
      <c r="E609" s="80" t="s">
        <v>3394</v>
      </c>
      <c r="F609" s="80" t="s">
        <v>3395</v>
      </c>
      <c r="G609" s="79" t="s">
        <v>3396</v>
      </c>
      <c r="H609" s="79" t="s">
        <v>3397</v>
      </c>
    </row>
    <row r="610" spans="1:8" customFormat="1" ht="15" x14ac:dyDescent="0.25">
      <c r="A610" s="78" t="s">
        <v>407</v>
      </c>
      <c r="B610" s="78" t="s">
        <v>404</v>
      </c>
      <c r="C610" s="78" t="s">
        <v>405</v>
      </c>
      <c r="D610" s="80" t="s">
        <v>3398</v>
      </c>
      <c r="E610" s="80" t="s">
        <v>3399</v>
      </c>
      <c r="F610" s="80" t="s">
        <v>3400</v>
      </c>
      <c r="G610" s="79" t="s">
        <v>3401</v>
      </c>
      <c r="H610" s="79" t="s">
        <v>3402</v>
      </c>
    </row>
    <row r="611" spans="1:8" customFormat="1" ht="15" x14ac:dyDescent="0.25">
      <c r="A611" s="78" t="s">
        <v>407</v>
      </c>
      <c r="B611" s="78" t="s">
        <v>404</v>
      </c>
      <c r="C611" s="78" t="s">
        <v>405</v>
      </c>
      <c r="D611" s="80" t="s">
        <v>3403</v>
      </c>
      <c r="E611" s="80" t="s">
        <v>3404</v>
      </c>
      <c r="F611" s="80" t="s">
        <v>3405</v>
      </c>
      <c r="G611" s="79" t="s">
        <v>3406</v>
      </c>
      <c r="H611" s="79" t="s">
        <v>3407</v>
      </c>
    </row>
    <row r="612" spans="1:8" customFormat="1" ht="15" x14ac:dyDescent="0.25">
      <c r="A612" s="78" t="s">
        <v>407</v>
      </c>
      <c r="B612" s="78" t="s">
        <v>404</v>
      </c>
      <c r="C612" s="78" t="s">
        <v>405</v>
      </c>
      <c r="D612" s="80" t="s">
        <v>3408</v>
      </c>
      <c r="E612" s="80" t="s">
        <v>3409</v>
      </c>
      <c r="F612" s="80" t="s">
        <v>3410</v>
      </c>
      <c r="G612" s="79" t="s">
        <v>3411</v>
      </c>
      <c r="H612" s="79" t="s">
        <v>3412</v>
      </c>
    </row>
    <row r="613" spans="1:8" customFormat="1" ht="15" x14ac:dyDescent="0.25">
      <c r="A613" s="78" t="s">
        <v>407</v>
      </c>
      <c r="B613" s="78" t="s">
        <v>404</v>
      </c>
      <c r="C613" s="78" t="s">
        <v>405</v>
      </c>
      <c r="D613" s="80" t="s">
        <v>3413</v>
      </c>
      <c r="E613" s="80" t="s">
        <v>3414</v>
      </c>
      <c r="F613" s="80" t="s">
        <v>3415</v>
      </c>
      <c r="G613" s="79" t="s">
        <v>3416</v>
      </c>
      <c r="H613" s="79" t="s">
        <v>3417</v>
      </c>
    </row>
    <row r="614" spans="1:8" customFormat="1" ht="15" x14ac:dyDescent="0.25">
      <c r="A614" s="78" t="s">
        <v>407</v>
      </c>
      <c r="B614" s="78" t="s">
        <v>404</v>
      </c>
      <c r="C614" s="78" t="s">
        <v>405</v>
      </c>
      <c r="D614" s="80" t="s">
        <v>3418</v>
      </c>
      <c r="E614" s="80" t="s">
        <v>3419</v>
      </c>
      <c r="F614" s="80" t="s">
        <v>3420</v>
      </c>
      <c r="G614" s="79" t="s">
        <v>3421</v>
      </c>
      <c r="H614" s="79" t="s">
        <v>3422</v>
      </c>
    </row>
    <row r="615" spans="1:8" customFormat="1" ht="15" x14ac:dyDescent="0.25">
      <c r="A615" s="78" t="s">
        <v>407</v>
      </c>
      <c r="B615" s="78" t="s">
        <v>404</v>
      </c>
      <c r="C615" s="78" t="s">
        <v>405</v>
      </c>
      <c r="D615" s="80" t="s">
        <v>3423</v>
      </c>
      <c r="E615" s="80" t="s">
        <v>3424</v>
      </c>
      <c r="F615" s="80" t="s">
        <v>3425</v>
      </c>
      <c r="G615" s="79" t="s">
        <v>3426</v>
      </c>
      <c r="H615" s="79" t="s">
        <v>3427</v>
      </c>
    </row>
    <row r="616" spans="1:8" customFormat="1" ht="15" x14ac:dyDescent="0.25">
      <c r="A616" s="78" t="s">
        <v>407</v>
      </c>
      <c r="B616" s="78" t="s">
        <v>404</v>
      </c>
      <c r="C616" s="78" t="s">
        <v>405</v>
      </c>
      <c r="D616" s="80" t="s">
        <v>3428</v>
      </c>
      <c r="E616" s="80" t="s">
        <v>3429</v>
      </c>
      <c r="F616" s="80" t="s">
        <v>3430</v>
      </c>
      <c r="G616" s="79" t="s">
        <v>3431</v>
      </c>
      <c r="H616" s="79" t="s">
        <v>3432</v>
      </c>
    </row>
    <row r="617" spans="1:8" customFormat="1" ht="15" x14ac:dyDescent="0.25">
      <c r="A617" s="78" t="s">
        <v>407</v>
      </c>
      <c r="B617" s="78" t="s">
        <v>404</v>
      </c>
      <c r="C617" s="78" t="s">
        <v>405</v>
      </c>
      <c r="D617" s="80" t="s">
        <v>3433</v>
      </c>
      <c r="E617" s="80" t="s">
        <v>3434</v>
      </c>
      <c r="F617" s="80" t="s">
        <v>3435</v>
      </c>
      <c r="G617" s="79" t="s">
        <v>3436</v>
      </c>
      <c r="H617" s="79" t="s">
        <v>3437</v>
      </c>
    </row>
    <row r="618" spans="1:8" customFormat="1" ht="15" x14ac:dyDescent="0.25">
      <c r="A618" s="78" t="s">
        <v>407</v>
      </c>
      <c r="B618" s="78" t="s">
        <v>404</v>
      </c>
      <c r="C618" s="78" t="s">
        <v>405</v>
      </c>
      <c r="D618" s="80" t="s">
        <v>3438</v>
      </c>
      <c r="E618" s="80" t="s">
        <v>3439</v>
      </c>
      <c r="F618" s="80" t="s">
        <v>3440</v>
      </c>
      <c r="G618" s="79" t="s">
        <v>3441</v>
      </c>
      <c r="H618" s="79" t="s">
        <v>3442</v>
      </c>
    </row>
    <row r="619" spans="1:8" customFormat="1" ht="15" x14ac:dyDescent="0.25">
      <c r="A619" s="78" t="s">
        <v>407</v>
      </c>
      <c r="B619" s="78" t="s">
        <v>404</v>
      </c>
      <c r="C619" s="78" t="s">
        <v>405</v>
      </c>
      <c r="D619" s="80" t="s">
        <v>3443</v>
      </c>
      <c r="E619" s="80" t="s">
        <v>3444</v>
      </c>
      <c r="F619" s="80" t="s">
        <v>3445</v>
      </c>
      <c r="G619" s="79" t="s">
        <v>3446</v>
      </c>
      <c r="H619" s="79" t="s">
        <v>3447</v>
      </c>
    </row>
    <row r="620" spans="1:8" customFormat="1" ht="15" x14ac:dyDescent="0.25">
      <c r="A620" s="78" t="s">
        <v>407</v>
      </c>
      <c r="B620" s="78" t="s">
        <v>404</v>
      </c>
      <c r="C620" s="78" t="s">
        <v>405</v>
      </c>
      <c r="D620" s="80" t="s">
        <v>3448</v>
      </c>
      <c r="E620" s="80" t="s">
        <v>3449</v>
      </c>
      <c r="F620" s="80" t="s">
        <v>3450</v>
      </c>
      <c r="G620" s="79" t="s">
        <v>3451</v>
      </c>
      <c r="H620" s="79" t="s">
        <v>3452</v>
      </c>
    </row>
    <row r="621" spans="1:8" customFormat="1" ht="15" x14ac:dyDescent="0.25">
      <c r="A621" s="78" t="s">
        <v>407</v>
      </c>
      <c r="B621" s="78" t="s">
        <v>404</v>
      </c>
      <c r="C621" s="78" t="s">
        <v>405</v>
      </c>
      <c r="D621" s="80" t="s">
        <v>3453</v>
      </c>
      <c r="E621" s="80" t="s">
        <v>3454</v>
      </c>
      <c r="F621" s="80" t="s">
        <v>3455</v>
      </c>
      <c r="G621" s="79" t="s">
        <v>3456</v>
      </c>
      <c r="H621" s="79" t="s">
        <v>3457</v>
      </c>
    </row>
    <row r="622" spans="1:8" customFormat="1" ht="15" x14ac:dyDescent="0.25">
      <c r="A622" s="78" t="s">
        <v>407</v>
      </c>
      <c r="B622" s="78" t="s">
        <v>404</v>
      </c>
      <c r="C622" s="78" t="s">
        <v>405</v>
      </c>
      <c r="D622" s="80" t="s">
        <v>3458</v>
      </c>
      <c r="E622" s="80" t="s">
        <v>3459</v>
      </c>
      <c r="F622" s="80" t="s">
        <v>3460</v>
      </c>
      <c r="G622" s="79" t="s">
        <v>3461</v>
      </c>
      <c r="H622" s="79" t="s">
        <v>3462</v>
      </c>
    </row>
    <row r="623" spans="1:8" customFormat="1" ht="15" x14ac:dyDescent="0.25">
      <c r="A623" s="78" t="s">
        <v>407</v>
      </c>
      <c r="B623" s="78" t="s">
        <v>404</v>
      </c>
      <c r="C623" s="78" t="s">
        <v>405</v>
      </c>
      <c r="D623" s="80" t="s">
        <v>3463</v>
      </c>
      <c r="E623" s="80" t="s">
        <v>3464</v>
      </c>
      <c r="F623" s="80" t="s">
        <v>3465</v>
      </c>
      <c r="G623" s="79" t="s">
        <v>3466</v>
      </c>
      <c r="H623" s="79" t="s">
        <v>3467</v>
      </c>
    </row>
    <row r="624" spans="1:8" customFormat="1" ht="15" x14ac:dyDescent="0.25">
      <c r="A624" s="78" t="s">
        <v>407</v>
      </c>
      <c r="B624" s="78" t="s">
        <v>404</v>
      </c>
      <c r="C624" s="78" t="s">
        <v>405</v>
      </c>
      <c r="D624" s="80" t="s">
        <v>3468</v>
      </c>
      <c r="E624" s="80" t="s">
        <v>3469</v>
      </c>
      <c r="F624" s="80" t="s">
        <v>3470</v>
      </c>
      <c r="G624" s="79" t="s">
        <v>3471</v>
      </c>
      <c r="H624" s="79" t="s">
        <v>3472</v>
      </c>
    </row>
    <row r="625" spans="1:8" customFormat="1" ht="15" x14ac:dyDescent="0.25">
      <c r="A625" s="78" t="s">
        <v>407</v>
      </c>
      <c r="B625" s="78" t="s">
        <v>404</v>
      </c>
      <c r="C625" s="78" t="s">
        <v>405</v>
      </c>
      <c r="D625" s="80" t="s">
        <v>3473</v>
      </c>
      <c r="E625" s="80" t="s">
        <v>3474</v>
      </c>
      <c r="F625" s="80" t="s">
        <v>3475</v>
      </c>
      <c r="G625" s="79" t="s">
        <v>3476</v>
      </c>
      <c r="H625" s="79" t="s">
        <v>3477</v>
      </c>
    </row>
    <row r="626" spans="1:8" customFormat="1" ht="15" x14ac:dyDescent="0.25">
      <c r="A626" s="78" t="s">
        <v>407</v>
      </c>
      <c r="B626" s="78" t="s">
        <v>404</v>
      </c>
      <c r="C626" s="78" t="s">
        <v>405</v>
      </c>
      <c r="D626" s="80" t="s">
        <v>3478</v>
      </c>
      <c r="E626" s="80" t="s">
        <v>3479</v>
      </c>
      <c r="F626" s="80" t="s">
        <v>3480</v>
      </c>
      <c r="G626" s="79" t="s">
        <v>3481</v>
      </c>
      <c r="H626" s="79" t="s">
        <v>3482</v>
      </c>
    </row>
    <row r="627" spans="1:8" customFormat="1" ht="15" x14ac:dyDescent="0.25">
      <c r="A627" s="78" t="s">
        <v>407</v>
      </c>
      <c r="B627" s="78" t="s">
        <v>404</v>
      </c>
      <c r="C627" s="78" t="s">
        <v>405</v>
      </c>
      <c r="D627" s="80" t="s">
        <v>3483</v>
      </c>
      <c r="E627" s="80" t="s">
        <v>3484</v>
      </c>
      <c r="F627" s="80" t="s">
        <v>3485</v>
      </c>
      <c r="G627" s="79" t="s">
        <v>3486</v>
      </c>
      <c r="H627" s="79" t="s">
        <v>3487</v>
      </c>
    </row>
    <row r="628" spans="1:8" customFormat="1" ht="15" x14ac:dyDescent="0.25">
      <c r="A628" s="78" t="s">
        <v>407</v>
      </c>
      <c r="B628" s="78" t="s">
        <v>404</v>
      </c>
      <c r="C628" s="78" t="s">
        <v>405</v>
      </c>
      <c r="D628" s="80" t="s">
        <v>3488</v>
      </c>
      <c r="E628" s="80" t="s">
        <v>3489</v>
      </c>
      <c r="F628" s="80" t="s">
        <v>3490</v>
      </c>
      <c r="G628" s="79" t="s">
        <v>3491</v>
      </c>
      <c r="H628" s="79" t="s">
        <v>3492</v>
      </c>
    </row>
    <row r="629" spans="1:8" customFormat="1" ht="15" x14ac:dyDescent="0.25">
      <c r="A629" s="78" t="s">
        <v>407</v>
      </c>
      <c r="B629" s="78" t="s">
        <v>404</v>
      </c>
      <c r="C629" s="78" t="s">
        <v>405</v>
      </c>
      <c r="D629" s="80" t="s">
        <v>3493</v>
      </c>
      <c r="E629" s="80" t="s">
        <v>3494</v>
      </c>
      <c r="F629" s="80" t="s">
        <v>3495</v>
      </c>
      <c r="G629" s="79" t="s">
        <v>3496</v>
      </c>
      <c r="H629" s="79" t="s">
        <v>3497</v>
      </c>
    </row>
    <row r="630" spans="1:8" customFormat="1" ht="15" x14ac:dyDescent="0.25">
      <c r="A630" s="78" t="s">
        <v>407</v>
      </c>
      <c r="B630" s="78" t="s">
        <v>404</v>
      </c>
      <c r="C630" s="78" t="s">
        <v>405</v>
      </c>
      <c r="D630" s="80" t="s">
        <v>3498</v>
      </c>
      <c r="E630" s="80" t="s">
        <v>3499</v>
      </c>
      <c r="F630" s="80" t="s">
        <v>3500</v>
      </c>
      <c r="G630" s="79" t="s">
        <v>3501</v>
      </c>
      <c r="H630" s="79" t="s">
        <v>3502</v>
      </c>
    </row>
    <row r="631" spans="1:8" customFormat="1" ht="15" x14ac:dyDescent="0.25">
      <c r="A631" s="78" t="s">
        <v>407</v>
      </c>
      <c r="B631" s="78" t="s">
        <v>404</v>
      </c>
      <c r="C631" s="78" t="s">
        <v>405</v>
      </c>
      <c r="D631" s="80" t="s">
        <v>3503</v>
      </c>
      <c r="E631" s="80" t="s">
        <v>3504</v>
      </c>
      <c r="F631" s="80" t="s">
        <v>3505</v>
      </c>
      <c r="G631" s="79" t="s">
        <v>3506</v>
      </c>
      <c r="H631" s="79" t="s">
        <v>3507</v>
      </c>
    </row>
    <row r="632" spans="1:8" customFormat="1" ht="15" x14ac:dyDescent="0.25">
      <c r="A632" s="78" t="s">
        <v>407</v>
      </c>
      <c r="B632" s="78" t="s">
        <v>404</v>
      </c>
      <c r="C632" s="78" t="s">
        <v>405</v>
      </c>
      <c r="D632" s="80" t="s">
        <v>3508</v>
      </c>
      <c r="E632" s="80" t="s">
        <v>3509</v>
      </c>
      <c r="F632" s="80" t="s">
        <v>3510</v>
      </c>
      <c r="G632" s="79" t="s">
        <v>3511</v>
      </c>
      <c r="H632" s="79" t="s">
        <v>3512</v>
      </c>
    </row>
    <row r="633" spans="1:8" customFormat="1" ht="15" x14ac:dyDescent="0.25">
      <c r="A633" s="78" t="s">
        <v>407</v>
      </c>
      <c r="B633" s="78" t="s">
        <v>404</v>
      </c>
      <c r="C633" s="78" t="s">
        <v>405</v>
      </c>
      <c r="D633" s="80" t="s">
        <v>3513</v>
      </c>
      <c r="E633" s="80" t="s">
        <v>3514</v>
      </c>
      <c r="F633" s="80" t="s">
        <v>3515</v>
      </c>
      <c r="G633" s="79" t="s">
        <v>3516</v>
      </c>
      <c r="H633" s="79" t="s">
        <v>3517</v>
      </c>
    </row>
    <row r="634" spans="1:8" customFormat="1" ht="15" x14ac:dyDescent="0.25">
      <c r="A634" s="78" t="s">
        <v>407</v>
      </c>
      <c r="B634" s="78" t="s">
        <v>404</v>
      </c>
      <c r="C634" s="78" t="s">
        <v>405</v>
      </c>
      <c r="D634" s="80" t="s">
        <v>3518</v>
      </c>
      <c r="E634" s="80" t="s">
        <v>3519</v>
      </c>
      <c r="F634" s="80" t="s">
        <v>3520</v>
      </c>
      <c r="G634" s="79" t="s">
        <v>3521</v>
      </c>
      <c r="H634" s="79" t="s">
        <v>3522</v>
      </c>
    </row>
    <row r="635" spans="1:8" customFormat="1" ht="15" x14ac:dyDescent="0.25">
      <c r="A635" s="78" t="s">
        <v>407</v>
      </c>
      <c r="B635" s="78" t="s">
        <v>404</v>
      </c>
      <c r="C635" s="78" t="s">
        <v>405</v>
      </c>
      <c r="D635" s="80" t="s">
        <v>3523</v>
      </c>
      <c r="E635" s="80" t="s">
        <v>3524</v>
      </c>
      <c r="F635" s="80" t="s">
        <v>3525</v>
      </c>
      <c r="G635" s="79" t="s">
        <v>3526</v>
      </c>
      <c r="H635" s="79" t="s">
        <v>3527</v>
      </c>
    </row>
    <row r="636" spans="1:8" customFormat="1" ht="15" x14ac:dyDescent="0.25">
      <c r="A636" s="78" t="s">
        <v>407</v>
      </c>
      <c r="B636" s="78" t="s">
        <v>404</v>
      </c>
      <c r="C636" s="78" t="s">
        <v>405</v>
      </c>
      <c r="D636" s="80" t="s">
        <v>3528</v>
      </c>
      <c r="E636" s="80" t="s">
        <v>3529</v>
      </c>
      <c r="F636" s="80" t="s">
        <v>3530</v>
      </c>
      <c r="G636" s="79" t="s">
        <v>3531</v>
      </c>
      <c r="H636" s="79" t="s">
        <v>3532</v>
      </c>
    </row>
    <row r="637" spans="1:8" customFormat="1" ht="15" x14ac:dyDescent="0.25">
      <c r="A637" s="78" t="s">
        <v>407</v>
      </c>
      <c r="B637" s="78" t="s">
        <v>404</v>
      </c>
      <c r="C637" s="78" t="s">
        <v>405</v>
      </c>
      <c r="D637" s="80" t="s">
        <v>3533</v>
      </c>
      <c r="E637" s="80" t="s">
        <v>3534</v>
      </c>
      <c r="F637" s="80" t="s">
        <v>3535</v>
      </c>
      <c r="G637" s="79" t="s">
        <v>3536</v>
      </c>
      <c r="H637" s="79" t="s">
        <v>3537</v>
      </c>
    </row>
    <row r="638" spans="1:8" customFormat="1" ht="15" x14ac:dyDescent="0.25">
      <c r="A638" s="78" t="s">
        <v>407</v>
      </c>
      <c r="B638" s="78" t="s">
        <v>404</v>
      </c>
      <c r="C638" s="78" t="s">
        <v>405</v>
      </c>
      <c r="D638" s="80" t="s">
        <v>3538</v>
      </c>
      <c r="E638" s="80" t="s">
        <v>3539</v>
      </c>
      <c r="F638" s="80" t="s">
        <v>3540</v>
      </c>
      <c r="G638" s="79" t="s">
        <v>3541</v>
      </c>
      <c r="H638" s="79" t="s">
        <v>3542</v>
      </c>
    </row>
    <row r="639" spans="1:8" customFormat="1" ht="15" x14ac:dyDescent="0.25">
      <c r="A639" s="78" t="s">
        <v>407</v>
      </c>
      <c r="B639" s="78" t="s">
        <v>404</v>
      </c>
      <c r="C639" s="78" t="s">
        <v>405</v>
      </c>
      <c r="D639" s="80" t="s">
        <v>3543</v>
      </c>
      <c r="E639" s="80" t="s">
        <v>3544</v>
      </c>
      <c r="F639" s="80" t="s">
        <v>3545</v>
      </c>
      <c r="G639" s="79" t="s">
        <v>3546</v>
      </c>
      <c r="H639" s="79" t="s">
        <v>3547</v>
      </c>
    </row>
    <row r="640" spans="1:8" customFormat="1" ht="15" x14ac:dyDescent="0.25">
      <c r="A640" s="78" t="s">
        <v>407</v>
      </c>
      <c r="B640" s="78" t="s">
        <v>404</v>
      </c>
      <c r="C640" s="78" t="s">
        <v>405</v>
      </c>
      <c r="D640" s="80" t="s">
        <v>3548</v>
      </c>
      <c r="E640" s="80" t="s">
        <v>3549</v>
      </c>
      <c r="F640" s="80" t="s">
        <v>3550</v>
      </c>
      <c r="G640" s="79" t="s">
        <v>3551</v>
      </c>
      <c r="H640" s="79" t="s">
        <v>3552</v>
      </c>
    </row>
    <row r="641" spans="1:8" customFormat="1" ht="15" x14ac:dyDescent="0.25">
      <c r="A641" s="78" t="s">
        <v>407</v>
      </c>
      <c r="B641" s="78" t="s">
        <v>404</v>
      </c>
      <c r="C641" s="78" t="s">
        <v>405</v>
      </c>
      <c r="D641" s="80" t="s">
        <v>3553</v>
      </c>
      <c r="E641" s="80" t="s">
        <v>3554</v>
      </c>
      <c r="F641" s="80" t="s">
        <v>3555</v>
      </c>
      <c r="G641" s="79" t="s">
        <v>3556</v>
      </c>
      <c r="H641" s="79" t="s">
        <v>3557</v>
      </c>
    </row>
    <row r="642" spans="1:8" customFormat="1" ht="15" x14ac:dyDescent="0.25">
      <c r="A642" s="78" t="s">
        <v>407</v>
      </c>
      <c r="B642" s="78" t="s">
        <v>404</v>
      </c>
      <c r="C642" s="78" t="s">
        <v>405</v>
      </c>
      <c r="D642" s="80" t="s">
        <v>3558</v>
      </c>
      <c r="E642" s="80" t="s">
        <v>3559</v>
      </c>
      <c r="F642" s="80" t="s">
        <v>3560</v>
      </c>
      <c r="G642" s="79" t="s">
        <v>3561</v>
      </c>
      <c r="H642" s="79" t="s">
        <v>3562</v>
      </c>
    </row>
    <row r="643" spans="1:8" customFormat="1" ht="15" x14ac:dyDescent="0.25">
      <c r="A643" s="78" t="s">
        <v>407</v>
      </c>
      <c r="B643" s="78" t="s">
        <v>404</v>
      </c>
      <c r="C643" s="78" t="s">
        <v>405</v>
      </c>
      <c r="D643" s="80" t="s">
        <v>3563</v>
      </c>
      <c r="E643" s="80" t="s">
        <v>3564</v>
      </c>
      <c r="F643" s="80" t="s">
        <v>3565</v>
      </c>
      <c r="G643" s="79" t="s">
        <v>3566</v>
      </c>
      <c r="H643" s="79" t="s">
        <v>3567</v>
      </c>
    </row>
    <row r="644" spans="1:8" customFormat="1" ht="15" x14ac:dyDescent="0.25">
      <c r="A644" s="78" t="s">
        <v>407</v>
      </c>
      <c r="B644" s="78" t="s">
        <v>404</v>
      </c>
      <c r="C644" s="78" t="s">
        <v>405</v>
      </c>
      <c r="D644" s="80" t="s">
        <v>3568</v>
      </c>
      <c r="E644" s="80" t="s">
        <v>3569</v>
      </c>
      <c r="F644" s="80" t="s">
        <v>3570</v>
      </c>
      <c r="G644" s="79" t="s">
        <v>3571</v>
      </c>
      <c r="H644" s="79" t="s">
        <v>3572</v>
      </c>
    </row>
    <row r="645" spans="1:8" customFormat="1" ht="15" x14ac:dyDescent="0.25">
      <c r="A645" s="78" t="s">
        <v>407</v>
      </c>
      <c r="B645" s="78" t="s">
        <v>404</v>
      </c>
      <c r="C645" s="78" t="s">
        <v>405</v>
      </c>
      <c r="D645" s="80" t="s">
        <v>3573</v>
      </c>
      <c r="E645" s="80" t="s">
        <v>3574</v>
      </c>
      <c r="F645" s="80" t="s">
        <v>3575</v>
      </c>
      <c r="G645" s="79" t="s">
        <v>3576</v>
      </c>
      <c r="H645" s="79" t="s">
        <v>3577</v>
      </c>
    </row>
    <row r="646" spans="1:8" customFormat="1" ht="15" x14ac:dyDescent="0.25">
      <c r="A646" s="78" t="s">
        <v>407</v>
      </c>
      <c r="B646" s="78" t="s">
        <v>404</v>
      </c>
      <c r="C646" s="78" t="s">
        <v>405</v>
      </c>
      <c r="D646" s="80" t="s">
        <v>3578</v>
      </c>
      <c r="E646" s="80" t="s">
        <v>3579</v>
      </c>
      <c r="F646" s="80" t="s">
        <v>3580</v>
      </c>
      <c r="G646" s="79" t="s">
        <v>3581</v>
      </c>
      <c r="H646" s="79" t="s">
        <v>3582</v>
      </c>
    </row>
    <row r="647" spans="1:8" customFormat="1" ht="15" x14ac:dyDescent="0.25">
      <c r="A647" s="78" t="s">
        <v>407</v>
      </c>
      <c r="B647" s="78" t="s">
        <v>404</v>
      </c>
      <c r="C647" s="78" t="s">
        <v>405</v>
      </c>
      <c r="D647" s="80" t="s">
        <v>3583</v>
      </c>
      <c r="E647" s="80" t="s">
        <v>3584</v>
      </c>
      <c r="F647" s="80" t="s">
        <v>3585</v>
      </c>
      <c r="G647" s="79" t="s">
        <v>3586</v>
      </c>
      <c r="H647" s="79" t="s">
        <v>3587</v>
      </c>
    </row>
    <row r="648" spans="1:8" customFormat="1" ht="15" x14ac:dyDescent="0.25">
      <c r="A648" s="78" t="s">
        <v>407</v>
      </c>
      <c r="B648" s="78" t="s">
        <v>404</v>
      </c>
      <c r="C648" s="78" t="s">
        <v>405</v>
      </c>
      <c r="D648" s="80" t="s">
        <v>3588</v>
      </c>
      <c r="E648" s="80" t="s">
        <v>3589</v>
      </c>
      <c r="F648" s="80" t="s">
        <v>3590</v>
      </c>
      <c r="G648" s="79" t="s">
        <v>3591</v>
      </c>
      <c r="H648" s="79" t="s">
        <v>3592</v>
      </c>
    </row>
    <row r="649" spans="1:8" customFormat="1" ht="15" x14ac:dyDescent="0.25">
      <c r="A649" s="78" t="s">
        <v>407</v>
      </c>
      <c r="B649" s="78" t="s">
        <v>404</v>
      </c>
      <c r="C649" s="78" t="s">
        <v>405</v>
      </c>
      <c r="D649" s="80" t="s">
        <v>3593</v>
      </c>
      <c r="E649" s="80" t="s">
        <v>3594</v>
      </c>
      <c r="F649" s="80" t="s">
        <v>3595</v>
      </c>
      <c r="G649" s="79" t="s">
        <v>3596</v>
      </c>
      <c r="H649" s="79" t="s">
        <v>3597</v>
      </c>
    </row>
    <row r="650" spans="1:8" customFormat="1" ht="15" x14ac:dyDescent="0.25">
      <c r="A650" s="78" t="s">
        <v>407</v>
      </c>
      <c r="B650" s="78" t="s">
        <v>404</v>
      </c>
      <c r="C650" s="78" t="s">
        <v>405</v>
      </c>
      <c r="D650" s="80" t="s">
        <v>3598</v>
      </c>
      <c r="E650" s="80" t="s">
        <v>3599</v>
      </c>
      <c r="F650" s="80" t="s">
        <v>3600</v>
      </c>
      <c r="G650" s="79" t="s">
        <v>3601</v>
      </c>
      <c r="H650" s="79" t="s">
        <v>3602</v>
      </c>
    </row>
    <row r="651" spans="1:8" customFormat="1" ht="15" x14ac:dyDescent="0.25">
      <c r="A651" s="78" t="s">
        <v>407</v>
      </c>
      <c r="B651" s="78" t="s">
        <v>404</v>
      </c>
      <c r="C651" s="78" t="s">
        <v>405</v>
      </c>
      <c r="D651" s="80" t="s">
        <v>3603</v>
      </c>
      <c r="E651" s="80" t="s">
        <v>3604</v>
      </c>
      <c r="F651" s="80" t="s">
        <v>3605</v>
      </c>
      <c r="G651" s="79" t="s">
        <v>3606</v>
      </c>
      <c r="H651" s="79" t="s">
        <v>3607</v>
      </c>
    </row>
    <row r="652" spans="1:8" customFormat="1" ht="15" x14ac:dyDescent="0.25">
      <c r="A652" s="78" t="s">
        <v>407</v>
      </c>
      <c r="B652" s="78" t="s">
        <v>404</v>
      </c>
      <c r="C652" s="78" t="s">
        <v>405</v>
      </c>
      <c r="D652" s="80" t="s">
        <v>3608</v>
      </c>
      <c r="E652" s="80" t="s">
        <v>3609</v>
      </c>
      <c r="F652" s="80" t="s">
        <v>3610</v>
      </c>
      <c r="G652" s="79" t="s">
        <v>3611</v>
      </c>
      <c r="H652" s="79" t="s">
        <v>3612</v>
      </c>
    </row>
    <row r="653" spans="1:8" customFormat="1" ht="15" x14ac:dyDescent="0.25">
      <c r="A653" s="78" t="s">
        <v>407</v>
      </c>
      <c r="B653" s="78" t="s">
        <v>404</v>
      </c>
      <c r="C653" s="78" t="s">
        <v>405</v>
      </c>
      <c r="D653" s="80" t="s">
        <v>3613</v>
      </c>
      <c r="E653" s="80" t="s">
        <v>3614</v>
      </c>
      <c r="F653" s="80" t="s">
        <v>3615</v>
      </c>
      <c r="G653" s="79" t="s">
        <v>3616</v>
      </c>
      <c r="H653" s="79" t="s">
        <v>3617</v>
      </c>
    </row>
    <row r="654" spans="1:8" customFormat="1" ht="15" x14ac:dyDescent="0.25">
      <c r="A654" s="78" t="s">
        <v>407</v>
      </c>
      <c r="B654" s="78" t="s">
        <v>404</v>
      </c>
      <c r="C654" s="78" t="s">
        <v>405</v>
      </c>
      <c r="D654" s="80" t="s">
        <v>3618</v>
      </c>
      <c r="E654" s="80" t="s">
        <v>3619</v>
      </c>
      <c r="F654" s="80" t="s">
        <v>3620</v>
      </c>
      <c r="G654" s="79" t="s">
        <v>3621</v>
      </c>
      <c r="H654" s="79" t="s">
        <v>3622</v>
      </c>
    </row>
    <row r="655" spans="1:8" customFormat="1" ht="15" x14ac:dyDescent="0.25">
      <c r="A655" s="78" t="s">
        <v>407</v>
      </c>
      <c r="B655" s="78" t="s">
        <v>404</v>
      </c>
      <c r="C655" s="78" t="s">
        <v>405</v>
      </c>
      <c r="D655" s="80" t="s">
        <v>3623</v>
      </c>
      <c r="E655" s="80" t="s">
        <v>3624</v>
      </c>
      <c r="F655" s="80" t="s">
        <v>3625</v>
      </c>
      <c r="G655" s="79" t="s">
        <v>3626</v>
      </c>
      <c r="H655" s="79" t="s">
        <v>3627</v>
      </c>
    </row>
    <row r="656" spans="1:8" customFormat="1" ht="15" x14ac:dyDescent="0.25">
      <c r="A656" s="78" t="s">
        <v>407</v>
      </c>
      <c r="B656" s="78" t="s">
        <v>404</v>
      </c>
      <c r="C656" s="78" t="s">
        <v>405</v>
      </c>
      <c r="D656" s="80" t="s">
        <v>3628</v>
      </c>
      <c r="E656" s="80" t="s">
        <v>3629</v>
      </c>
      <c r="F656" s="80" t="s">
        <v>3630</v>
      </c>
      <c r="G656" s="79" t="s">
        <v>3631</v>
      </c>
      <c r="H656" s="79" t="s">
        <v>3632</v>
      </c>
    </row>
    <row r="657" spans="1:8" customFormat="1" ht="15" x14ac:dyDescent="0.25">
      <c r="A657" s="78" t="s">
        <v>407</v>
      </c>
      <c r="B657" s="78" t="s">
        <v>404</v>
      </c>
      <c r="C657" s="78" t="s">
        <v>405</v>
      </c>
      <c r="D657" s="80" t="s">
        <v>3633</v>
      </c>
      <c r="E657" s="80" t="s">
        <v>3634</v>
      </c>
      <c r="F657" s="80" t="s">
        <v>3635</v>
      </c>
      <c r="G657" s="79" t="s">
        <v>3636</v>
      </c>
      <c r="H657" s="79" t="s">
        <v>3637</v>
      </c>
    </row>
    <row r="658" spans="1:8" customFormat="1" ht="15" x14ac:dyDescent="0.25">
      <c r="A658" s="78" t="s">
        <v>407</v>
      </c>
      <c r="B658" s="78" t="s">
        <v>404</v>
      </c>
      <c r="C658" s="78" t="s">
        <v>405</v>
      </c>
      <c r="D658" s="80" t="s">
        <v>3638</v>
      </c>
      <c r="E658" s="80" t="s">
        <v>3639</v>
      </c>
      <c r="F658" s="80" t="s">
        <v>3640</v>
      </c>
      <c r="G658" s="79" t="s">
        <v>3641</v>
      </c>
      <c r="H658" s="79" t="s">
        <v>3642</v>
      </c>
    </row>
    <row r="659" spans="1:8" customFormat="1" ht="15" x14ac:dyDescent="0.25">
      <c r="A659" s="78" t="s">
        <v>407</v>
      </c>
      <c r="B659" s="78" t="s">
        <v>404</v>
      </c>
      <c r="C659" s="78" t="s">
        <v>405</v>
      </c>
      <c r="D659" s="80" t="s">
        <v>3643</v>
      </c>
      <c r="E659" s="80" t="s">
        <v>3644</v>
      </c>
      <c r="F659" s="80" t="s">
        <v>3645</v>
      </c>
      <c r="G659" s="79" t="s">
        <v>3646</v>
      </c>
      <c r="H659" s="79" t="s">
        <v>3647</v>
      </c>
    </row>
    <row r="660" spans="1:8" customFormat="1" ht="15" x14ac:dyDescent="0.25">
      <c r="A660" s="78" t="s">
        <v>407</v>
      </c>
      <c r="B660" s="78" t="s">
        <v>404</v>
      </c>
      <c r="C660" s="78" t="s">
        <v>405</v>
      </c>
      <c r="D660" s="80" t="s">
        <v>3648</v>
      </c>
      <c r="E660" s="80" t="s">
        <v>3649</v>
      </c>
      <c r="F660" s="80" t="s">
        <v>3650</v>
      </c>
      <c r="G660" s="79" t="s">
        <v>3651</v>
      </c>
      <c r="H660" s="79" t="s">
        <v>3652</v>
      </c>
    </row>
    <row r="661" spans="1:8" customFormat="1" ht="15" x14ac:dyDescent="0.25">
      <c r="A661" s="78" t="s">
        <v>407</v>
      </c>
      <c r="B661" s="78" t="s">
        <v>404</v>
      </c>
      <c r="C661" s="78" t="s">
        <v>405</v>
      </c>
      <c r="D661" s="80" t="s">
        <v>3653</v>
      </c>
      <c r="E661" s="80" t="s">
        <v>3654</v>
      </c>
      <c r="F661" s="80" t="s">
        <v>3655</v>
      </c>
      <c r="G661" s="79" t="s">
        <v>3656</v>
      </c>
      <c r="H661" s="79" t="s">
        <v>3657</v>
      </c>
    </row>
    <row r="662" spans="1:8" customFormat="1" ht="15" x14ac:dyDescent="0.25">
      <c r="A662" s="78" t="s">
        <v>407</v>
      </c>
      <c r="B662" s="78" t="s">
        <v>404</v>
      </c>
      <c r="C662" s="78" t="s">
        <v>405</v>
      </c>
      <c r="D662" s="80" t="s">
        <v>3658</v>
      </c>
      <c r="E662" s="80">
        <v>63</v>
      </c>
      <c r="F662" s="80" t="s">
        <v>3659</v>
      </c>
      <c r="G662" s="79" t="s">
        <v>3660</v>
      </c>
      <c r="H662" s="79" t="s">
        <v>3661</v>
      </c>
    </row>
    <row r="663" spans="1:8" customFormat="1" ht="15" x14ac:dyDescent="0.25">
      <c r="A663" s="78" t="s">
        <v>407</v>
      </c>
      <c r="B663" s="78" t="s">
        <v>404</v>
      </c>
      <c r="C663" s="78" t="s">
        <v>405</v>
      </c>
      <c r="D663" s="80" t="s">
        <v>3662</v>
      </c>
      <c r="E663" s="80" t="s">
        <v>3663</v>
      </c>
      <c r="F663" s="80" t="s">
        <v>3664</v>
      </c>
      <c r="G663" s="79" t="s">
        <v>3665</v>
      </c>
      <c r="H663" s="79" t="s">
        <v>3666</v>
      </c>
    </row>
    <row r="664" spans="1:8" customFormat="1" ht="15" x14ac:dyDescent="0.25">
      <c r="A664" s="78" t="s">
        <v>407</v>
      </c>
      <c r="B664" s="78" t="s">
        <v>404</v>
      </c>
      <c r="C664" s="78" t="s">
        <v>405</v>
      </c>
      <c r="D664" s="80" t="s">
        <v>3667</v>
      </c>
      <c r="E664" s="80" t="s">
        <v>3668</v>
      </c>
      <c r="F664" s="80" t="s">
        <v>3669</v>
      </c>
      <c r="G664" s="79" t="s">
        <v>3670</v>
      </c>
      <c r="H664" s="79" t="s">
        <v>3671</v>
      </c>
    </row>
    <row r="665" spans="1:8" customFormat="1" ht="15" x14ac:dyDescent="0.25">
      <c r="A665" s="78" t="s">
        <v>407</v>
      </c>
      <c r="B665" s="78" t="s">
        <v>404</v>
      </c>
      <c r="C665" s="78" t="s">
        <v>405</v>
      </c>
      <c r="D665" s="80" t="s">
        <v>3672</v>
      </c>
      <c r="E665" s="80" t="s">
        <v>3673</v>
      </c>
      <c r="F665" s="80" t="s">
        <v>3674</v>
      </c>
      <c r="G665" s="79" t="s">
        <v>3675</v>
      </c>
      <c r="H665" s="79" t="s">
        <v>3676</v>
      </c>
    </row>
    <row r="666" spans="1:8" customFormat="1" ht="15" x14ac:dyDescent="0.25">
      <c r="A666" s="78" t="s">
        <v>407</v>
      </c>
      <c r="B666" s="78" t="s">
        <v>404</v>
      </c>
      <c r="C666" s="78" t="s">
        <v>405</v>
      </c>
      <c r="D666" s="80" t="s">
        <v>3677</v>
      </c>
      <c r="E666" s="80" t="s">
        <v>3678</v>
      </c>
      <c r="F666" s="80" t="s">
        <v>3679</v>
      </c>
      <c r="G666" s="79" t="s">
        <v>3680</v>
      </c>
      <c r="H666" s="79" t="s">
        <v>3681</v>
      </c>
    </row>
    <row r="667" spans="1:8" customFormat="1" ht="15" x14ac:dyDescent="0.25">
      <c r="A667" s="78" t="s">
        <v>407</v>
      </c>
      <c r="B667" s="78" t="s">
        <v>404</v>
      </c>
      <c r="C667" s="78" t="s">
        <v>405</v>
      </c>
      <c r="D667" s="80" t="s">
        <v>3682</v>
      </c>
      <c r="E667" s="80" t="s">
        <v>3683</v>
      </c>
      <c r="F667" s="80" t="s">
        <v>3684</v>
      </c>
      <c r="G667" s="79" t="s">
        <v>3685</v>
      </c>
      <c r="H667" s="79" t="s">
        <v>3686</v>
      </c>
    </row>
    <row r="668" spans="1:8" customFormat="1" ht="15" x14ac:dyDescent="0.25">
      <c r="A668" s="78" t="s">
        <v>407</v>
      </c>
      <c r="B668" s="78" t="s">
        <v>404</v>
      </c>
      <c r="C668" s="78" t="s">
        <v>405</v>
      </c>
      <c r="D668" s="80" t="s">
        <v>3687</v>
      </c>
      <c r="E668" s="80" t="s">
        <v>3688</v>
      </c>
      <c r="F668" s="80" t="s">
        <v>3689</v>
      </c>
      <c r="G668" s="79" t="s">
        <v>3690</v>
      </c>
      <c r="H668" s="79" t="s">
        <v>3691</v>
      </c>
    </row>
    <row r="669" spans="1:8" customFormat="1" ht="15" x14ac:dyDescent="0.25">
      <c r="A669" s="78" t="s">
        <v>407</v>
      </c>
      <c r="B669" s="78" t="s">
        <v>404</v>
      </c>
      <c r="C669" s="78" t="s">
        <v>405</v>
      </c>
      <c r="D669" s="80" t="s">
        <v>3692</v>
      </c>
      <c r="E669" s="80" t="s">
        <v>3693</v>
      </c>
      <c r="F669" s="80" t="s">
        <v>3694</v>
      </c>
      <c r="G669" s="79" t="s">
        <v>3695</v>
      </c>
      <c r="H669" s="79" t="s">
        <v>3696</v>
      </c>
    </row>
    <row r="670" spans="1:8" customFormat="1" ht="15" x14ac:dyDescent="0.25">
      <c r="A670" s="78" t="s">
        <v>407</v>
      </c>
      <c r="B670" s="78" t="s">
        <v>404</v>
      </c>
      <c r="C670" s="78" t="s">
        <v>405</v>
      </c>
      <c r="D670" s="80" t="s">
        <v>3697</v>
      </c>
      <c r="E670" s="80" t="s">
        <v>3698</v>
      </c>
      <c r="F670" s="80" t="s">
        <v>3699</v>
      </c>
      <c r="G670" s="79" t="s">
        <v>3700</v>
      </c>
      <c r="H670" s="79" t="s">
        <v>3701</v>
      </c>
    </row>
    <row r="671" spans="1:8" customFormat="1" ht="15" x14ac:dyDescent="0.25">
      <c r="A671" s="78" t="s">
        <v>407</v>
      </c>
      <c r="B671" s="78" t="s">
        <v>404</v>
      </c>
      <c r="C671" s="78" t="s">
        <v>405</v>
      </c>
      <c r="D671" s="80" t="s">
        <v>3702</v>
      </c>
      <c r="E671" s="80" t="s">
        <v>3703</v>
      </c>
      <c r="F671" s="80" t="s">
        <v>3704</v>
      </c>
      <c r="G671" s="79" t="s">
        <v>3705</v>
      </c>
      <c r="H671" s="79" t="s">
        <v>3706</v>
      </c>
    </row>
    <row r="672" spans="1:8" customFormat="1" ht="15" x14ac:dyDescent="0.25">
      <c r="A672" s="78" t="s">
        <v>407</v>
      </c>
      <c r="B672" s="78" t="s">
        <v>404</v>
      </c>
      <c r="C672" s="78" t="s">
        <v>405</v>
      </c>
      <c r="D672" s="80" t="s">
        <v>3707</v>
      </c>
      <c r="E672" s="80" t="s">
        <v>3708</v>
      </c>
      <c r="F672" s="80" t="s">
        <v>3709</v>
      </c>
      <c r="G672" s="79" t="s">
        <v>3710</v>
      </c>
      <c r="H672" s="79" t="s">
        <v>3711</v>
      </c>
    </row>
    <row r="673" spans="1:8" customFormat="1" ht="15" x14ac:dyDescent="0.25">
      <c r="A673" s="78" t="s">
        <v>407</v>
      </c>
      <c r="B673" s="78" t="s">
        <v>404</v>
      </c>
      <c r="C673" s="78" t="s">
        <v>405</v>
      </c>
      <c r="D673" s="80" t="s">
        <v>3712</v>
      </c>
      <c r="E673" s="80" t="s">
        <v>3713</v>
      </c>
      <c r="F673" s="80" t="s">
        <v>3714</v>
      </c>
      <c r="G673" s="79" t="s">
        <v>3715</v>
      </c>
      <c r="H673" s="79" t="s">
        <v>3716</v>
      </c>
    </row>
    <row r="674" spans="1:8" customFormat="1" ht="15" x14ac:dyDescent="0.25">
      <c r="A674" s="78" t="s">
        <v>407</v>
      </c>
      <c r="B674" s="78" t="s">
        <v>404</v>
      </c>
      <c r="C674" s="78" t="s">
        <v>405</v>
      </c>
      <c r="D674" s="80" t="s">
        <v>3717</v>
      </c>
      <c r="E674" s="80" t="s">
        <v>3718</v>
      </c>
      <c r="F674" s="80" t="s">
        <v>3719</v>
      </c>
      <c r="G674" s="79" t="s">
        <v>3720</v>
      </c>
      <c r="H674" s="79" t="s">
        <v>3721</v>
      </c>
    </row>
    <row r="675" spans="1:8" customFormat="1" ht="15" x14ac:dyDescent="0.25">
      <c r="A675" s="78" t="s">
        <v>407</v>
      </c>
      <c r="B675" s="78" t="s">
        <v>404</v>
      </c>
      <c r="C675" s="78" t="s">
        <v>405</v>
      </c>
      <c r="D675" s="80" t="s">
        <v>3722</v>
      </c>
      <c r="E675" s="80" t="s">
        <v>3723</v>
      </c>
      <c r="F675" s="80" t="s">
        <v>3724</v>
      </c>
      <c r="G675" s="79" t="s">
        <v>3725</v>
      </c>
      <c r="H675" s="79" t="s">
        <v>3726</v>
      </c>
    </row>
    <row r="676" spans="1:8" customFormat="1" ht="15" x14ac:dyDescent="0.25">
      <c r="A676" s="78" t="s">
        <v>407</v>
      </c>
      <c r="B676" s="78" t="s">
        <v>404</v>
      </c>
      <c r="C676" s="78" t="s">
        <v>405</v>
      </c>
      <c r="D676" s="80" t="s">
        <v>3727</v>
      </c>
      <c r="E676" s="80" t="s">
        <v>3728</v>
      </c>
      <c r="F676" s="80" t="s">
        <v>3729</v>
      </c>
      <c r="G676" s="79" t="s">
        <v>3730</v>
      </c>
      <c r="H676" s="79" t="s">
        <v>3731</v>
      </c>
    </row>
    <row r="677" spans="1:8" customFormat="1" ht="15" x14ac:dyDescent="0.25">
      <c r="A677" s="78" t="s">
        <v>407</v>
      </c>
      <c r="B677" s="78" t="s">
        <v>404</v>
      </c>
      <c r="C677" s="78" t="s">
        <v>405</v>
      </c>
      <c r="D677" s="80" t="s">
        <v>3732</v>
      </c>
      <c r="E677" s="80" t="s">
        <v>3733</v>
      </c>
      <c r="F677" s="80" t="s">
        <v>3734</v>
      </c>
      <c r="G677" s="79" t="s">
        <v>3735</v>
      </c>
      <c r="H677" s="79" t="s">
        <v>3736</v>
      </c>
    </row>
    <row r="678" spans="1:8" customFormat="1" ht="15" x14ac:dyDescent="0.25">
      <c r="A678" s="78" t="s">
        <v>407</v>
      </c>
      <c r="B678" s="78" t="s">
        <v>404</v>
      </c>
      <c r="C678" s="78" t="s">
        <v>405</v>
      </c>
      <c r="D678" s="80" t="s">
        <v>3737</v>
      </c>
      <c r="E678" s="80" t="s">
        <v>3738</v>
      </c>
      <c r="F678" s="80" t="s">
        <v>3739</v>
      </c>
      <c r="G678" s="79" t="s">
        <v>3740</v>
      </c>
      <c r="H678" s="79" t="s">
        <v>3741</v>
      </c>
    </row>
    <row r="679" spans="1:8" customFormat="1" ht="15" x14ac:dyDescent="0.25">
      <c r="A679" s="78" t="s">
        <v>407</v>
      </c>
      <c r="B679" s="78" t="s">
        <v>404</v>
      </c>
      <c r="C679" s="78" t="s">
        <v>405</v>
      </c>
      <c r="D679" s="80" t="s">
        <v>3742</v>
      </c>
      <c r="E679" s="80" t="s">
        <v>3743</v>
      </c>
      <c r="F679" s="80" t="s">
        <v>3744</v>
      </c>
      <c r="G679" s="79" t="s">
        <v>3745</v>
      </c>
      <c r="H679" s="79" t="s">
        <v>3746</v>
      </c>
    </row>
    <row r="680" spans="1:8" customFormat="1" ht="15" x14ac:dyDescent="0.25">
      <c r="A680" s="78" t="s">
        <v>407</v>
      </c>
      <c r="B680" s="78" t="s">
        <v>404</v>
      </c>
      <c r="C680" s="78" t="s">
        <v>405</v>
      </c>
      <c r="D680" s="80" t="s">
        <v>3747</v>
      </c>
      <c r="E680" s="80" t="s">
        <v>3748</v>
      </c>
      <c r="F680" s="80" t="s">
        <v>3749</v>
      </c>
      <c r="G680" s="79" t="s">
        <v>3750</v>
      </c>
      <c r="H680" s="79" t="s">
        <v>3751</v>
      </c>
    </row>
    <row r="681" spans="1:8" customFormat="1" ht="15" x14ac:dyDescent="0.25">
      <c r="A681" s="78" t="s">
        <v>407</v>
      </c>
      <c r="B681" s="78" t="s">
        <v>404</v>
      </c>
      <c r="C681" s="78" t="s">
        <v>405</v>
      </c>
      <c r="D681" s="80" t="s">
        <v>3752</v>
      </c>
      <c r="E681" s="80" t="s">
        <v>3753</v>
      </c>
      <c r="F681" s="80" t="s">
        <v>3754</v>
      </c>
      <c r="G681" s="79" t="s">
        <v>3755</v>
      </c>
      <c r="H681" s="79" t="s">
        <v>3756</v>
      </c>
    </row>
    <row r="682" spans="1:8" customFormat="1" ht="15" x14ac:dyDescent="0.25">
      <c r="A682" s="78" t="s">
        <v>407</v>
      </c>
      <c r="B682" s="78" t="s">
        <v>404</v>
      </c>
      <c r="C682" s="78" t="s">
        <v>405</v>
      </c>
      <c r="D682" s="80" t="s">
        <v>3757</v>
      </c>
      <c r="E682" s="80" t="s">
        <v>3758</v>
      </c>
      <c r="F682" s="80" t="s">
        <v>3759</v>
      </c>
      <c r="G682" s="79" t="s">
        <v>3760</v>
      </c>
      <c r="H682" s="79" t="s">
        <v>3761</v>
      </c>
    </row>
    <row r="683" spans="1:8" customFormat="1" ht="15" x14ac:dyDescent="0.25">
      <c r="A683" s="78" t="s">
        <v>407</v>
      </c>
      <c r="B683" s="78" t="s">
        <v>404</v>
      </c>
      <c r="C683" s="78" t="s">
        <v>405</v>
      </c>
      <c r="D683" s="80" t="s">
        <v>3762</v>
      </c>
      <c r="E683" s="80" t="s">
        <v>3763</v>
      </c>
      <c r="F683" s="80" t="s">
        <v>3764</v>
      </c>
      <c r="G683" s="79" t="s">
        <v>3765</v>
      </c>
      <c r="H683" s="79" t="s">
        <v>3766</v>
      </c>
    </row>
    <row r="684" spans="1:8" customFormat="1" ht="15" x14ac:dyDescent="0.25">
      <c r="A684" s="78" t="s">
        <v>407</v>
      </c>
      <c r="B684" s="78" t="s">
        <v>404</v>
      </c>
      <c r="C684" s="78" t="s">
        <v>405</v>
      </c>
      <c r="D684" s="80" t="s">
        <v>3767</v>
      </c>
      <c r="E684" s="80" t="s">
        <v>3768</v>
      </c>
      <c r="F684" s="80" t="s">
        <v>3769</v>
      </c>
      <c r="G684" s="79" t="s">
        <v>3770</v>
      </c>
      <c r="H684" s="79" t="s">
        <v>3771</v>
      </c>
    </row>
    <row r="685" spans="1:8" customFormat="1" ht="15" x14ac:dyDescent="0.25">
      <c r="A685" s="78" t="s">
        <v>407</v>
      </c>
      <c r="B685" s="78" t="s">
        <v>404</v>
      </c>
      <c r="C685" s="78" t="s">
        <v>405</v>
      </c>
      <c r="D685" s="80" t="s">
        <v>3772</v>
      </c>
      <c r="E685" s="80" t="s">
        <v>3773</v>
      </c>
      <c r="F685" s="80" t="s">
        <v>3774</v>
      </c>
      <c r="G685" s="79" t="s">
        <v>3775</v>
      </c>
      <c r="H685" s="79" t="s">
        <v>3776</v>
      </c>
    </row>
    <row r="686" spans="1:8" customFormat="1" ht="15" x14ac:dyDescent="0.25">
      <c r="A686" s="78" t="s">
        <v>407</v>
      </c>
      <c r="B686" s="78" t="s">
        <v>404</v>
      </c>
      <c r="C686" s="78" t="s">
        <v>405</v>
      </c>
      <c r="D686" s="80" t="s">
        <v>3777</v>
      </c>
      <c r="E686" s="80" t="s">
        <v>3778</v>
      </c>
      <c r="F686" s="80" t="s">
        <v>3779</v>
      </c>
      <c r="G686" s="79" t="s">
        <v>3780</v>
      </c>
      <c r="H686" s="79" t="s">
        <v>3781</v>
      </c>
    </row>
    <row r="687" spans="1:8" customFormat="1" ht="15" x14ac:dyDescent="0.25">
      <c r="A687" s="78" t="s">
        <v>407</v>
      </c>
      <c r="B687" s="78" t="s">
        <v>404</v>
      </c>
      <c r="C687" s="78" t="s">
        <v>405</v>
      </c>
      <c r="D687" s="80" t="s">
        <v>3782</v>
      </c>
      <c r="E687" s="80" t="s">
        <v>3783</v>
      </c>
      <c r="F687" s="80" t="s">
        <v>3784</v>
      </c>
      <c r="G687" s="79" t="s">
        <v>3785</v>
      </c>
      <c r="H687" s="79" t="s">
        <v>3786</v>
      </c>
    </row>
    <row r="688" spans="1:8" customFormat="1" ht="15" x14ac:dyDescent="0.25">
      <c r="A688" s="78" t="s">
        <v>407</v>
      </c>
      <c r="B688" s="78" t="s">
        <v>404</v>
      </c>
      <c r="C688" s="78" t="s">
        <v>405</v>
      </c>
      <c r="D688" s="80" t="s">
        <v>3787</v>
      </c>
      <c r="E688" s="80" t="s">
        <v>3788</v>
      </c>
      <c r="F688" s="80" t="s">
        <v>3789</v>
      </c>
      <c r="G688" s="79" t="s">
        <v>3790</v>
      </c>
      <c r="H688" s="79" t="s">
        <v>3791</v>
      </c>
    </row>
    <row r="689" spans="1:8" customFormat="1" ht="15" x14ac:dyDescent="0.25">
      <c r="A689" s="78" t="s">
        <v>407</v>
      </c>
      <c r="B689" s="78" t="s">
        <v>404</v>
      </c>
      <c r="C689" s="78" t="s">
        <v>405</v>
      </c>
      <c r="D689" s="80" t="s">
        <v>3792</v>
      </c>
      <c r="E689" s="80" t="s">
        <v>3793</v>
      </c>
      <c r="F689" s="80" t="s">
        <v>3794</v>
      </c>
      <c r="G689" s="79" t="s">
        <v>3795</v>
      </c>
      <c r="H689" s="79" t="s">
        <v>3796</v>
      </c>
    </row>
    <row r="690" spans="1:8" customFormat="1" ht="15" x14ac:dyDescent="0.25">
      <c r="A690" s="78" t="s">
        <v>407</v>
      </c>
      <c r="B690" s="78" t="s">
        <v>404</v>
      </c>
      <c r="C690" s="78" t="s">
        <v>405</v>
      </c>
      <c r="D690" s="80" t="s">
        <v>3797</v>
      </c>
      <c r="E690" s="80" t="s">
        <v>3798</v>
      </c>
      <c r="F690" s="80" t="s">
        <v>3799</v>
      </c>
      <c r="G690" s="79" t="s">
        <v>3800</v>
      </c>
      <c r="H690" s="79" t="s">
        <v>3801</v>
      </c>
    </row>
    <row r="691" spans="1:8" customFormat="1" ht="15" x14ac:dyDescent="0.25">
      <c r="A691" s="78" t="s">
        <v>407</v>
      </c>
      <c r="B691" s="78" t="s">
        <v>404</v>
      </c>
      <c r="C691" s="78" t="s">
        <v>405</v>
      </c>
      <c r="D691" s="80" t="s">
        <v>3802</v>
      </c>
      <c r="E691" s="80" t="s">
        <v>3803</v>
      </c>
      <c r="F691" s="80" t="s">
        <v>3804</v>
      </c>
      <c r="G691" s="79" t="s">
        <v>3805</v>
      </c>
      <c r="H691" s="79" t="s">
        <v>3806</v>
      </c>
    </row>
    <row r="692" spans="1:8" customFormat="1" ht="15" x14ac:dyDescent="0.25">
      <c r="A692" s="78" t="s">
        <v>407</v>
      </c>
      <c r="B692" s="78" t="s">
        <v>404</v>
      </c>
      <c r="C692" s="78" t="s">
        <v>405</v>
      </c>
      <c r="D692" s="80" t="s">
        <v>3807</v>
      </c>
      <c r="E692" s="80" t="s">
        <v>3808</v>
      </c>
      <c r="F692" s="80" t="s">
        <v>3809</v>
      </c>
      <c r="G692" s="79" t="s">
        <v>3810</v>
      </c>
      <c r="H692" s="79" t="s">
        <v>3811</v>
      </c>
    </row>
    <row r="693" spans="1:8" customFormat="1" ht="15" x14ac:dyDescent="0.25">
      <c r="A693" s="78" t="s">
        <v>407</v>
      </c>
      <c r="B693" s="78" t="s">
        <v>404</v>
      </c>
      <c r="C693" s="78" t="s">
        <v>405</v>
      </c>
      <c r="D693" s="80" t="s">
        <v>3812</v>
      </c>
      <c r="E693" s="80" t="s">
        <v>3813</v>
      </c>
      <c r="F693" s="80" t="s">
        <v>3814</v>
      </c>
      <c r="G693" s="79" t="s">
        <v>3815</v>
      </c>
      <c r="H693" s="79" t="s">
        <v>3816</v>
      </c>
    </row>
    <row r="694" spans="1:8" customFormat="1" ht="15" x14ac:dyDescent="0.25">
      <c r="A694" s="78" t="s">
        <v>407</v>
      </c>
      <c r="B694" s="78" t="s">
        <v>404</v>
      </c>
      <c r="C694" s="78" t="s">
        <v>405</v>
      </c>
      <c r="D694" s="80" t="s">
        <v>3817</v>
      </c>
      <c r="E694" s="80" t="s">
        <v>3818</v>
      </c>
      <c r="F694" s="80" t="s">
        <v>3819</v>
      </c>
      <c r="G694" s="79" t="s">
        <v>3820</v>
      </c>
      <c r="H694" s="79" t="s">
        <v>3821</v>
      </c>
    </row>
    <row r="695" spans="1:8" customFormat="1" ht="15" x14ac:dyDescent="0.25">
      <c r="A695" s="78" t="s">
        <v>407</v>
      </c>
      <c r="B695" s="78" t="s">
        <v>404</v>
      </c>
      <c r="C695" s="78" t="s">
        <v>405</v>
      </c>
      <c r="D695" s="80" t="s">
        <v>3822</v>
      </c>
      <c r="E695" s="80" t="s">
        <v>3823</v>
      </c>
      <c r="F695" s="80" t="s">
        <v>3824</v>
      </c>
      <c r="G695" s="79" t="s">
        <v>3825</v>
      </c>
      <c r="H695" s="79" t="s">
        <v>3826</v>
      </c>
    </row>
    <row r="696" spans="1:8" customFormat="1" ht="15" x14ac:dyDescent="0.25">
      <c r="A696" s="78" t="s">
        <v>407</v>
      </c>
      <c r="B696" s="78" t="s">
        <v>404</v>
      </c>
      <c r="C696" s="78" t="s">
        <v>405</v>
      </c>
      <c r="D696" s="80" t="s">
        <v>3827</v>
      </c>
      <c r="E696" s="80" t="s">
        <v>3828</v>
      </c>
      <c r="F696" s="80" t="s">
        <v>3829</v>
      </c>
      <c r="G696" s="79" t="s">
        <v>3830</v>
      </c>
      <c r="H696" s="79" t="s">
        <v>3831</v>
      </c>
    </row>
    <row r="697" spans="1:8" customFormat="1" ht="15" x14ac:dyDescent="0.25">
      <c r="A697" s="78" t="s">
        <v>407</v>
      </c>
      <c r="B697" s="78" t="s">
        <v>404</v>
      </c>
      <c r="C697" s="78" t="s">
        <v>405</v>
      </c>
      <c r="D697" s="80" t="s">
        <v>3832</v>
      </c>
      <c r="E697" s="80" t="s">
        <v>3833</v>
      </c>
      <c r="F697" s="80" t="s">
        <v>3834</v>
      </c>
      <c r="G697" s="79" t="s">
        <v>3835</v>
      </c>
      <c r="H697" s="79" t="s">
        <v>3836</v>
      </c>
    </row>
    <row r="698" spans="1:8" customFormat="1" ht="15" x14ac:dyDescent="0.25">
      <c r="A698" s="78" t="s">
        <v>407</v>
      </c>
      <c r="B698" s="78" t="s">
        <v>404</v>
      </c>
      <c r="C698" s="78" t="s">
        <v>405</v>
      </c>
      <c r="D698" s="80" t="s">
        <v>3837</v>
      </c>
      <c r="E698" s="80" t="s">
        <v>3838</v>
      </c>
      <c r="F698" s="80" t="s">
        <v>3839</v>
      </c>
      <c r="G698" s="79" t="s">
        <v>3840</v>
      </c>
      <c r="H698" s="79" t="s">
        <v>3841</v>
      </c>
    </row>
    <row r="699" spans="1:8" customFormat="1" ht="15" x14ac:dyDescent="0.25">
      <c r="A699" s="78" t="s">
        <v>407</v>
      </c>
      <c r="B699" s="78" t="s">
        <v>404</v>
      </c>
      <c r="C699" s="78" t="s">
        <v>405</v>
      </c>
      <c r="D699" s="80" t="s">
        <v>3842</v>
      </c>
      <c r="E699" s="80" t="s">
        <v>3843</v>
      </c>
      <c r="F699" s="80" t="s">
        <v>3844</v>
      </c>
      <c r="G699" s="79" t="s">
        <v>3845</v>
      </c>
      <c r="H699" s="79" t="s">
        <v>3846</v>
      </c>
    </row>
    <row r="700" spans="1:8" customFormat="1" ht="15" x14ac:dyDescent="0.25">
      <c r="A700" s="78" t="s">
        <v>407</v>
      </c>
      <c r="B700" s="78" t="s">
        <v>404</v>
      </c>
      <c r="C700" s="78" t="s">
        <v>405</v>
      </c>
      <c r="D700" s="80" t="s">
        <v>3847</v>
      </c>
      <c r="E700" s="80" t="s">
        <v>3848</v>
      </c>
      <c r="F700" s="80" t="s">
        <v>3849</v>
      </c>
      <c r="G700" s="79" t="s">
        <v>3850</v>
      </c>
      <c r="H700" s="79" t="s">
        <v>3851</v>
      </c>
    </row>
    <row r="701" spans="1:8" customFormat="1" ht="15" x14ac:dyDescent="0.25">
      <c r="A701" s="78" t="s">
        <v>407</v>
      </c>
      <c r="B701" s="78" t="s">
        <v>404</v>
      </c>
      <c r="C701" s="78" t="s">
        <v>405</v>
      </c>
      <c r="D701" s="80" t="s">
        <v>3852</v>
      </c>
      <c r="E701" s="80" t="s">
        <v>3853</v>
      </c>
      <c r="F701" s="80" t="s">
        <v>3854</v>
      </c>
      <c r="G701" s="79" t="s">
        <v>3855</v>
      </c>
      <c r="H701" s="79" t="s">
        <v>3856</v>
      </c>
    </row>
    <row r="702" spans="1:8" customFormat="1" ht="15" x14ac:dyDescent="0.25">
      <c r="A702" s="78" t="s">
        <v>407</v>
      </c>
      <c r="B702" s="78" t="s">
        <v>404</v>
      </c>
      <c r="C702" s="78" t="s">
        <v>405</v>
      </c>
      <c r="D702" s="80" t="s">
        <v>3857</v>
      </c>
      <c r="E702" s="80" t="s">
        <v>3858</v>
      </c>
      <c r="F702" s="80" t="s">
        <v>3859</v>
      </c>
      <c r="G702" s="79" t="s">
        <v>3860</v>
      </c>
      <c r="H702" s="79" t="s">
        <v>3861</v>
      </c>
    </row>
    <row r="703" spans="1:8" customFormat="1" ht="15" x14ac:dyDescent="0.25">
      <c r="A703" s="78" t="s">
        <v>407</v>
      </c>
      <c r="B703" s="78" t="s">
        <v>404</v>
      </c>
      <c r="C703" s="78" t="s">
        <v>405</v>
      </c>
      <c r="D703" s="80" t="s">
        <v>3862</v>
      </c>
      <c r="E703" s="80" t="s">
        <v>3863</v>
      </c>
      <c r="F703" s="80" t="s">
        <v>3864</v>
      </c>
      <c r="G703" s="79" t="s">
        <v>3865</v>
      </c>
      <c r="H703" s="79" t="s">
        <v>3866</v>
      </c>
    </row>
    <row r="704" spans="1:8" customFormat="1" ht="15" x14ac:dyDescent="0.25">
      <c r="A704" s="78" t="s">
        <v>407</v>
      </c>
      <c r="B704" s="78" t="s">
        <v>404</v>
      </c>
      <c r="C704" s="78" t="s">
        <v>405</v>
      </c>
      <c r="D704" s="80" t="s">
        <v>3867</v>
      </c>
      <c r="E704" s="80" t="s">
        <v>3868</v>
      </c>
      <c r="F704" s="80" t="s">
        <v>3869</v>
      </c>
      <c r="G704" s="79" t="s">
        <v>3870</v>
      </c>
      <c r="H704" s="79" t="s">
        <v>3871</v>
      </c>
    </row>
    <row r="705" spans="1:8" customFormat="1" ht="15" x14ac:dyDescent="0.25">
      <c r="A705" s="78" t="s">
        <v>407</v>
      </c>
      <c r="B705" s="78" t="s">
        <v>404</v>
      </c>
      <c r="C705" s="78" t="s">
        <v>405</v>
      </c>
      <c r="D705" s="80" t="s">
        <v>3872</v>
      </c>
      <c r="E705" s="80" t="s">
        <v>3873</v>
      </c>
      <c r="F705" s="80" t="s">
        <v>3874</v>
      </c>
      <c r="G705" s="79" t="s">
        <v>3875</v>
      </c>
      <c r="H705" s="79" t="s">
        <v>3876</v>
      </c>
    </row>
    <row r="706" spans="1:8" customFormat="1" ht="15" x14ac:dyDescent="0.25">
      <c r="A706" s="78" t="s">
        <v>407</v>
      </c>
      <c r="B706" s="78" t="s">
        <v>404</v>
      </c>
      <c r="C706" s="78" t="s">
        <v>405</v>
      </c>
      <c r="D706" s="80" t="s">
        <v>3877</v>
      </c>
      <c r="E706" s="80" t="s">
        <v>3878</v>
      </c>
      <c r="F706" s="80" t="s">
        <v>3879</v>
      </c>
      <c r="G706" s="79" t="s">
        <v>3880</v>
      </c>
      <c r="H706" s="79" t="s">
        <v>3881</v>
      </c>
    </row>
    <row r="707" spans="1:8" customFormat="1" ht="15" x14ac:dyDescent="0.25">
      <c r="A707" s="78" t="s">
        <v>407</v>
      </c>
      <c r="B707" s="78" t="s">
        <v>404</v>
      </c>
      <c r="C707" s="78" t="s">
        <v>405</v>
      </c>
      <c r="D707" s="80" t="s">
        <v>3882</v>
      </c>
      <c r="E707" s="80" t="s">
        <v>3883</v>
      </c>
      <c r="F707" s="80" t="s">
        <v>3884</v>
      </c>
      <c r="G707" s="79" t="s">
        <v>3885</v>
      </c>
      <c r="H707" s="79" t="s">
        <v>3886</v>
      </c>
    </row>
    <row r="708" spans="1:8" customFormat="1" ht="15" x14ac:dyDescent="0.25">
      <c r="A708" s="78" t="s">
        <v>407</v>
      </c>
      <c r="B708" s="78" t="s">
        <v>404</v>
      </c>
      <c r="C708" s="78" t="s">
        <v>405</v>
      </c>
      <c r="D708" s="80" t="s">
        <v>3887</v>
      </c>
      <c r="E708" s="80" t="s">
        <v>3888</v>
      </c>
      <c r="F708" s="80" t="s">
        <v>3889</v>
      </c>
      <c r="G708" s="79" t="s">
        <v>3890</v>
      </c>
      <c r="H708" s="79" t="s">
        <v>3891</v>
      </c>
    </row>
    <row r="709" spans="1:8" customFormat="1" ht="15" x14ac:dyDescent="0.25">
      <c r="A709" s="78" t="s">
        <v>407</v>
      </c>
      <c r="B709" s="78" t="s">
        <v>404</v>
      </c>
      <c r="C709" s="78" t="s">
        <v>405</v>
      </c>
      <c r="D709" s="80" t="s">
        <v>3892</v>
      </c>
      <c r="E709" s="80" t="s">
        <v>3893</v>
      </c>
      <c r="F709" s="80" t="s">
        <v>3894</v>
      </c>
      <c r="G709" s="79" t="s">
        <v>3895</v>
      </c>
      <c r="H709" s="79" t="s">
        <v>3896</v>
      </c>
    </row>
    <row r="710" spans="1:8" customFormat="1" ht="15" x14ac:dyDescent="0.25">
      <c r="A710" s="78" t="s">
        <v>407</v>
      </c>
      <c r="B710" s="78" t="s">
        <v>404</v>
      </c>
      <c r="C710" s="78" t="s">
        <v>405</v>
      </c>
      <c r="D710" s="80" t="s">
        <v>3897</v>
      </c>
      <c r="E710" s="80" t="s">
        <v>3898</v>
      </c>
      <c r="F710" s="80" t="s">
        <v>3899</v>
      </c>
      <c r="G710" s="79" t="s">
        <v>3900</v>
      </c>
      <c r="H710" s="79" t="s">
        <v>3901</v>
      </c>
    </row>
    <row r="711" spans="1:8" customFormat="1" ht="15" x14ac:dyDescent="0.25">
      <c r="A711" s="78" t="s">
        <v>407</v>
      </c>
      <c r="B711" s="78" t="s">
        <v>404</v>
      </c>
      <c r="C711" s="78" t="s">
        <v>405</v>
      </c>
      <c r="D711" s="80" t="s">
        <v>3902</v>
      </c>
      <c r="E711" s="80" t="s">
        <v>3903</v>
      </c>
      <c r="F711" s="80" t="s">
        <v>3904</v>
      </c>
      <c r="G711" s="79" t="s">
        <v>3905</v>
      </c>
      <c r="H711" s="79" t="s">
        <v>3906</v>
      </c>
    </row>
    <row r="712" spans="1:8" customFormat="1" ht="15" x14ac:dyDescent="0.25">
      <c r="A712" s="78" t="s">
        <v>407</v>
      </c>
      <c r="B712" s="78" t="s">
        <v>404</v>
      </c>
      <c r="C712" s="78" t="s">
        <v>405</v>
      </c>
      <c r="D712" s="80" t="s">
        <v>3907</v>
      </c>
      <c r="E712" s="80" t="s">
        <v>3908</v>
      </c>
      <c r="F712" s="80" t="s">
        <v>3909</v>
      </c>
      <c r="G712" s="79" t="s">
        <v>3910</v>
      </c>
      <c r="H712" s="79" t="s">
        <v>3911</v>
      </c>
    </row>
    <row r="713" spans="1:8" customFormat="1" ht="15" x14ac:dyDescent="0.25">
      <c r="A713" s="78" t="s">
        <v>407</v>
      </c>
      <c r="B713" s="78" t="s">
        <v>404</v>
      </c>
      <c r="C713" s="78" t="s">
        <v>405</v>
      </c>
      <c r="D713" s="80" t="s">
        <v>3912</v>
      </c>
      <c r="E713" s="80" t="s">
        <v>3913</v>
      </c>
      <c r="F713" s="80" t="s">
        <v>3914</v>
      </c>
      <c r="G713" s="79" t="s">
        <v>3915</v>
      </c>
      <c r="H713" s="79" t="s">
        <v>3916</v>
      </c>
    </row>
    <row r="714" spans="1:8" customFormat="1" ht="15" x14ac:dyDescent="0.25">
      <c r="A714" s="78" t="s">
        <v>407</v>
      </c>
      <c r="B714" s="78" t="s">
        <v>404</v>
      </c>
      <c r="C714" s="78" t="s">
        <v>405</v>
      </c>
      <c r="D714" s="80" t="s">
        <v>3917</v>
      </c>
      <c r="E714" s="80" t="s">
        <v>3918</v>
      </c>
      <c r="F714" s="80" t="s">
        <v>3919</v>
      </c>
      <c r="G714" s="79" t="s">
        <v>3920</v>
      </c>
      <c r="H714" s="79" t="s">
        <v>3921</v>
      </c>
    </row>
    <row r="715" spans="1:8" customFormat="1" ht="15" x14ac:dyDescent="0.25">
      <c r="A715" s="78" t="s">
        <v>407</v>
      </c>
      <c r="B715" s="78" t="s">
        <v>404</v>
      </c>
      <c r="C715" s="78" t="s">
        <v>405</v>
      </c>
      <c r="D715" s="80" t="s">
        <v>3922</v>
      </c>
      <c r="E715" s="80" t="s">
        <v>3923</v>
      </c>
      <c r="F715" s="80" t="s">
        <v>3924</v>
      </c>
      <c r="G715" s="79" t="s">
        <v>3925</v>
      </c>
      <c r="H715" s="79" t="s">
        <v>3926</v>
      </c>
    </row>
    <row r="716" spans="1:8" customFormat="1" ht="15" x14ac:dyDescent="0.25">
      <c r="A716" s="78" t="s">
        <v>407</v>
      </c>
      <c r="B716" s="78" t="s">
        <v>404</v>
      </c>
      <c r="C716" s="78" t="s">
        <v>405</v>
      </c>
      <c r="D716" s="80" t="s">
        <v>3927</v>
      </c>
      <c r="E716" s="80" t="s">
        <v>3928</v>
      </c>
      <c r="F716" s="80" t="s">
        <v>25</v>
      </c>
      <c r="G716" s="79" t="s">
        <v>3929</v>
      </c>
      <c r="H716" s="79" t="s">
        <v>3930</v>
      </c>
    </row>
    <row r="717" spans="1:8" customFormat="1" ht="15" x14ac:dyDescent="0.25">
      <c r="A717" s="78" t="s">
        <v>407</v>
      </c>
      <c r="B717" s="78" t="s">
        <v>404</v>
      </c>
      <c r="C717" s="78" t="s">
        <v>405</v>
      </c>
      <c r="D717" s="80" t="s">
        <v>3931</v>
      </c>
      <c r="E717" s="80" t="s">
        <v>3932</v>
      </c>
      <c r="F717" s="80" t="s">
        <v>3933</v>
      </c>
      <c r="G717" s="79" t="s">
        <v>3934</v>
      </c>
      <c r="H717" s="79" t="s">
        <v>3935</v>
      </c>
    </row>
    <row r="718" spans="1:8" customFormat="1" ht="15" x14ac:dyDescent="0.25">
      <c r="A718" s="78" t="s">
        <v>407</v>
      </c>
      <c r="B718" s="78" t="s">
        <v>404</v>
      </c>
      <c r="C718" s="78" t="s">
        <v>405</v>
      </c>
      <c r="D718" s="80" t="s">
        <v>3936</v>
      </c>
      <c r="E718" s="80" t="s">
        <v>3937</v>
      </c>
      <c r="F718" s="80" t="s">
        <v>3938</v>
      </c>
      <c r="G718" s="79" t="s">
        <v>3939</v>
      </c>
      <c r="H718" s="79" t="s">
        <v>3940</v>
      </c>
    </row>
    <row r="719" spans="1:8" customFormat="1" ht="15" x14ac:dyDescent="0.25">
      <c r="A719" s="78" t="s">
        <v>407</v>
      </c>
      <c r="B719" s="78" t="s">
        <v>404</v>
      </c>
      <c r="C719" s="78" t="s">
        <v>405</v>
      </c>
      <c r="D719" s="80" t="s">
        <v>3941</v>
      </c>
      <c r="E719" s="80" t="s">
        <v>3942</v>
      </c>
      <c r="F719" s="80" t="s">
        <v>3943</v>
      </c>
      <c r="G719" s="79" t="s">
        <v>3944</v>
      </c>
      <c r="H719" s="79" t="s">
        <v>3945</v>
      </c>
    </row>
    <row r="720" spans="1:8" customFormat="1" ht="15" x14ac:dyDescent="0.25">
      <c r="A720" s="78" t="s">
        <v>407</v>
      </c>
      <c r="B720" s="78" t="s">
        <v>404</v>
      </c>
      <c r="C720" s="78" t="s">
        <v>405</v>
      </c>
      <c r="D720" s="80" t="s">
        <v>3946</v>
      </c>
      <c r="E720" s="80" t="s">
        <v>3947</v>
      </c>
      <c r="F720" s="80" t="s">
        <v>3948</v>
      </c>
      <c r="G720" s="79" t="s">
        <v>3949</v>
      </c>
      <c r="H720" s="79" t="s">
        <v>3950</v>
      </c>
    </row>
    <row r="721" spans="1:8" customFormat="1" ht="15" x14ac:dyDescent="0.25">
      <c r="A721" s="78" t="s">
        <v>407</v>
      </c>
      <c r="B721" s="78" t="s">
        <v>404</v>
      </c>
      <c r="C721" s="78" t="s">
        <v>405</v>
      </c>
      <c r="D721" s="80" t="s">
        <v>3951</v>
      </c>
      <c r="E721" s="80" t="s">
        <v>3952</v>
      </c>
      <c r="F721" s="80" t="s">
        <v>3953</v>
      </c>
      <c r="G721" s="79" t="s">
        <v>3954</v>
      </c>
      <c r="H721" s="79" t="s">
        <v>3955</v>
      </c>
    </row>
    <row r="722" spans="1:8" customFormat="1" ht="15" x14ac:dyDescent="0.25">
      <c r="A722" s="78" t="s">
        <v>407</v>
      </c>
      <c r="B722" s="78" t="s">
        <v>404</v>
      </c>
      <c r="C722" s="78" t="s">
        <v>405</v>
      </c>
      <c r="D722" s="80" t="s">
        <v>3956</v>
      </c>
      <c r="E722" s="80" t="s">
        <v>3957</v>
      </c>
      <c r="F722" s="80" t="s">
        <v>3958</v>
      </c>
      <c r="G722" s="79" t="s">
        <v>3959</v>
      </c>
      <c r="H722" s="79" t="s">
        <v>3960</v>
      </c>
    </row>
    <row r="723" spans="1:8" customFormat="1" ht="15" x14ac:dyDescent="0.25">
      <c r="A723" s="78" t="s">
        <v>407</v>
      </c>
      <c r="B723" s="78" t="s">
        <v>404</v>
      </c>
      <c r="C723" s="78" t="s">
        <v>405</v>
      </c>
      <c r="D723" s="80" t="s">
        <v>3961</v>
      </c>
      <c r="E723" s="80" t="s">
        <v>3962</v>
      </c>
      <c r="F723" s="80" t="s">
        <v>3963</v>
      </c>
      <c r="G723" s="79" t="s">
        <v>3964</v>
      </c>
      <c r="H723" s="79" t="s">
        <v>3965</v>
      </c>
    </row>
    <row r="724" spans="1:8" customFormat="1" ht="15" x14ac:dyDescent="0.25">
      <c r="A724" s="78" t="s">
        <v>407</v>
      </c>
      <c r="B724" s="78" t="s">
        <v>404</v>
      </c>
      <c r="C724" s="78" t="s">
        <v>405</v>
      </c>
      <c r="D724" s="80" t="s">
        <v>3966</v>
      </c>
      <c r="E724" s="80" t="s">
        <v>3967</v>
      </c>
      <c r="F724" s="80" t="s">
        <v>3968</v>
      </c>
      <c r="G724" s="79" t="s">
        <v>3969</v>
      </c>
      <c r="H724" s="79" t="s">
        <v>3970</v>
      </c>
    </row>
    <row r="725" spans="1:8" customFormat="1" ht="15" x14ac:dyDescent="0.25">
      <c r="A725" s="78" t="s">
        <v>407</v>
      </c>
      <c r="B725" s="78" t="s">
        <v>404</v>
      </c>
      <c r="C725" s="78" t="s">
        <v>405</v>
      </c>
      <c r="D725" s="80" t="s">
        <v>3971</v>
      </c>
      <c r="E725" s="80" t="s">
        <v>3972</v>
      </c>
      <c r="F725" s="80" t="s">
        <v>3973</v>
      </c>
      <c r="G725" s="79" t="s">
        <v>3974</v>
      </c>
      <c r="H725" s="79" t="s">
        <v>3975</v>
      </c>
    </row>
    <row r="726" spans="1:8" customFormat="1" ht="15" x14ac:dyDescent="0.25">
      <c r="A726" s="78" t="s">
        <v>407</v>
      </c>
      <c r="B726" s="78" t="s">
        <v>404</v>
      </c>
      <c r="C726" s="78" t="s">
        <v>405</v>
      </c>
      <c r="D726" s="80" t="s">
        <v>3976</v>
      </c>
      <c r="E726" s="80" t="s">
        <v>3977</v>
      </c>
      <c r="F726" s="80" t="s">
        <v>3978</v>
      </c>
      <c r="G726" s="79" t="s">
        <v>3979</v>
      </c>
      <c r="H726" s="79" t="s">
        <v>3980</v>
      </c>
    </row>
    <row r="727" spans="1:8" customFormat="1" ht="15" x14ac:dyDescent="0.25">
      <c r="A727" s="78" t="s">
        <v>407</v>
      </c>
      <c r="B727" s="78" t="s">
        <v>404</v>
      </c>
      <c r="C727" s="78" t="s">
        <v>405</v>
      </c>
      <c r="D727" s="80" t="s">
        <v>3981</v>
      </c>
      <c r="E727" s="80" t="s">
        <v>3982</v>
      </c>
      <c r="F727" s="80" t="s">
        <v>3983</v>
      </c>
      <c r="G727" s="79" t="s">
        <v>3984</v>
      </c>
      <c r="H727" s="79" t="s">
        <v>3985</v>
      </c>
    </row>
    <row r="728" spans="1:8" customFormat="1" ht="15" x14ac:dyDescent="0.25">
      <c r="A728" s="78" t="s">
        <v>407</v>
      </c>
      <c r="B728" s="78" t="s">
        <v>404</v>
      </c>
      <c r="C728" s="78" t="s">
        <v>405</v>
      </c>
      <c r="D728" s="80" t="s">
        <v>3986</v>
      </c>
      <c r="E728" s="80" t="s">
        <v>3987</v>
      </c>
      <c r="F728" s="80" t="s">
        <v>3988</v>
      </c>
      <c r="G728" s="79" t="s">
        <v>3989</v>
      </c>
      <c r="H728" s="79" t="s">
        <v>3990</v>
      </c>
    </row>
    <row r="729" spans="1:8" customFormat="1" ht="15" x14ac:dyDescent="0.25">
      <c r="A729" s="78" t="s">
        <v>407</v>
      </c>
      <c r="B729" s="78" t="s">
        <v>404</v>
      </c>
      <c r="C729" s="78" t="s">
        <v>405</v>
      </c>
      <c r="D729" s="80" t="s">
        <v>3991</v>
      </c>
      <c r="E729" s="80" t="s">
        <v>3992</v>
      </c>
      <c r="F729" s="80" t="s">
        <v>3993</v>
      </c>
      <c r="G729" s="79" t="s">
        <v>3994</v>
      </c>
      <c r="H729" s="79" t="s">
        <v>3995</v>
      </c>
    </row>
    <row r="730" spans="1:8" customFormat="1" ht="15" x14ac:dyDescent="0.25">
      <c r="A730" s="78" t="s">
        <v>407</v>
      </c>
      <c r="B730" s="78" t="s">
        <v>404</v>
      </c>
      <c r="C730" s="78" t="s">
        <v>405</v>
      </c>
      <c r="D730" s="80" t="s">
        <v>3996</v>
      </c>
      <c r="E730" s="80" t="s">
        <v>3997</v>
      </c>
      <c r="F730" s="80" t="s">
        <v>3998</v>
      </c>
      <c r="G730" s="79" t="s">
        <v>3999</v>
      </c>
      <c r="H730" s="79" t="s">
        <v>4000</v>
      </c>
    </row>
    <row r="731" spans="1:8" customFormat="1" ht="15" x14ac:dyDescent="0.25">
      <c r="A731" s="78" t="s">
        <v>407</v>
      </c>
      <c r="B731" s="78" t="s">
        <v>404</v>
      </c>
      <c r="C731" s="78" t="s">
        <v>405</v>
      </c>
      <c r="D731" s="80" t="s">
        <v>4001</v>
      </c>
      <c r="E731" s="80" t="s">
        <v>4002</v>
      </c>
      <c r="F731" s="80" t="s">
        <v>4003</v>
      </c>
      <c r="G731" s="79" t="s">
        <v>4004</v>
      </c>
      <c r="H731" s="79" t="s">
        <v>4005</v>
      </c>
    </row>
    <row r="732" spans="1:8" customFormat="1" ht="15" x14ac:dyDescent="0.25">
      <c r="A732" s="78" t="s">
        <v>407</v>
      </c>
      <c r="B732" s="78" t="s">
        <v>404</v>
      </c>
      <c r="C732" s="78" t="s">
        <v>405</v>
      </c>
      <c r="D732" s="80" t="s">
        <v>4006</v>
      </c>
      <c r="E732" s="80" t="s">
        <v>4007</v>
      </c>
      <c r="F732" s="80" t="s">
        <v>4008</v>
      </c>
      <c r="G732" s="79" t="s">
        <v>4009</v>
      </c>
      <c r="H732" s="79" t="s">
        <v>4010</v>
      </c>
    </row>
    <row r="733" spans="1:8" customFormat="1" ht="15" x14ac:dyDescent="0.25">
      <c r="A733" s="78" t="s">
        <v>407</v>
      </c>
      <c r="B733" s="78" t="s">
        <v>404</v>
      </c>
      <c r="C733" s="78" t="s">
        <v>405</v>
      </c>
      <c r="D733" s="80" t="s">
        <v>4011</v>
      </c>
      <c r="E733" s="80" t="s">
        <v>4012</v>
      </c>
      <c r="F733" s="80" t="s">
        <v>4013</v>
      </c>
      <c r="G733" s="79" t="s">
        <v>4014</v>
      </c>
      <c r="H733" s="79" t="s">
        <v>4015</v>
      </c>
    </row>
    <row r="734" spans="1:8" customFormat="1" ht="15" x14ac:dyDescent="0.25">
      <c r="A734" s="78" t="s">
        <v>407</v>
      </c>
      <c r="B734" s="78" t="s">
        <v>404</v>
      </c>
      <c r="C734" s="78" t="s">
        <v>405</v>
      </c>
      <c r="D734" s="80" t="s">
        <v>4016</v>
      </c>
      <c r="E734" s="80" t="s">
        <v>4017</v>
      </c>
      <c r="F734" s="80" t="s">
        <v>4018</v>
      </c>
      <c r="G734" s="79" t="s">
        <v>4019</v>
      </c>
      <c r="H734" s="79" t="s">
        <v>4020</v>
      </c>
    </row>
    <row r="735" spans="1:8" customFormat="1" ht="15" x14ac:dyDescent="0.25">
      <c r="A735" s="78" t="s">
        <v>407</v>
      </c>
      <c r="B735" s="78" t="s">
        <v>404</v>
      </c>
      <c r="C735" s="78" t="s">
        <v>405</v>
      </c>
      <c r="D735" s="80" t="s">
        <v>4021</v>
      </c>
      <c r="E735" s="80" t="s">
        <v>4022</v>
      </c>
      <c r="F735" s="80" t="s">
        <v>4023</v>
      </c>
      <c r="G735" s="79" t="s">
        <v>4024</v>
      </c>
      <c r="H735" s="79" t="s">
        <v>4025</v>
      </c>
    </row>
    <row r="736" spans="1:8" customFormat="1" ht="15" x14ac:dyDescent="0.25">
      <c r="A736" s="78" t="s">
        <v>407</v>
      </c>
      <c r="B736" s="78" t="s">
        <v>404</v>
      </c>
      <c r="C736" s="78" t="s">
        <v>405</v>
      </c>
      <c r="D736" s="80" t="s">
        <v>4026</v>
      </c>
      <c r="E736" s="80" t="s">
        <v>4027</v>
      </c>
      <c r="F736" s="80" t="s">
        <v>4028</v>
      </c>
      <c r="G736" s="79" t="s">
        <v>4029</v>
      </c>
      <c r="H736" s="79" t="s">
        <v>4030</v>
      </c>
    </row>
    <row r="737" spans="1:8" customFormat="1" ht="15" x14ac:dyDescent="0.25">
      <c r="A737" s="78" t="s">
        <v>407</v>
      </c>
      <c r="B737" s="78" t="s">
        <v>404</v>
      </c>
      <c r="C737" s="78" t="s">
        <v>405</v>
      </c>
      <c r="D737" s="80" t="s">
        <v>4031</v>
      </c>
      <c r="E737" s="80" t="s">
        <v>4032</v>
      </c>
      <c r="F737" s="80" t="s">
        <v>4033</v>
      </c>
      <c r="G737" s="79" t="s">
        <v>4034</v>
      </c>
      <c r="H737" s="79" t="s">
        <v>4035</v>
      </c>
    </row>
    <row r="738" spans="1:8" customFormat="1" ht="15" x14ac:dyDescent="0.25">
      <c r="A738" s="78" t="s">
        <v>407</v>
      </c>
      <c r="B738" s="78" t="s">
        <v>404</v>
      </c>
      <c r="C738" s="78" t="s">
        <v>405</v>
      </c>
      <c r="D738" s="80" t="s">
        <v>4036</v>
      </c>
      <c r="E738" s="80" t="s">
        <v>4037</v>
      </c>
      <c r="F738" s="80" t="s">
        <v>4038</v>
      </c>
      <c r="G738" s="79" t="s">
        <v>4039</v>
      </c>
      <c r="H738" s="79" t="s">
        <v>4040</v>
      </c>
    </row>
    <row r="739" spans="1:8" customFormat="1" ht="15" x14ac:dyDescent="0.25">
      <c r="A739" s="78" t="s">
        <v>407</v>
      </c>
      <c r="B739" s="78" t="s">
        <v>404</v>
      </c>
      <c r="C739" s="78" t="s">
        <v>405</v>
      </c>
      <c r="D739" s="80" t="s">
        <v>4041</v>
      </c>
      <c r="E739" s="80" t="s">
        <v>4042</v>
      </c>
      <c r="F739" s="80" t="s">
        <v>4043</v>
      </c>
      <c r="G739" s="79" t="s">
        <v>4044</v>
      </c>
      <c r="H739" s="79" t="s">
        <v>4045</v>
      </c>
    </row>
    <row r="740" spans="1:8" customFormat="1" ht="15" x14ac:dyDescent="0.25">
      <c r="A740" s="78" t="s">
        <v>407</v>
      </c>
      <c r="B740" s="78" t="s">
        <v>404</v>
      </c>
      <c r="C740" s="78" t="s">
        <v>405</v>
      </c>
      <c r="D740" s="80" t="s">
        <v>4046</v>
      </c>
      <c r="E740" s="80" t="s">
        <v>4047</v>
      </c>
      <c r="F740" s="80" t="s">
        <v>4048</v>
      </c>
      <c r="G740" s="79" t="s">
        <v>4049</v>
      </c>
      <c r="H740" s="79" t="s">
        <v>4050</v>
      </c>
    </row>
    <row r="741" spans="1:8" customFormat="1" ht="15" x14ac:dyDescent="0.25">
      <c r="A741" s="78" t="s">
        <v>407</v>
      </c>
      <c r="B741" s="78" t="s">
        <v>404</v>
      </c>
      <c r="C741" s="78" t="s">
        <v>405</v>
      </c>
      <c r="D741" s="80" t="s">
        <v>4051</v>
      </c>
      <c r="E741" s="80" t="s">
        <v>4052</v>
      </c>
      <c r="F741" s="80" t="s">
        <v>4053</v>
      </c>
      <c r="G741" s="79" t="s">
        <v>4054</v>
      </c>
      <c r="H741" s="79" t="s">
        <v>4055</v>
      </c>
    </row>
    <row r="742" spans="1:8" customFormat="1" ht="15" x14ac:dyDescent="0.25">
      <c r="A742" s="78" t="s">
        <v>407</v>
      </c>
      <c r="B742" s="78" t="s">
        <v>404</v>
      </c>
      <c r="C742" s="78" t="s">
        <v>405</v>
      </c>
      <c r="D742" s="80" t="s">
        <v>4056</v>
      </c>
      <c r="E742" s="80" t="s">
        <v>4057</v>
      </c>
      <c r="F742" s="80" t="s">
        <v>4058</v>
      </c>
      <c r="G742" s="79" t="s">
        <v>4059</v>
      </c>
      <c r="H742" s="79" t="s">
        <v>4060</v>
      </c>
    </row>
    <row r="743" spans="1:8" customFormat="1" ht="15" x14ac:dyDescent="0.25">
      <c r="A743" s="78" t="s">
        <v>407</v>
      </c>
      <c r="B743" s="78" t="s">
        <v>404</v>
      </c>
      <c r="C743" s="78" t="s">
        <v>405</v>
      </c>
      <c r="D743" s="80" t="s">
        <v>4061</v>
      </c>
      <c r="E743" s="80" t="s">
        <v>4062</v>
      </c>
      <c r="F743" s="80" t="s">
        <v>4063</v>
      </c>
      <c r="G743" s="79" t="s">
        <v>4064</v>
      </c>
      <c r="H743" s="79" t="s">
        <v>4065</v>
      </c>
    </row>
    <row r="744" spans="1:8" customFormat="1" ht="15" x14ac:dyDescent="0.25">
      <c r="A744" s="78" t="s">
        <v>407</v>
      </c>
      <c r="B744" s="78" t="s">
        <v>404</v>
      </c>
      <c r="C744" s="78" t="s">
        <v>405</v>
      </c>
      <c r="D744" s="80" t="s">
        <v>4066</v>
      </c>
      <c r="E744" s="80" t="s">
        <v>4067</v>
      </c>
      <c r="F744" s="80" t="s">
        <v>4068</v>
      </c>
      <c r="G744" s="79" t="s">
        <v>4069</v>
      </c>
      <c r="H744" s="79" t="s">
        <v>4070</v>
      </c>
    </row>
    <row r="745" spans="1:8" customFormat="1" ht="15" x14ac:dyDescent="0.25">
      <c r="A745" s="78" t="s">
        <v>407</v>
      </c>
      <c r="B745" s="78" t="s">
        <v>404</v>
      </c>
      <c r="C745" s="78" t="s">
        <v>405</v>
      </c>
      <c r="D745" s="80" t="s">
        <v>4071</v>
      </c>
      <c r="E745" s="80" t="s">
        <v>4072</v>
      </c>
      <c r="F745" s="80" t="s">
        <v>4073</v>
      </c>
      <c r="G745" s="79" t="s">
        <v>4074</v>
      </c>
      <c r="H745" s="79" t="s">
        <v>4075</v>
      </c>
    </row>
    <row r="746" spans="1:8" customFormat="1" ht="15" x14ac:dyDescent="0.25">
      <c r="A746" s="78" t="s">
        <v>407</v>
      </c>
      <c r="B746" s="78" t="s">
        <v>404</v>
      </c>
      <c r="C746" s="78" t="s">
        <v>405</v>
      </c>
      <c r="D746" s="80" t="s">
        <v>4076</v>
      </c>
      <c r="E746" s="80" t="s">
        <v>4077</v>
      </c>
      <c r="F746" s="80" t="s">
        <v>4078</v>
      </c>
      <c r="G746" s="79" t="s">
        <v>4079</v>
      </c>
      <c r="H746" s="79" t="s">
        <v>4080</v>
      </c>
    </row>
    <row r="747" spans="1:8" customFormat="1" ht="15" x14ac:dyDescent="0.25">
      <c r="A747" s="78" t="s">
        <v>407</v>
      </c>
      <c r="B747" s="78" t="s">
        <v>404</v>
      </c>
      <c r="C747" s="78" t="s">
        <v>405</v>
      </c>
      <c r="D747" s="80" t="s">
        <v>4081</v>
      </c>
      <c r="E747" s="80" t="s">
        <v>4082</v>
      </c>
      <c r="F747" s="80" t="s">
        <v>4083</v>
      </c>
      <c r="G747" s="79" t="s">
        <v>4084</v>
      </c>
      <c r="H747" s="79" t="s">
        <v>4085</v>
      </c>
    </row>
    <row r="748" spans="1:8" customFormat="1" ht="15" x14ac:dyDescent="0.25">
      <c r="A748" s="78" t="s">
        <v>407</v>
      </c>
      <c r="B748" s="78" t="s">
        <v>404</v>
      </c>
      <c r="C748" s="78" t="s">
        <v>405</v>
      </c>
      <c r="D748" s="80" t="s">
        <v>4086</v>
      </c>
      <c r="E748" s="80" t="s">
        <v>4087</v>
      </c>
      <c r="F748" s="80" t="s">
        <v>4088</v>
      </c>
      <c r="G748" s="79" t="s">
        <v>4089</v>
      </c>
      <c r="H748" s="79" t="s">
        <v>4090</v>
      </c>
    </row>
    <row r="749" spans="1:8" customFormat="1" ht="15" x14ac:dyDescent="0.25">
      <c r="A749" s="78" t="s">
        <v>407</v>
      </c>
      <c r="B749" s="78" t="s">
        <v>404</v>
      </c>
      <c r="C749" s="78" t="s">
        <v>405</v>
      </c>
      <c r="D749" s="80" t="s">
        <v>4091</v>
      </c>
      <c r="E749" s="80" t="s">
        <v>4092</v>
      </c>
      <c r="F749" s="80" t="s">
        <v>4093</v>
      </c>
      <c r="G749" s="79" t="s">
        <v>4094</v>
      </c>
      <c r="H749" s="79" t="s">
        <v>4095</v>
      </c>
    </row>
    <row r="750" spans="1:8" customFormat="1" ht="15" x14ac:dyDescent="0.25">
      <c r="A750" s="78" t="s">
        <v>407</v>
      </c>
      <c r="B750" s="78" t="s">
        <v>404</v>
      </c>
      <c r="C750" s="78" t="s">
        <v>405</v>
      </c>
      <c r="D750" s="80" t="s">
        <v>4096</v>
      </c>
      <c r="E750" s="80" t="s">
        <v>4097</v>
      </c>
      <c r="F750" s="80" t="s">
        <v>4098</v>
      </c>
      <c r="G750" s="79" t="s">
        <v>4099</v>
      </c>
      <c r="H750" s="79" t="s">
        <v>4100</v>
      </c>
    </row>
    <row r="751" spans="1:8" customFormat="1" ht="15" x14ac:dyDescent="0.25">
      <c r="A751" s="78" t="s">
        <v>407</v>
      </c>
      <c r="B751" s="78" t="s">
        <v>404</v>
      </c>
      <c r="C751" s="78" t="s">
        <v>405</v>
      </c>
      <c r="D751" s="80" t="s">
        <v>4101</v>
      </c>
      <c r="E751" s="80" t="s">
        <v>4102</v>
      </c>
      <c r="F751" s="80" t="s">
        <v>4103</v>
      </c>
      <c r="G751" s="79" t="s">
        <v>4104</v>
      </c>
      <c r="H751" s="79" t="s">
        <v>4105</v>
      </c>
    </row>
    <row r="752" spans="1:8" customFormat="1" ht="15" x14ac:dyDescent="0.25">
      <c r="A752" s="78" t="s">
        <v>407</v>
      </c>
      <c r="B752" s="78" t="s">
        <v>404</v>
      </c>
      <c r="C752" s="78" t="s">
        <v>405</v>
      </c>
      <c r="D752" s="80" t="s">
        <v>4106</v>
      </c>
      <c r="E752" s="80" t="s">
        <v>4107</v>
      </c>
      <c r="F752" s="80" t="s">
        <v>4108</v>
      </c>
      <c r="G752" s="79" t="s">
        <v>4109</v>
      </c>
      <c r="H752" s="79" t="s">
        <v>4110</v>
      </c>
    </row>
    <row r="753" spans="1:8" customFormat="1" ht="15" x14ac:dyDescent="0.25">
      <c r="A753" s="78" t="s">
        <v>407</v>
      </c>
      <c r="B753" s="78" t="s">
        <v>404</v>
      </c>
      <c r="C753" s="78" t="s">
        <v>405</v>
      </c>
      <c r="D753" s="80" t="s">
        <v>4111</v>
      </c>
      <c r="E753" s="80" t="s">
        <v>4112</v>
      </c>
      <c r="F753" s="80" t="s">
        <v>4113</v>
      </c>
      <c r="G753" s="79" t="s">
        <v>4114</v>
      </c>
      <c r="H753" s="79" t="s">
        <v>4115</v>
      </c>
    </row>
    <row r="754" spans="1:8" customFormat="1" ht="15" x14ac:dyDescent="0.25">
      <c r="A754" s="78" t="s">
        <v>407</v>
      </c>
      <c r="B754" s="78" t="s">
        <v>404</v>
      </c>
      <c r="C754" s="78" t="s">
        <v>405</v>
      </c>
      <c r="D754" s="80" t="s">
        <v>4116</v>
      </c>
      <c r="E754" s="80" t="s">
        <v>4117</v>
      </c>
      <c r="F754" s="80" t="s">
        <v>4118</v>
      </c>
      <c r="G754" s="79" t="s">
        <v>4119</v>
      </c>
      <c r="H754" s="79" t="s">
        <v>4120</v>
      </c>
    </row>
    <row r="755" spans="1:8" customFormat="1" ht="15" x14ac:dyDescent="0.25">
      <c r="A755" s="78" t="s">
        <v>407</v>
      </c>
      <c r="B755" s="78" t="s">
        <v>404</v>
      </c>
      <c r="C755" s="78" t="s">
        <v>405</v>
      </c>
      <c r="D755" s="80" t="s">
        <v>4121</v>
      </c>
      <c r="E755" s="80" t="s">
        <v>4122</v>
      </c>
      <c r="F755" s="80" t="s">
        <v>4123</v>
      </c>
      <c r="G755" s="79" t="s">
        <v>4124</v>
      </c>
      <c r="H755" s="79" t="s">
        <v>4125</v>
      </c>
    </row>
    <row r="756" spans="1:8" customFormat="1" ht="15" x14ac:dyDescent="0.25">
      <c r="A756" s="78" t="s">
        <v>407</v>
      </c>
      <c r="B756" s="78" t="s">
        <v>404</v>
      </c>
      <c r="C756" s="78" t="s">
        <v>405</v>
      </c>
      <c r="D756" s="80" t="s">
        <v>4126</v>
      </c>
      <c r="E756" s="80" t="s">
        <v>4127</v>
      </c>
      <c r="F756" s="80" t="s">
        <v>4128</v>
      </c>
      <c r="G756" s="79" t="s">
        <v>4129</v>
      </c>
      <c r="H756" s="79" t="s">
        <v>4130</v>
      </c>
    </row>
    <row r="757" spans="1:8" customFormat="1" ht="15" x14ac:dyDescent="0.25">
      <c r="A757" s="78" t="s">
        <v>407</v>
      </c>
      <c r="B757" s="78" t="s">
        <v>404</v>
      </c>
      <c r="C757" s="78" t="s">
        <v>405</v>
      </c>
      <c r="D757" s="80" t="s">
        <v>4131</v>
      </c>
      <c r="E757" s="80" t="s">
        <v>4132</v>
      </c>
      <c r="F757" s="80" t="s">
        <v>4133</v>
      </c>
      <c r="G757" s="79" t="s">
        <v>4134</v>
      </c>
      <c r="H757" s="79" t="s">
        <v>4135</v>
      </c>
    </row>
    <row r="758" spans="1:8" customFormat="1" ht="15" x14ac:dyDescent="0.25">
      <c r="A758" s="78" t="s">
        <v>407</v>
      </c>
      <c r="B758" s="78" t="s">
        <v>404</v>
      </c>
      <c r="C758" s="78" t="s">
        <v>405</v>
      </c>
      <c r="D758" s="80" t="s">
        <v>4136</v>
      </c>
      <c r="E758" s="80" t="s">
        <v>4137</v>
      </c>
      <c r="F758" s="80" t="s">
        <v>4138</v>
      </c>
      <c r="G758" s="79" t="s">
        <v>4139</v>
      </c>
      <c r="H758" s="79" t="s">
        <v>4140</v>
      </c>
    </row>
    <row r="759" spans="1:8" customFormat="1" ht="15" x14ac:dyDescent="0.25">
      <c r="A759" s="78" t="s">
        <v>407</v>
      </c>
      <c r="B759" s="78" t="s">
        <v>404</v>
      </c>
      <c r="C759" s="78" t="s">
        <v>405</v>
      </c>
      <c r="D759" s="80" t="s">
        <v>4141</v>
      </c>
      <c r="E759" s="80" t="s">
        <v>4142</v>
      </c>
      <c r="F759" s="80" t="s">
        <v>4143</v>
      </c>
      <c r="G759" s="79" t="s">
        <v>4144</v>
      </c>
      <c r="H759" s="79" t="s">
        <v>4145</v>
      </c>
    </row>
    <row r="760" spans="1:8" customFormat="1" ht="15" x14ac:dyDescent="0.25">
      <c r="A760" s="78" t="s">
        <v>407</v>
      </c>
      <c r="B760" s="78" t="s">
        <v>404</v>
      </c>
      <c r="C760" s="78" t="s">
        <v>405</v>
      </c>
      <c r="D760" s="80" t="s">
        <v>4146</v>
      </c>
      <c r="E760" s="80" t="s">
        <v>4147</v>
      </c>
      <c r="F760" s="80" t="s">
        <v>4148</v>
      </c>
      <c r="G760" s="79" t="s">
        <v>4149</v>
      </c>
      <c r="H760" s="79" t="s">
        <v>4150</v>
      </c>
    </row>
    <row r="761" spans="1:8" customFormat="1" ht="15" x14ac:dyDescent="0.25">
      <c r="A761" s="78" t="s">
        <v>407</v>
      </c>
      <c r="B761" s="78" t="s">
        <v>404</v>
      </c>
      <c r="C761" s="78" t="s">
        <v>405</v>
      </c>
      <c r="D761" s="80" t="s">
        <v>4151</v>
      </c>
      <c r="E761" s="80" t="s">
        <v>4152</v>
      </c>
      <c r="F761" s="80" t="s">
        <v>4153</v>
      </c>
      <c r="G761" s="79" t="s">
        <v>4154</v>
      </c>
      <c r="H761" s="79" t="s">
        <v>4155</v>
      </c>
    </row>
    <row r="762" spans="1:8" customFormat="1" ht="15" x14ac:dyDescent="0.25">
      <c r="A762" s="78" t="s">
        <v>407</v>
      </c>
      <c r="B762" s="78" t="s">
        <v>404</v>
      </c>
      <c r="C762" s="78" t="s">
        <v>405</v>
      </c>
      <c r="D762" s="80" t="s">
        <v>4156</v>
      </c>
      <c r="E762" s="80" t="s">
        <v>4157</v>
      </c>
      <c r="F762" s="80" t="s">
        <v>4158</v>
      </c>
      <c r="G762" s="79" t="s">
        <v>4159</v>
      </c>
      <c r="H762" s="79" t="s">
        <v>4160</v>
      </c>
    </row>
    <row r="763" spans="1:8" customFormat="1" ht="15" x14ac:dyDescent="0.25">
      <c r="A763" s="78" t="s">
        <v>407</v>
      </c>
      <c r="B763" s="78" t="s">
        <v>404</v>
      </c>
      <c r="C763" s="78" t="s">
        <v>405</v>
      </c>
      <c r="D763" s="80" t="s">
        <v>4161</v>
      </c>
      <c r="E763" s="80" t="s">
        <v>4162</v>
      </c>
      <c r="F763" s="80" t="s">
        <v>4163</v>
      </c>
      <c r="G763" s="79" t="s">
        <v>4164</v>
      </c>
      <c r="H763" s="79" t="s">
        <v>4165</v>
      </c>
    </row>
    <row r="764" spans="1:8" customFormat="1" ht="15" x14ac:dyDescent="0.25">
      <c r="A764" s="78" t="s">
        <v>407</v>
      </c>
      <c r="B764" s="78" t="s">
        <v>404</v>
      </c>
      <c r="C764" s="78" t="s">
        <v>405</v>
      </c>
      <c r="D764" s="80" t="s">
        <v>4166</v>
      </c>
      <c r="E764" s="80" t="s">
        <v>4167</v>
      </c>
      <c r="F764" s="80" t="s">
        <v>4168</v>
      </c>
      <c r="G764" s="79" t="s">
        <v>4169</v>
      </c>
      <c r="H764" s="79" t="s">
        <v>4170</v>
      </c>
    </row>
    <row r="765" spans="1:8" customFormat="1" ht="15" x14ac:dyDescent="0.25">
      <c r="A765" s="78" t="s">
        <v>407</v>
      </c>
      <c r="B765" s="78" t="s">
        <v>404</v>
      </c>
      <c r="C765" s="78" t="s">
        <v>405</v>
      </c>
      <c r="D765" s="80" t="s">
        <v>4171</v>
      </c>
      <c r="E765" s="80" t="s">
        <v>4172</v>
      </c>
      <c r="F765" s="80" t="s">
        <v>4173</v>
      </c>
      <c r="G765" s="79" t="s">
        <v>4174</v>
      </c>
      <c r="H765" s="79" t="s">
        <v>4175</v>
      </c>
    </row>
    <row r="766" spans="1:8" customFormat="1" ht="15" x14ac:dyDescent="0.25">
      <c r="A766" s="78" t="s">
        <v>407</v>
      </c>
      <c r="B766" s="78" t="s">
        <v>404</v>
      </c>
      <c r="C766" s="78" t="s">
        <v>405</v>
      </c>
      <c r="D766" s="80" t="s">
        <v>4176</v>
      </c>
      <c r="E766" s="80" t="s">
        <v>4177</v>
      </c>
      <c r="F766" s="80" t="s">
        <v>4178</v>
      </c>
      <c r="G766" s="79" t="s">
        <v>4179</v>
      </c>
      <c r="H766" s="79" t="s">
        <v>4180</v>
      </c>
    </row>
    <row r="767" spans="1:8" customFormat="1" ht="15" x14ac:dyDescent="0.25">
      <c r="A767" s="78" t="s">
        <v>407</v>
      </c>
      <c r="B767" s="78" t="s">
        <v>404</v>
      </c>
      <c r="C767" s="78" t="s">
        <v>405</v>
      </c>
      <c r="D767" s="80" t="s">
        <v>4181</v>
      </c>
      <c r="E767" s="80">
        <v>67</v>
      </c>
      <c r="F767" s="80" t="s">
        <v>4182</v>
      </c>
      <c r="G767" s="79" t="s">
        <v>4183</v>
      </c>
      <c r="H767" s="79" t="s">
        <v>4184</v>
      </c>
    </row>
    <row r="768" spans="1:8" customFormat="1" ht="15" x14ac:dyDescent="0.25">
      <c r="A768" s="78" t="s">
        <v>407</v>
      </c>
      <c r="B768" s="78" t="s">
        <v>404</v>
      </c>
      <c r="C768" s="78" t="s">
        <v>405</v>
      </c>
      <c r="D768" s="80" t="s">
        <v>4185</v>
      </c>
      <c r="E768" s="80" t="s">
        <v>4186</v>
      </c>
      <c r="F768" s="80" t="s">
        <v>4187</v>
      </c>
      <c r="G768" s="79" t="s">
        <v>4188</v>
      </c>
      <c r="H768" s="79" t="s">
        <v>4189</v>
      </c>
    </row>
    <row r="769" spans="1:8" customFormat="1" ht="15" x14ac:dyDescent="0.25">
      <c r="A769" s="78" t="s">
        <v>407</v>
      </c>
      <c r="B769" s="78" t="s">
        <v>404</v>
      </c>
      <c r="C769" s="78" t="s">
        <v>405</v>
      </c>
      <c r="D769" s="80" t="s">
        <v>4190</v>
      </c>
      <c r="E769" s="80" t="s">
        <v>4191</v>
      </c>
      <c r="F769" s="80" t="s">
        <v>4192</v>
      </c>
      <c r="G769" s="79" t="s">
        <v>4193</v>
      </c>
      <c r="H769" s="79" t="s">
        <v>4194</v>
      </c>
    </row>
    <row r="770" spans="1:8" customFormat="1" ht="15" x14ac:dyDescent="0.25">
      <c r="A770" s="78" t="s">
        <v>407</v>
      </c>
      <c r="B770" s="78" t="s">
        <v>404</v>
      </c>
      <c r="C770" s="78" t="s">
        <v>405</v>
      </c>
      <c r="D770" s="80" t="s">
        <v>4195</v>
      </c>
      <c r="E770" s="80" t="s">
        <v>4196</v>
      </c>
      <c r="F770" s="80" t="s">
        <v>4197</v>
      </c>
      <c r="G770" s="79" t="s">
        <v>4198</v>
      </c>
      <c r="H770" s="79" t="s">
        <v>4199</v>
      </c>
    </row>
    <row r="771" spans="1:8" customFormat="1" ht="15" x14ac:dyDescent="0.25">
      <c r="A771" s="78" t="s">
        <v>407</v>
      </c>
      <c r="B771" s="78" t="s">
        <v>404</v>
      </c>
      <c r="C771" s="78" t="s">
        <v>405</v>
      </c>
      <c r="D771" s="80" t="s">
        <v>4200</v>
      </c>
      <c r="E771" s="80" t="s">
        <v>4201</v>
      </c>
      <c r="F771" s="80" t="s">
        <v>4202</v>
      </c>
      <c r="G771" s="79" t="s">
        <v>4203</v>
      </c>
      <c r="H771" s="79" t="s">
        <v>4204</v>
      </c>
    </row>
    <row r="772" spans="1:8" customFormat="1" ht="15" x14ac:dyDescent="0.25">
      <c r="A772" s="78" t="s">
        <v>407</v>
      </c>
      <c r="B772" s="78" t="s">
        <v>404</v>
      </c>
      <c r="C772" s="78" t="s">
        <v>405</v>
      </c>
      <c r="D772" s="80" t="s">
        <v>4205</v>
      </c>
      <c r="E772" s="80" t="s">
        <v>4206</v>
      </c>
      <c r="F772" s="80" t="s">
        <v>4207</v>
      </c>
      <c r="G772" s="79" t="s">
        <v>4208</v>
      </c>
      <c r="H772" s="79" t="s">
        <v>4209</v>
      </c>
    </row>
    <row r="773" spans="1:8" customFormat="1" ht="15" x14ac:dyDescent="0.25">
      <c r="A773" s="78" t="s">
        <v>407</v>
      </c>
      <c r="B773" s="78" t="s">
        <v>404</v>
      </c>
      <c r="C773" s="78" t="s">
        <v>405</v>
      </c>
      <c r="D773" s="80" t="s">
        <v>4210</v>
      </c>
      <c r="E773" s="80" t="s">
        <v>4211</v>
      </c>
      <c r="F773" s="80" t="s">
        <v>4212</v>
      </c>
      <c r="G773" s="79" t="s">
        <v>4213</v>
      </c>
      <c r="H773" s="79" t="s">
        <v>4214</v>
      </c>
    </row>
    <row r="774" spans="1:8" customFormat="1" ht="15" x14ac:dyDescent="0.25">
      <c r="A774" s="78" t="s">
        <v>407</v>
      </c>
      <c r="B774" s="78" t="s">
        <v>404</v>
      </c>
      <c r="C774" s="78" t="s">
        <v>405</v>
      </c>
      <c r="D774" s="80" t="s">
        <v>4215</v>
      </c>
      <c r="E774" s="80" t="s">
        <v>4216</v>
      </c>
      <c r="F774" s="80" t="s">
        <v>4217</v>
      </c>
      <c r="G774" s="79" t="s">
        <v>4218</v>
      </c>
      <c r="H774" s="79" t="s">
        <v>4219</v>
      </c>
    </row>
    <row r="775" spans="1:8" customFormat="1" ht="15" x14ac:dyDescent="0.25">
      <c r="A775" s="78" t="s">
        <v>407</v>
      </c>
      <c r="B775" s="78" t="s">
        <v>404</v>
      </c>
      <c r="C775" s="78" t="s">
        <v>405</v>
      </c>
      <c r="D775" s="80" t="s">
        <v>4220</v>
      </c>
      <c r="E775" s="80" t="s">
        <v>4221</v>
      </c>
      <c r="F775" s="80" t="s">
        <v>4222</v>
      </c>
      <c r="G775" s="79" t="s">
        <v>4223</v>
      </c>
      <c r="H775" s="79" t="s">
        <v>4224</v>
      </c>
    </row>
    <row r="776" spans="1:8" customFormat="1" ht="15" x14ac:dyDescent="0.25">
      <c r="A776" s="78" t="s">
        <v>407</v>
      </c>
      <c r="B776" s="78" t="s">
        <v>404</v>
      </c>
      <c r="C776" s="78" t="s">
        <v>405</v>
      </c>
      <c r="D776" s="80" t="s">
        <v>4225</v>
      </c>
      <c r="E776" s="80" t="s">
        <v>4226</v>
      </c>
      <c r="F776" s="80" t="s">
        <v>4227</v>
      </c>
      <c r="G776" s="79" t="s">
        <v>4228</v>
      </c>
      <c r="H776" s="79" t="s">
        <v>4229</v>
      </c>
    </row>
    <row r="777" spans="1:8" customFormat="1" ht="15" x14ac:dyDescent="0.25">
      <c r="A777" s="78" t="s">
        <v>407</v>
      </c>
      <c r="B777" s="78" t="s">
        <v>404</v>
      </c>
      <c r="C777" s="78" t="s">
        <v>405</v>
      </c>
      <c r="D777" s="80" t="s">
        <v>4230</v>
      </c>
      <c r="E777" s="80" t="s">
        <v>4231</v>
      </c>
      <c r="F777" s="80" t="s">
        <v>4232</v>
      </c>
      <c r="G777" s="79" t="s">
        <v>4233</v>
      </c>
      <c r="H777" s="79" t="s">
        <v>4234</v>
      </c>
    </row>
    <row r="778" spans="1:8" customFormat="1" ht="15" x14ac:dyDescent="0.25">
      <c r="A778" s="78" t="s">
        <v>407</v>
      </c>
      <c r="B778" s="78" t="s">
        <v>404</v>
      </c>
      <c r="C778" s="78" t="s">
        <v>405</v>
      </c>
      <c r="D778" s="80" t="s">
        <v>4235</v>
      </c>
      <c r="E778" s="80" t="s">
        <v>4236</v>
      </c>
      <c r="F778" s="80" t="s">
        <v>4237</v>
      </c>
      <c r="G778" s="79" t="s">
        <v>4238</v>
      </c>
      <c r="H778" s="79" t="s">
        <v>4239</v>
      </c>
    </row>
    <row r="779" spans="1:8" customFormat="1" ht="15" x14ac:dyDescent="0.25">
      <c r="A779" s="78" t="s">
        <v>407</v>
      </c>
      <c r="B779" s="78" t="s">
        <v>404</v>
      </c>
      <c r="C779" s="78" t="s">
        <v>405</v>
      </c>
      <c r="D779" s="80" t="s">
        <v>4240</v>
      </c>
      <c r="E779" s="80" t="s">
        <v>4241</v>
      </c>
      <c r="F779" s="80" t="s">
        <v>4242</v>
      </c>
      <c r="G779" s="79" t="s">
        <v>4243</v>
      </c>
      <c r="H779" s="79" t="s">
        <v>4244</v>
      </c>
    </row>
    <row r="780" spans="1:8" customFormat="1" ht="15" x14ac:dyDescent="0.25">
      <c r="A780" s="78" t="s">
        <v>407</v>
      </c>
      <c r="B780" s="78" t="s">
        <v>404</v>
      </c>
      <c r="C780" s="78" t="s">
        <v>405</v>
      </c>
      <c r="D780" s="80" t="s">
        <v>4245</v>
      </c>
      <c r="E780" s="80" t="s">
        <v>4246</v>
      </c>
      <c r="F780" s="80" t="s">
        <v>4247</v>
      </c>
      <c r="G780" s="79" t="s">
        <v>4248</v>
      </c>
      <c r="H780" s="79" t="s">
        <v>4249</v>
      </c>
    </row>
    <row r="781" spans="1:8" customFormat="1" ht="15" x14ac:dyDescent="0.25">
      <c r="A781" s="78" t="s">
        <v>407</v>
      </c>
      <c r="B781" s="78" t="s">
        <v>404</v>
      </c>
      <c r="C781" s="78" t="s">
        <v>405</v>
      </c>
      <c r="D781" s="80" t="s">
        <v>4250</v>
      </c>
      <c r="E781" s="80" t="s">
        <v>4251</v>
      </c>
      <c r="F781" s="80" t="s">
        <v>4252</v>
      </c>
      <c r="G781" s="79" t="s">
        <v>4253</v>
      </c>
      <c r="H781" s="79" t="s">
        <v>4254</v>
      </c>
    </row>
    <row r="782" spans="1:8" customFormat="1" ht="15" x14ac:dyDescent="0.25">
      <c r="A782" s="78" t="s">
        <v>407</v>
      </c>
      <c r="B782" s="78" t="s">
        <v>404</v>
      </c>
      <c r="C782" s="78" t="s">
        <v>405</v>
      </c>
      <c r="D782" s="80" t="s">
        <v>4255</v>
      </c>
      <c r="E782" s="80" t="s">
        <v>4256</v>
      </c>
      <c r="F782" s="80" t="s">
        <v>4257</v>
      </c>
      <c r="G782" s="79" t="s">
        <v>4258</v>
      </c>
      <c r="H782" s="79" t="s">
        <v>4259</v>
      </c>
    </row>
    <row r="783" spans="1:8" customFormat="1" ht="15" x14ac:dyDescent="0.25">
      <c r="A783" s="78" t="s">
        <v>407</v>
      </c>
      <c r="B783" s="78" t="s">
        <v>404</v>
      </c>
      <c r="C783" s="78" t="s">
        <v>405</v>
      </c>
      <c r="D783" s="80" t="s">
        <v>4260</v>
      </c>
      <c r="E783" s="80" t="s">
        <v>4261</v>
      </c>
      <c r="F783" s="80" t="s">
        <v>4262</v>
      </c>
      <c r="G783" s="79" t="s">
        <v>4263</v>
      </c>
      <c r="H783" s="79" t="s">
        <v>4264</v>
      </c>
    </row>
    <row r="784" spans="1:8" customFormat="1" ht="15" x14ac:dyDescent="0.25">
      <c r="A784" s="78" t="s">
        <v>407</v>
      </c>
      <c r="B784" s="78" t="s">
        <v>404</v>
      </c>
      <c r="C784" s="78" t="s">
        <v>405</v>
      </c>
      <c r="D784" s="80" t="s">
        <v>4265</v>
      </c>
      <c r="E784" s="80" t="s">
        <v>4266</v>
      </c>
      <c r="F784" s="80" t="s">
        <v>4267</v>
      </c>
      <c r="G784" s="79" t="s">
        <v>4268</v>
      </c>
      <c r="H784" s="79" t="s">
        <v>4269</v>
      </c>
    </row>
    <row r="785" spans="1:8" customFormat="1" ht="15" x14ac:dyDescent="0.25">
      <c r="A785" s="78" t="s">
        <v>407</v>
      </c>
      <c r="B785" s="78" t="s">
        <v>404</v>
      </c>
      <c r="C785" s="78" t="s">
        <v>405</v>
      </c>
      <c r="D785" s="80" t="s">
        <v>4270</v>
      </c>
      <c r="E785" s="80" t="s">
        <v>4271</v>
      </c>
      <c r="F785" s="80" t="s">
        <v>4272</v>
      </c>
      <c r="G785" s="79" t="s">
        <v>4273</v>
      </c>
      <c r="H785" s="79" t="s">
        <v>4274</v>
      </c>
    </row>
    <row r="786" spans="1:8" customFormat="1" ht="15" x14ac:dyDescent="0.25">
      <c r="A786" s="78" t="s">
        <v>407</v>
      </c>
      <c r="B786" s="78" t="s">
        <v>404</v>
      </c>
      <c r="C786" s="78" t="s">
        <v>405</v>
      </c>
      <c r="D786" s="80" t="s">
        <v>4275</v>
      </c>
      <c r="E786" s="80" t="s">
        <v>4276</v>
      </c>
      <c r="F786" s="80" t="s">
        <v>4277</v>
      </c>
      <c r="G786" s="79" t="s">
        <v>4278</v>
      </c>
      <c r="H786" s="79" t="s">
        <v>4279</v>
      </c>
    </row>
    <row r="787" spans="1:8" customFormat="1" ht="15" x14ac:dyDescent="0.25">
      <c r="A787" s="78" t="s">
        <v>407</v>
      </c>
      <c r="B787" s="78" t="s">
        <v>404</v>
      </c>
      <c r="C787" s="78" t="s">
        <v>405</v>
      </c>
      <c r="D787" s="80" t="s">
        <v>4280</v>
      </c>
      <c r="E787" s="80" t="s">
        <v>4281</v>
      </c>
      <c r="F787" s="80" t="s">
        <v>4282</v>
      </c>
      <c r="G787" s="79" t="s">
        <v>4283</v>
      </c>
      <c r="H787" s="79" t="s">
        <v>4284</v>
      </c>
    </row>
    <row r="788" spans="1:8" customFormat="1" ht="15" x14ac:dyDescent="0.25">
      <c r="A788" s="78" t="s">
        <v>407</v>
      </c>
      <c r="B788" s="78" t="s">
        <v>404</v>
      </c>
      <c r="C788" s="78" t="s">
        <v>405</v>
      </c>
      <c r="D788" s="80" t="s">
        <v>4285</v>
      </c>
      <c r="E788" s="80" t="s">
        <v>4286</v>
      </c>
      <c r="F788" s="80" t="s">
        <v>4287</v>
      </c>
      <c r="G788" s="79" t="s">
        <v>4288</v>
      </c>
      <c r="H788" s="79" t="s">
        <v>4289</v>
      </c>
    </row>
    <row r="789" spans="1:8" customFormat="1" ht="15" x14ac:dyDescent="0.25">
      <c r="A789" s="78" t="s">
        <v>407</v>
      </c>
      <c r="B789" s="78" t="s">
        <v>404</v>
      </c>
      <c r="C789" s="78" t="s">
        <v>405</v>
      </c>
      <c r="D789" s="80" t="s">
        <v>4290</v>
      </c>
      <c r="E789" s="80" t="s">
        <v>4291</v>
      </c>
      <c r="F789" s="80" t="s">
        <v>4292</v>
      </c>
      <c r="G789" s="79" t="s">
        <v>4293</v>
      </c>
      <c r="H789" s="79" t="s">
        <v>4294</v>
      </c>
    </row>
    <row r="790" spans="1:8" customFormat="1" ht="15" x14ac:dyDescent="0.25">
      <c r="A790" s="78" t="s">
        <v>407</v>
      </c>
      <c r="B790" s="78" t="s">
        <v>404</v>
      </c>
      <c r="C790" s="78" t="s">
        <v>405</v>
      </c>
      <c r="D790" s="80" t="s">
        <v>4295</v>
      </c>
      <c r="E790" s="80" t="s">
        <v>4296</v>
      </c>
      <c r="F790" s="80" t="s">
        <v>4297</v>
      </c>
      <c r="G790" s="79" t="s">
        <v>4298</v>
      </c>
      <c r="H790" s="79" t="s">
        <v>4299</v>
      </c>
    </row>
    <row r="791" spans="1:8" customFormat="1" ht="15" x14ac:dyDescent="0.25">
      <c r="A791" s="78" t="s">
        <v>407</v>
      </c>
      <c r="B791" s="78" t="s">
        <v>404</v>
      </c>
      <c r="C791" s="78" t="s">
        <v>405</v>
      </c>
      <c r="D791" s="80" t="s">
        <v>4300</v>
      </c>
      <c r="E791" s="80" t="s">
        <v>4301</v>
      </c>
      <c r="F791" s="80" t="s">
        <v>4302</v>
      </c>
      <c r="G791" s="79" t="s">
        <v>4303</v>
      </c>
      <c r="H791" s="79" t="s">
        <v>4304</v>
      </c>
    </row>
    <row r="792" spans="1:8" customFormat="1" ht="15" x14ac:dyDescent="0.25">
      <c r="A792" s="78" t="s">
        <v>407</v>
      </c>
      <c r="B792" s="78" t="s">
        <v>404</v>
      </c>
      <c r="C792" s="78" t="s">
        <v>405</v>
      </c>
      <c r="D792" s="80" t="s">
        <v>4305</v>
      </c>
      <c r="E792" s="80" t="s">
        <v>4306</v>
      </c>
      <c r="F792" s="80" t="s">
        <v>4307</v>
      </c>
      <c r="G792" s="79" t="s">
        <v>4308</v>
      </c>
      <c r="H792" s="79" t="s">
        <v>4309</v>
      </c>
    </row>
    <row r="793" spans="1:8" customFormat="1" ht="15" x14ac:dyDescent="0.25">
      <c r="A793" s="78" t="s">
        <v>407</v>
      </c>
      <c r="B793" s="78" t="s">
        <v>404</v>
      </c>
      <c r="C793" s="78" t="s">
        <v>405</v>
      </c>
      <c r="D793" s="80" t="s">
        <v>4310</v>
      </c>
      <c r="E793" s="80" t="s">
        <v>4311</v>
      </c>
      <c r="F793" s="80" t="s">
        <v>4312</v>
      </c>
      <c r="G793" s="79" t="s">
        <v>4313</v>
      </c>
      <c r="H793" s="79" t="s">
        <v>4314</v>
      </c>
    </row>
    <row r="794" spans="1:8" customFormat="1" ht="15" x14ac:dyDescent="0.25">
      <c r="A794" s="78" t="s">
        <v>407</v>
      </c>
      <c r="B794" s="78" t="s">
        <v>404</v>
      </c>
      <c r="C794" s="78" t="s">
        <v>405</v>
      </c>
      <c r="D794" s="80" t="s">
        <v>4315</v>
      </c>
      <c r="E794" s="80" t="s">
        <v>4316</v>
      </c>
      <c r="F794" s="80" t="s">
        <v>4317</v>
      </c>
      <c r="G794" s="79" t="s">
        <v>4318</v>
      </c>
      <c r="H794" s="79" t="s">
        <v>4319</v>
      </c>
    </row>
    <row r="795" spans="1:8" customFormat="1" ht="15" x14ac:dyDescent="0.25">
      <c r="A795" s="78" t="s">
        <v>407</v>
      </c>
      <c r="B795" s="78" t="s">
        <v>404</v>
      </c>
      <c r="C795" s="78" t="s">
        <v>405</v>
      </c>
      <c r="D795" s="80" t="s">
        <v>4320</v>
      </c>
      <c r="E795" s="80" t="s">
        <v>4321</v>
      </c>
      <c r="F795" s="80" t="s">
        <v>4322</v>
      </c>
      <c r="G795" s="79" t="s">
        <v>4323</v>
      </c>
      <c r="H795" s="79" t="s">
        <v>4324</v>
      </c>
    </row>
    <row r="796" spans="1:8" customFormat="1" ht="15" x14ac:dyDescent="0.25">
      <c r="A796" s="78" t="s">
        <v>407</v>
      </c>
      <c r="B796" s="78" t="s">
        <v>404</v>
      </c>
      <c r="C796" s="78" t="s">
        <v>405</v>
      </c>
      <c r="D796" s="80" t="s">
        <v>4325</v>
      </c>
      <c r="E796" s="80" t="s">
        <v>4326</v>
      </c>
      <c r="F796" s="80" t="s">
        <v>4327</v>
      </c>
      <c r="G796" s="79" t="s">
        <v>4328</v>
      </c>
      <c r="H796" s="79" t="s">
        <v>4329</v>
      </c>
    </row>
    <row r="797" spans="1:8" customFormat="1" ht="15" x14ac:dyDescent="0.25">
      <c r="A797" s="78" t="s">
        <v>407</v>
      </c>
      <c r="B797" s="78" t="s">
        <v>404</v>
      </c>
      <c r="C797" s="78" t="s">
        <v>405</v>
      </c>
      <c r="D797" s="80" t="s">
        <v>4330</v>
      </c>
      <c r="E797" s="80" t="s">
        <v>4331</v>
      </c>
      <c r="F797" s="80" t="s">
        <v>4332</v>
      </c>
      <c r="G797" s="79" t="s">
        <v>4333</v>
      </c>
      <c r="H797" s="79" t="s">
        <v>4334</v>
      </c>
    </row>
    <row r="798" spans="1:8" customFormat="1" ht="15" x14ac:dyDescent="0.25">
      <c r="A798" s="78" t="s">
        <v>407</v>
      </c>
      <c r="B798" s="78" t="s">
        <v>404</v>
      </c>
      <c r="C798" s="78" t="s">
        <v>405</v>
      </c>
      <c r="D798" s="80" t="s">
        <v>4335</v>
      </c>
      <c r="E798" s="80" t="s">
        <v>4336</v>
      </c>
      <c r="F798" s="80" t="s">
        <v>4337</v>
      </c>
      <c r="G798" s="79" t="s">
        <v>4338</v>
      </c>
      <c r="H798" s="79" t="s">
        <v>4339</v>
      </c>
    </row>
    <row r="799" spans="1:8" customFormat="1" ht="15" x14ac:dyDescent="0.25">
      <c r="A799" s="78" t="s">
        <v>407</v>
      </c>
      <c r="B799" s="78" t="s">
        <v>404</v>
      </c>
      <c r="C799" s="78" t="s">
        <v>405</v>
      </c>
      <c r="D799" s="80" t="s">
        <v>4340</v>
      </c>
      <c r="E799" s="80" t="s">
        <v>4341</v>
      </c>
      <c r="F799" s="80" t="s">
        <v>4342</v>
      </c>
      <c r="G799" s="79" t="s">
        <v>4343</v>
      </c>
      <c r="H799" s="79" t="s">
        <v>4344</v>
      </c>
    </row>
    <row r="800" spans="1:8" customFormat="1" ht="15" x14ac:dyDescent="0.25">
      <c r="A800" s="78" t="s">
        <v>407</v>
      </c>
      <c r="B800" s="78" t="s">
        <v>404</v>
      </c>
      <c r="C800" s="78" t="s">
        <v>405</v>
      </c>
      <c r="D800" s="80" t="s">
        <v>4345</v>
      </c>
      <c r="E800" s="80" t="s">
        <v>4346</v>
      </c>
      <c r="F800" s="80" t="s">
        <v>4347</v>
      </c>
      <c r="G800" s="79" t="s">
        <v>4348</v>
      </c>
      <c r="H800" s="79" t="s">
        <v>4349</v>
      </c>
    </row>
    <row r="801" spans="1:8" customFormat="1" ht="15" x14ac:dyDescent="0.25">
      <c r="A801" s="78" t="s">
        <v>407</v>
      </c>
      <c r="B801" s="78" t="s">
        <v>404</v>
      </c>
      <c r="C801" s="78" t="s">
        <v>405</v>
      </c>
      <c r="D801" s="80" t="s">
        <v>4350</v>
      </c>
      <c r="E801" s="80" t="s">
        <v>4351</v>
      </c>
      <c r="F801" s="80" t="s">
        <v>4352</v>
      </c>
      <c r="G801" s="79" t="s">
        <v>4353</v>
      </c>
      <c r="H801" s="79" t="s">
        <v>4354</v>
      </c>
    </row>
    <row r="802" spans="1:8" customFormat="1" ht="15" x14ac:dyDescent="0.25">
      <c r="A802" s="78" t="s">
        <v>407</v>
      </c>
      <c r="B802" s="78" t="s">
        <v>404</v>
      </c>
      <c r="C802" s="78" t="s">
        <v>405</v>
      </c>
      <c r="D802" s="80" t="s">
        <v>4355</v>
      </c>
      <c r="E802" s="80" t="s">
        <v>4356</v>
      </c>
      <c r="F802" s="80" t="s">
        <v>4357</v>
      </c>
      <c r="G802" s="79" t="s">
        <v>4358</v>
      </c>
      <c r="H802" s="79" t="s">
        <v>4359</v>
      </c>
    </row>
    <row r="803" spans="1:8" customFormat="1" ht="15" x14ac:dyDescent="0.25">
      <c r="A803" s="78" t="s">
        <v>407</v>
      </c>
      <c r="B803" s="78" t="s">
        <v>404</v>
      </c>
      <c r="C803" s="78" t="s">
        <v>405</v>
      </c>
      <c r="D803" s="80" t="s">
        <v>4360</v>
      </c>
      <c r="E803" s="80">
        <v>69</v>
      </c>
      <c r="F803" s="80" t="s">
        <v>560</v>
      </c>
      <c r="G803" s="79" t="s">
        <v>4361</v>
      </c>
      <c r="H803" s="79" t="s">
        <v>4362</v>
      </c>
    </row>
    <row r="804" spans="1:8" x14ac:dyDescent="0.2">
      <c r="A804" s="78" t="s">
        <v>407</v>
      </c>
      <c r="B804" s="78" t="s">
        <v>404</v>
      </c>
      <c r="C804" s="78" t="s">
        <v>405</v>
      </c>
      <c r="D804" s="78" t="s">
        <v>4363</v>
      </c>
      <c r="E804" s="78" t="s">
        <v>65</v>
      </c>
      <c r="F804" s="78" t="s">
        <v>4364</v>
      </c>
      <c r="G804" s="79" t="s">
        <v>4365</v>
      </c>
      <c r="H804" s="79" t="s">
        <v>4366</v>
      </c>
    </row>
    <row r="805" spans="1:8" x14ac:dyDescent="0.2">
      <c r="A805" s="78" t="s">
        <v>407</v>
      </c>
      <c r="B805" s="78" t="s">
        <v>404</v>
      </c>
      <c r="C805" s="78" t="s">
        <v>405</v>
      </c>
      <c r="D805" s="78" t="s">
        <v>4367</v>
      </c>
      <c r="E805" s="78" t="s">
        <v>4368</v>
      </c>
      <c r="F805" s="78" t="s">
        <v>560</v>
      </c>
      <c r="G805" s="79" t="s">
        <v>4369</v>
      </c>
      <c r="H805" s="79" t="s">
        <v>4370</v>
      </c>
    </row>
    <row r="806" spans="1:8" x14ac:dyDescent="0.2">
      <c r="A806" s="78" t="s">
        <v>407</v>
      </c>
      <c r="B806" s="78" t="s">
        <v>404</v>
      </c>
      <c r="C806" s="78" t="s">
        <v>405</v>
      </c>
      <c r="D806" s="78" t="s">
        <v>4371</v>
      </c>
      <c r="E806" s="78" t="s">
        <v>4372</v>
      </c>
      <c r="F806" s="78" t="s">
        <v>4373</v>
      </c>
      <c r="G806" s="79" t="s">
        <v>4374</v>
      </c>
      <c r="H806" s="79" t="s">
        <v>4375</v>
      </c>
    </row>
    <row r="807" spans="1:8" x14ac:dyDescent="0.2">
      <c r="A807" s="78" t="s">
        <v>407</v>
      </c>
      <c r="B807" s="78" t="s">
        <v>404</v>
      </c>
      <c r="C807" s="78" t="s">
        <v>405</v>
      </c>
      <c r="D807" s="78" t="s">
        <v>4376</v>
      </c>
      <c r="E807" s="78" t="s">
        <v>4377</v>
      </c>
      <c r="F807" s="78" t="s">
        <v>4378</v>
      </c>
      <c r="G807" s="79" t="s">
        <v>4379</v>
      </c>
      <c r="H807" s="79" t="s">
        <v>4380</v>
      </c>
    </row>
    <row r="808" spans="1:8" x14ac:dyDescent="0.2">
      <c r="A808" s="78" t="s">
        <v>407</v>
      </c>
      <c r="B808" s="78" t="s">
        <v>404</v>
      </c>
      <c r="C808" s="78" t="s">
        <v>405</v>
      </c>
      <c r="D808" s="78" t="s">
        <v>4381</v>
      </c>
      <c r="E808" s="78" t="s">
        <v>4382</v>
      </c>
      <c r="F808" s="78" t="s">
        <v>4383</v>
      </c>
      <c r="G808" s="79" t="s">
        <v>4384</v>
      </c>
      <c r="H808" s="79" t="s">
        <v>4385</v>
      </c>
    </row>
    <row r="809" spans="1:8" x14ac:dyDescent="0.2">
      <c r="A809" s="78" t="s">
        <v>407</v>
      </c>
      <c r="B809" s="78" t="s">
        <v>404</v>
      </c>
      <c r="C809" s="78" t="s">
        <v>405</v>
      </c>
      <c r="D809" s="78" t="s">
        <v>4386</v>
      </c>
      <c r="E809" s="78" t="s">
        <v>4387</v>
      </c>
      <c r="F809" s="78" t="s">
        <v>4388</v>
      </c>
      <c r="G809" s="79" t="s">
        <v>4389</v>
      </c>
      <c r="H809" s="79" t="s">
        <v>4390</v>
      </c>
    </row>
    <row r="810" spans="1:8" x14ac:dyDescent="0.2">
      <c r="A810" s="78" t="s">
        <v>407</v>
      </c>
      <c r="B810" s="78" t="s">
        <v>404</v>
      </c>
      <c r="C810" s="78" t="s">
        <v>405</v>
      </c>
      <c r="D810" s="78" t="s">
        <v>4391</v>
      </c>
      <c r="E810" s="78" t="s">
        <v>4392</v>
      </c>
      <c r="F810" s="78" t="s">
        <v>4393</v>
      </c>
      <c r="G810" s="79" t="s">
        <v>4394</v>
      </c>
      <c r="H810" s="79" t="s">
        <v>4395</v>
      </c>
    </row>
    <row r="811" spans="1:8" x14ac:dyDescent="0.2">
      <c r="A811" s="78" t="s">
        <v>407</v>
      </c>
      <c r="B811" s="78" t="s">
        <v>404</v>
      </c>
      <c r="C811" s="78" t="s">
        <v>405</v>
      </c>
      <c r="D811" s="78" t="s">
        <v>4396</v>
      </c>
      <c r="E811" s="78" t="s">
        <v>4397</v>
      </c>
      <c r="F811" s="78" t="s">
        <v>4398</v>
      </c>
      <c r="G811" s="79" t="s">
        <v>4399</v>
      </c>
      <c r="H811" s="79" t="s">
        <v>4400</v>
      </c>
    </row>
    <row r="812" spans="1:8" x14ac:dyDescent="0.2">
      <c r="A812" s="78" t="s">
        <v>407</v>
      </c>
      <c r="B812" s="78" t="s">
        <v>404</v>
      </c>
      <c r="C812" s="78" t="s">
        <v>405</v>
      </c>
      <c r="D812" s="78" t="s">
        <v>4401</v>
      </c>
      <c r="E812" s="78" t="s">
        <v>4402</v>
      </c>
      <c r="F812" s="78" t="s">
        <v>4403</v>
      </c>
      <c r="G812" s="79" t="s">
        <v>4404</v>
      </c>
      <c r="H812" s="79" t="s">
        <v>4405</v>
      </c>
    </row>
    <row r="813" spans="1:8" x14ac:dyDescent="0.2">
      <c r="A813" s="78" t="s">
        <v>407</v>
      </c>
      <c r="B813" s="78" t="s">
        <v>404</v>
      </c>
      <c r="C813" s="78" t="s">
        <v>405</v>
      </c>
      <c r="D813" s="78" t="s">
        <v>4406</v>
      </c>
      <c r="E813" s="78" t="s">
        <v>4407</v>
      </c>
      <c r="F813" s="78" t="s">
        <v>4408</v>
      </c>
      <c r="G813" s="79" t="s">
        <v>4409</v>
      </c>
      <c r="H813" s="79" t="s">
        <v>4410</v>
      </c>
    </row>
    <row r="814" spans="1:8" x14ac:dyDescent="0.2">
      <c r="A814" s="78" t="s">
        <v>407</v>
      </c>
      <c r="B814" s="78" t="s">
        <v>404</v>
      </c>
      <c r="C814" s="78" t="s">
        <v>405</v>
      </c>
      <c r="D814" s="78" t="s">
        <v>4411</v>
      </c>
      <c r="E814" s="78" t="s">
        <v>4412</v>
      </c>
      <c r="F814" s="78" t="s">
        <v>4413</v>
      </c>
      <c r="G814" s="79" t="s">
        <v>4414</v>
      </c>
      <c r="H814" s="79" t="s">
        <v>4415</v>
      </c>
    </row>
    <row r="815" spans="1:8" x14ac:dyDescent="0.2">
      <c r="A815" s="78" t="s">
        <v>407</v>
      </c>
      <c r="B815" s="78" t="s">
        <v>404</v>
      </c>
      <c r="C815" s="78" t="s">
        <v>405</v>
      </c>
      <c r="D815" s="78" t="s">
        <v>4416</v>
      </c>
      <c r="E815" s="78" t="s">
        <v>4417</v>
      </c>
      <c r="F815" s="78" t="s">
        <v>4418</v>
      </c>
      <c r="G815" s="79" t="s">
        <v>4419</v>
      </c>
      <c r="H815" s="79" t="s">
        <v>4420</v>
      </c>
    </row>
    <row r="816" spans="1:8" x14ac:dyDescent="0.2">
      <c r="A816" s="78" t="s">
        <v>407</v>
      </c>
      <c r="B816" s="78" t="s">
        <v>404</v>
      </c>
      <c r="C816" s="78" t="s">
        <v>405</v>
      </c>
      <c r="D816" s="78" t="s">
        <v>4421</v>
      </c>
      <c r="E816" s="78" t="s">
        <v>4422</v>
      </c>
      <c r="F816" s="78" t="s">
        <v>4423</v>
      </c>
      <c r="G816" s="79" t="s">
        <v>4424</v>
      </c>
      <c r="H816" s="79" t="s">
        <v>4425</v>
      </c>
    </row>
    <row r="817" spans="1:8" x14ac:dyDescent="0.2">
      <c r="A817" s="78" t="s">
        <v>407</v>
      </c>
      <c r="B817" s="78" t="s">
        <v>404</v>
      </c>
      <c r="C817" s="78" t="s">
        <v>405</v>
      </c>
      <c r="D817" s="78" t="s">
        <v>4426</v>
      </c>
      <c r="E817" s="78" t="s">
        <v>4427</v>
      </c>
      <c r="F817" s="78" t="s">
        <v>4428</v>
      </c>
      <c r="G817" s="79" t="s">
        <v>4429</v>
      </c>
      <c r="H817" s="79" t="s">
        <v>4430</v>
      </c>
    </row>
    <row r="818" spans="1:8" x14ac:dyDescent="0.2">
      <c r="A818" s="78" t="s">
        <v>407</v>
      </c>
      <c r="B818" s="78" t="s">
        <v>404</v>
      </c>
      <c r="C818" s="78" t="s">
        <v>405</v>
      </c>
      <c r="D818" s="78" t="s">
        <v>4431</v>
      </c>
      <c r="E818" s="78" t="s">
        <v>4432</v>
      </c>
      <c r="F818" s="78" t="s">
        <v>4433</v>
      </c>
      <c r="G818" s="79" t="s">
        <v>4434</v>
      </c>
      <c r="H818" s="79" t="s">
        <v>4435</v>
      </c>
    </row>
    <row r="819" spans="1:8" x14ac:dyDescent="0.2">
      <c r="A819" s="78" t="s">
        <v>407</v>
      </c>
      <c r="B819" s="78" t="s">
        <v>404</v>
      </c>
      <c r="C819" s="78" t="s">
        <v>405</v>
      </c>
      <c r="D819" s="78" t="s">
        <v>4436</v>
      </c>
      <c r="E819" s="78" t="s">
        <v>4437</v>
      </c>
      <c r="F819" s="78" t="s">
        <v>4438</v>
      </c>
      <c r="G819" s="79" t="s">
        <v>4439</v>
      </c>
      <c r="H819" s="79" t="s">
        <v>4440</v>
      </c>
    </row>
    <row r="820" spans="1:8" x14ac:dyDescent="0.2">
      <c r="A820" s="78" t="s">
        <v>407</v>
      </c>
      <c r="B820" s="78" t="s">
        <v>404</v>
      </c>
      <c r="C820" s="78" t="s">
        <v>405</v>
      </c>
      <c r="D820" s="78" t="s">
        <v>4441</v>
      </c>
      <c r="E820" s="78" t="s">
        <v>4442</v>
      </c>
      <c r="F820" s="78" t="s">
        <v>4443</v>
      </c>
      <c r="G820" s="79" t="s">
        <v>4444</v>
      </c>
      <c r="H820" s="79" t="s">
        <v>4445</v>
      </c>
    </row>
    <row r="821" spans="1:8" x14ac:dyDescent="0.2">
      <c r="A821" s="78" t="s">
        <v>407</v>
      </c>
      <c r="B821" s="78" t="s">
        <v>404</v>
      </c>
      <c r="C821" s="78" t="s">
        <v>405</v>
      </c>
      <c r="D821" s="78" t="s">
        <v>4446</v>
      </c>
      <c r="E821" s="78" t="s">
        <v>4447</v>
      </c>
      <c r="F821" s="78" t="s">
        <v>4448</v>
      </c>
      <c r="G821" s="79" t="s">
        <v>4449</v>
      </c>
      <c r="H821" s="79" t="s">
        <v>4450</v>
      </c>
    </row>
    <row r="822" spans="1:8" x14ac:dyDescent="0.2">
      <c r="A822" s="78" t="s">
        <v>407</v>
      </c>
      <c r="B822" s="78" t="s">
        <v>404</v>
      </c>
      <c r="C822" s="78" t="s">
        <v>405</v>
      </c>
      <c r="D822" s="78" t="s">
        <v>4451</v>
      </c>
      <c r="E822" s="78" t="s">
        <v>4452</v>
      </c>
      <c r="F822" s="78" t="s">
        <v>4453</v>
      </c>
      <c r="G822" s="79" t="s">
        <v>4454</v>
      </c>
      <c r="H822" s="79" t="s">
        <v>4455</v>
      </c>
    </row>
    <row r="823" spans="1:8" x14ac:dyDescent="0.2">
      <c r="A823" s="78" t="s">
        <v>407</v>
      </c>
      <c r="B823" s="78" t="s">
        <v>404</v>
      </c>
      <c r="C823" s="78" t="s">
        <v>405</v>
      </c>
      <c r="D823" s="78" t="s">
        <v>4456</v>
      </c>
      <c r="E823" s="78" t="s">
        <v>4457</v>
      </c>
      <c r="F823" s="78" t="s">
        <v>4458</v>
      </c>
      <c r="G823" s="79" t="s">
        <v>4459</v>
      </c>
      <c r="H823" s="79" t="s">
        <v>4460</v>
      </c>
    </row>
    <row r="824" spans="1:8" x14ac:dyDescent="0.2">
      <c r="A824" s="78" t="s">
        <v>407</v>
      </c>
      <c r="B824" s="78" t="s">
        <v>404</v>
      </c>
      <c r="C824" s="78" t="s">
        <v>405</v>
      </c>
      <c r="D824" s="78" t="s">
        <v>4461</v>
      </c>
      <c r="E824" s="78" t="s">
        <v>4462</v>
      </c>
      <c r="F824" s="78" t="s">
        <v>4463</v>
      </c>
      <c r="G824" s="79" t="s">
        <v>4464</v>
      </c>
      <c r="H824" s="79" t="s">
        <v>4465</v>
      </c>
    </row>
    <row r="825" spans="1:8" x14ac:dyDescent="0.2">
      <c r="A825" s="78" t="s">
        <v>407</v>
      </c>
      <c r="B825" s="78" t="s">
        <v>404</v>
      </c>
      <c r="C825" s="78" t="s">
        <v>405</v>
      </c>
      <c r="D825" s="78" t="s">
        <v>4466</v>
      </c>
      <c r="E825" s="78" t="s">
        <v>4467</v>
      </c>
      <c r="F825" s="78" t="s">
        <v>4468</v>
      </c>
      <c r="G825" s="79" t="s">
        <v>4469</v>
      </c>
      <c r="H825" s="79" t="s">
        <v>4470</v>
      </c>
    </row>
    <row r="826" spans="1:8" x14ac:dyDescent="0.2">
      <c r="A826" s="78" t="s">
        <v>407</v>
      </c>
      <c r="B826" s="78" t="s">
        <v>404</v>
      </c>
      <c r="C826" s="78" t="s">
        <v>405</v>
      </c>
      <c r="D826" s="78" t="s">
        <v>4471</v>
      </c>
      <c r="E826" s="78" t="s">
        <v>4472</v>
      </c>
      <c r="F826" s="78" t="s">
        <v>4473</v>
      </c>
      <c r="G826" s="79" t="s">
        <v>4474</v>
      </c>
      <c r="H826" s="79" t="s">
        <v>4475</v>
      </c>
    </row>
    <row r="827" spans="1:8" x14ac:dyDescent="0.2">
      <c r="A827" s="78" t="s">
        <v>407</v>
      </c>
      <c r="B827" s="78" t="s">
        <v>404</v>
      </c>
      <c r="C827" s="78" t="s">
        <v>405</v>
      </c>
      <c r="D827" s="78" t="s">
        <v>4476</v>
      </c>
      <c r="E827" s="78" t="s">
        <v>4477</v>
      </c>
      <c r="F827" s="78" t="s">
        <v>4478</v>
      </c>
      <c r="G827" s="79" t="s">
        <v>4479</v>
      </c>
      <c r="H827" s="79" t="s">
        <v>4480</v>
      </c>
    </row>
    <row r="828" spans="1:8" x14ac:dyDescent="0.2">
      <c r="A828" s="78" t="s">
        <v>407</v>
      </c>
      <c r="B828" s="78" t="s">
        <v>404</v>
      </c>
      <c r="C828" s="78" t="s">
        <v>405</v>
      </c>
      <c r="D828" s="78" t="s">
        <v>4481</v>
      </c>
      <c r="E828" s="78" t="s">
        <v>4482</v>
      </c>
      <c r="F828" s="78" t="s">
        <v>4483</v>
      </c>
      <c r="G828" s="79" t="s">
        <v>4484</v>
      </c>
      <c r="H828" s="79" t="s">
        <v>4485</v>
      </c>
    </row>
    <row r="829" spans="1:8" x14ac:dyDescent="0.2">
      <c r="A829" s="78" t="s">
        <v>407</v>
      </c>
      <c r="B829" s="78" t="s">
        <v>404</v>
      </c>
      <c r="C829" s="78" t="s">
        <v>405</v>
      </c>
      <c r="D829" s="78" t="s">
        <v>4486</v>
      </c>
      <c r="E829" s="78" t="s">
        <v>4487</v>
      </c>
      <c r="F829" s="78" t="s">
        <v>4488</v>
      </c>
      <c r="G829" s="79" t="s">
        <v>4489</v>
      </c>
      <c r="H829" s="79" t="s">
        <v>4490</v>
      </c>
    </row>
    <row r="830" spans="1:8" x14ac:dyDescent="0.2">
      <c r="A830" s="78" t="s">
        <v>407</v>
      </c>
      <c r="B830" s="78" t="s">
        <v>404</v>
      </c>
      <c r="C830" s="78" t="s">
        <v>405</v>
      </c>
      <c r="D830" s="78" t="s">
        <v>4491</v>
      </c>
      <c r="E830" s="78" t="s">
        <v>4492</v>
      </c>
      <c r="F830" s="78" t="s">
        <v>4493</v>
      </c>
      <c r="G830" s="79" t="s">
        <v>4494</v>
      </c>
      <c r="H830" s="79" t="s">
        <v>4495</v>
      </c>
    </row>
    <row r="831" spans="1:8" x14ac:dyDescent="0.2">
      <c r="A831" s="78" t="s">
        <v>407</v>
      </c>
      <c r="B831" s="78" t="s">
        <v>404</v>
      </c>
      <c r="C831" s="78" t="s">
        <v>405</v>
      </c>
      <c r="D831" s="78" t="s">
        <v>4496</v>
      </c>
      <c r="E831" s="78" t="s">
        <v>4497</v>
      </c>
      <c r="F831" s="78" t="s">
        <v>4498</v>
      </c>
      <c r="G831" s="79" t="s">
        <v>4499</v>
      </c>
      <c r="H831" s="79" t="s">
        <v>4500</v>
      </c>
    </row>
    <row r="832" spans="1:8" x14ac:dyDescent="0.2">
      <c r="A832" s="78" t="s">
        <v>407</v>
      </c>
      <c r="B832" s="78" t="s">
        <v>404</v>
      </c>
      <c r="C832" s="78" t="s">
        <v>405</v>
      </c>
      <c r="D832" s="78" t="s">
        <v>4501</v>
      </c>
      <c r="E832" s="78" t="s">
        <v>4502</v>
      </c>
      <c r="F832" s="78" t="s">
        <v>4503</v>
      </c>
      <c r="G832" s="79" t="s">
        <v>4504</v>
      </c>
      <c r="H832" s="79" t="s">
        <v>4505</v>
      </c>
    </row>
    <row r="833" spans="1:8" x14ac:dyDescent="0.2">
      <c r="A833" s="78" t="s">
        <v>407</v>
      </c>
      <c r="B833" s="78" t="s">
        <v>404</v>
      </c>
      <c r="C833" s="78" t="s">
        <v>405</v>
      </c>
      <c r="D833" s="78" t="s">
        <v>4506</v>
      </c>
      <c r="E833" s="78" t="s">
        <v>4507</v>
      </c>
      <c r="F833" s="78" t="s">
        <v>4508</v>
      </c>
      <c r="G833" s="79" t="s">
        <v>4509</v>
      </c>
      <c r="H833" s="79" t="s">
        <v>4510</v>
      </c>
    </row>
    <row r="834" spans="1:8" x14ac:dyDescent="0.2">
      <c r="A834" s="78" t="s">
        <v>407</v>
      </c>
      <c r="B834" s="78" t="s">
        <v>404</v>
      </c>
      <c r="C834" s="78" t="s">
        <v>405</v>
      </c>
      <c r="D834" s="78" t="s">
        <v>4511</v>
      </c>
      <c r="E834" s="78" t="s">
        <v>4512</v>
      </c>
      <c r="F834" s="78" t="s">
        <v>4513</v>
      </c>
      <c r="G834" s="79" t="s">
        <v>4514</v>
      </c>
      <c r="H834" s="79" t="s">
        <v>4515</v>
      </c>
    </row>
    <row r="835" spans="1:8" x14ac:dyDescent="0.2">
      <c r="A835" s="78" t="s">
        <v>407</v>
      </c>
      <c r="B835" s="78" t="s">
        <v>404</v>
      </c>
      <c r="C835" s="78" t="s">
        <v>405</v>
      </c>
      <c r="D835" s="78" t="s">
        <v>4516</v>
      </c>
      <c r="E835" s="78" t="s">
        <v>4517</v>
      </c>
      <c r="F835" s="78" t="s">
        <v>4518</v>
      </c>
      <c r="G835" s="79" t="s">
        <v>4519</v>
      </c>
      <c r="H835" s="79" t="s">
        <v>4520</v>
      </c>
    </row>
    <row r="836" spans="1:8" x14ac:dyDescent="0.2">
      <c r="A836" s="78" t="s">
        <v>407</v>
      </c>
      <c r="B836" s="78" t="s">
        <v>404</v>
      </c>
      <c r="C836" s="78" t="s">
        <v>405</v>
      </c>
      <c r="D836" s="78" t="s">
        <v>4521</v>
      </c>
      <c r="E836" s="78" t="s">
        <v>4522</v>
      </c>
      <c r="F836" s="78" t="s">
        <v>4523</v>
      </c>
      <c r="G836" s="79" t="s">
        <v>4524</v>
      </c>
      <c r="H836" s="79" t="s">
        <v>4525</v>
      </c>
    </row>
    <row r="837" spans="1:8" x14ac:dyDescent="0.2">
      <c r="A837" s="78" t="s">
        <v>407</v>
      </c>
      <c r="B837" s="78" t="s">
        <v>404</v>
      </c>
      <c r="C837" s="78" t="s">
        <v>405</v>
      </c>
      <c r="D837" s="78" t="s">
        <v>4526</v>
      </c>
      <c r="E837" s="78" t="s">
        <v>4527</v>
      </c>
      <c r="F837" s="78" t="s">
        <v>4528</v>
      </c>
      <c r="G837" s="79" t="s">
        <v>4529</v>
      </c>
      <c r="H837" s="79" t="s">
        <v>4530</v>
      </c>
    </row>
    <row r="838" spans="1:8" x14ac:dyDescent="0.2">
      <c r="A838" s="78" t="s">
        <v>407</v>
      </c>
      <c r="B838" s="78" t="s">
        <v>404</v>
      </c>
      <c r="C838" s="78" t="s">
        <v>405</v>
      </c>
      <c r="D838" s="78" t="s">
        <v>4531</v>
      </c>
      <c r="E838" s="78" t="s">
        <v>4532</v>
      </c>
      <c r="F838" s="78" t="s">
        <v>4533</v>
      </c>
      <c r="G838" s="79" t="s">
        <v>4534</v>
      </c>
      <c r="H838" s="79" t="s">
        <v>4535</v>
      </c>
    </row>
    <row r="839" spans="1:8" x14ac:dyDescent="0.2">
      <c r="A839" s="78" t="s">
        <v>407</v>
      </c>
      <c r="B839" s="78" t="s">
        <v>404</v>
      </c>
      <c r="C839" s="78" t="s">
        <v>405</v>
      </c>
      <c r="D839" s="78" t="s">
        <v>4536</v>
      </c>
      <c r="E839" s="78" t="s">
        <v>4537</v>
      </c>
      <c r="F839" s="78" t="s">
        <v>4538</v>
      </c>
      <c r="G839" s="79" t="s">
        <v>4539</v>
      </c>
      <c r="H839" s="79" t="s">
        <v>4540</v>
      </c>
    </row>
    <row r="840" spans="1:8" x14ac:dyDescent="0.2">
      <c r="A840" s="78" t="s">
        <v>407</v>
      </c>
      <c r="B840" s="78" t="s">
        <v>404</v>
      </c>
      <c r="C840" s="78" t="s">
        <v>405</v>
      </c>
      <c r="D840" s="78" t="s">
        <v>4541</v>
      </c>
      <c r="E840" s="78" t="s">
        <v>4542</v>
      </c>
      <c r="F840" s="78" t="s">
        <v>4543</v>
      </c>
      <c r="G840" s="79" t="s">
        <v>4544</v>
      </c>
      <c r="H840" s="79" t="s">
        <v>4545</v>
      </c>
    </row>
    <row r="841" spans="1:8" x14ac:dyDescent="0.2">
      <c r="A841" s="78" t="s">
        <v>407</v>
      </c>
      <c r="B841" s="78" t="s">
        <v>404</v>
      </c>
      <c r="C841" s="78" t="s">
        <v>405</v>
      </c>
      <c r="D841" s="78" t="s">
        <v>4546</v>
      </c>
      <c r="E841" s="78" t="s">
        <v>4547</v>
      </c>
      <c r="F841" s="78" t="s">
        <v>4548</v>
      </c>
      <c r="G841" s="79" t="s">
        <v>4549</v>
      </c>
      <c r="H841" s="79" t="s">
        <v>4550</v>
      </c>
    </row>
    <row r="842" spans="1:8" x14ac:dyDescent="0.2">
      <c r="A842" s="78" t="s">
        <v>407</v>
      </c>
      <c r="B842" s="78" t="s">
        <v>404</v>
      </c>
      <c r="C842" s="78" t="s">
        <v>405</v>
      </c>
      <c r="D842" s="78" t="s">
        <v>4551</v>
      </c>
      <c r="E842" s="78" t="s">
        <v>4552</v>
      </c>
      <c r="F842" s="78" t="s">
        <v>4553</v>
      </c>
      <c r="G842" s="79" t="s">
        <v>4554</v>
      </c>
      <c r="H842" s="79" t="s">
        <v>4555</v>
      </c>
    </row>
    <row r="843" spans="1:8" x14ac:dyDescent="0.2">
      <c r="A843" s="78" t="s">
        <v>407</v>
      </c>
      <c r="B843" s="78" t="s">
        <v>404</v>
      </c>
      <c r="C843" s="78" t="s">
        <v>405</v>
      </c>
      <c r="D843" s="78" t="s">
        <v>4556</v>
      </c>
      <c r="E843" s="78" t="s">
        <v>4557</v>
      </c>
      <c r="F843" s="78" t="s">
        <v>4558</v>
      </c>
      <c r="G843" s="79" t="s">
        <v>4559</v>
      </c>
      <c r="H843" s="79" t="s">
        <v>4560</v>
      </c>
    </row>
    <row r="844" spans="1:8" x14ac:dyDescent="0.2">
      <c r="A844" s="78" t="s">
        <v>407</v>
      </c>
      <c r="B844" s="78" t="s">
        <v>404</v>
      </c>
      <c r="C844" s="78" t="s">
        <v>405</v>
      </c>
      <c r="D844" s="78" t="s">
        <v>4561</v>
      </c>
      <c r="E844" s="78" t="s">
        <v>4562</v>
      </c>
      <c r="F844" s="78" t="s">
        <v>4563</v>
      </c>
      <c r="G844" s="79" t="s">
        <v>4564</v>
      </c>
      <c r="H844" s="79" t="s">
        <v>4565</v>
      </c>
    </row>
    <row r="845" spans="1:8" x14ac:dyDescent="0.2">
      <c r="A845" s="78" t="s">
        <v>407</v>
      </c>
      <c r="B845" s="78" t="s">
        <v>404</v>
      </c>
      <c r="C845" s="78" t="s">
        <v>405</v>
      </c>
      <c r="D845" s="78" t="s">
        <v>4566</v>
      </c>
      <c r="E845" s="78" t="s">
        <v>4567</v>
      </c>
      <c r="F845" s="78" t="s">
        <v>4568</v>
      </c>
      <c r="G845" s="79" t="s">
        <v>4569</v>
      </c>
      <c r="H845" s="79" t="s">
        <v>4570</v>
      </c>
    </row>
    <row r="846" spans="1:8" x14ac:dyDescent="0.2">
      <c r="A846" s="78" t="s">
        <v>407</v>
      </c>
      <c r="B846" s="78" t="s">
        <v>404</v>
      </c>
      <c r="C846" s="78" t="s">
        <v>405</v>
      </c>
      <c r="D846" s="78" t="s">
        <v>4571</v>
      </c>
      <c r="E846" s="78" t="s">
        <v>4572</v>
      </c>
      <c r="F846" s="78" t="s">
        <v>4573</v>
      </c>
      <c r="G846" s="79" t="s">
        <v>4574</v>
      </c>
      <c r="H846" s="79" t="s">
        <v>4575</v>
      </c>
    </row>
    <row r="847" spans="1:8" x14ac:dyDescent="0.2">
      <c r="A847" s="78" t="s">
        <v>407</v>
      </c>
      <c r="B847" s="78" t="s">
        <v>404</v>
      </c>
      <c r="C847" s="78" t="s">
        <v>405</v>
      </c>
      <c r="D847" s="78" t="s">
        <v>4576</v>
      </c>
      <c r="E847" s="78" t="s">
        <v>4577</v>
      </c>
      <c r="F847" s="78" t="s">
        <v>4578</v>
      </c>
      <c r="G847" s="79" t="s">
        <v>4579</v>
      </c>
      <c r="H847" s="79" t="s">
        <v>4580</v>
      </c>
    </row>
    <row r="848" spans="1:8" x14ac:dyDescent="0.2">
      <c r="A848" s="78" t="s">
        <v>407</v>
      </c>
      <c r="B848" s="78" t="s">
        <v>404</v>
      </c>
      <c r="C848" s="78" t="s">
        <v>405</v>
      </c>
      <c r="D848" s="78" t="s">
        <v>4581</v>
      </c>
      <c r="E848" s="78" t="s">
        <v>4582</v>
      </c>
      <c r="F848" s="78" t="s">
        <v>4583</v>
      </c>
      <c r="G848" s="79" t="s">
        <v>4584</v>
      </c>
      <c r="H848" s="79" t="s">
        <v>4585</v>
      </c>
    </row>
    <row r="849" spans="1:8" x14ac:dyDescent="0.2">
      <c r="A849" s="78" t="s">
        <v>407</v>
      </c>
      <c r="B849" s="78" t="s">
        <v>404</v>
      </c>
      <c r="C849" s="78" t="s">
        <v>405</v>
      </c>
      <c r="D849" s="78" t="s">
        <v>4586</v>
      </c>
      <c r="E849" s="78" t="s">
        <v>4587</v>
      </c>
      <c r="F849" s="78" t="s">
        <v>4588</v>
      </c>
      <c r="G849" s="79" t="s">
        <v>4589</v>
      </c>
      <c r="H849" s="79" t="s">
        <v>4590</v>
      </c>
    </row>
    <row r="850" spans="1:8" x14ac:dyDescent="0.2">
      <c r="A850" s="78" t="s">
        <v>407</v>
      </c>
      <c r="B850" s="78" t="s">
        <v>404</v>
      </c>
      <c r="C850" s="78" t="s">
        <v>405</v>
      </c>
      <c r="D850" s="78" t="s">
        <v>4591</v>
      </c>
      <c r="E850" s="78" t="s">
        <v>4592</v>
      </c>
      <c r="F850" s="78" t="s">
        <v>4593</v>
      </c>
      <c r="G850" s="79" t="s">
        <v>4594</v>
      </c>
      <c r="H850" s="79" t="s">
        <v>4595</v>
      </c>
    </row>
    <row r="851" spans="1:8" x14ac:dyDescent="0.2">
      <c r="A851" s="78" t="s">
        <v>407</v>
      </c>
      <c r="B851" s="78" t="s">
        <v>404</v>
      </c>
      <c r="C851" s="78" t="s">
        <v>405</v>
      </c>
      <c r="D851" s="78" t="s">
        <v>4596</v>
      </c>
      <c r="E851" s="78" t="s">
        <v>4597</v>
      </c>
      <c r="F851" s="78" t="s">
        <v>4598</v>
      </c>
      <c r="G851" s="79" t="s">
        <v>4599</v>
      </c>
      <c r="H851" s="79" t="s">
        <v>4600</v>
      </c>
    </row>
    <row r="852" spans="1:8" x14ac:dyDescent="0.2">
      <c r="A852" s="78" t="s">
        <v>407</v>
      </c>
      <c r="B852" s="78" t="s">
        <v>404</v>
      </c>
      <c r="C852" s="78" t="s">
        <v>405</v>
      </c>
      <c r="D852" s="78" t="s">
        <v>4601</v>
      </c>
      <c r="E852" s="78" t="s">
        <v>4602</v>
      </c>
      <c r="F852" s="78" t="s">
        <v>4603</v>
      </c>
      <c r="G852" s="79" t="s">
        <v>4604</v>
      </c>
      <c r="H852" s="79" t="s">
        <v>4605</v>
      </c>
    </row>
    <row r="853" spans="1:8" x14ac:dyDescent="0.2">
      <c r="A853" s="78" t="s">
        <v>407</v>
      </c>
      <c r="B853" s="78" t="s">
        <v>404</v>
      </c>
      <c r="C853" s="78" t="s">
        <v>405</v>
      </c>
      <c r="D853" s="78" t="s">
        <v>4606</v>
      </c>
      <c r="E853" s="78" t="s">
        <v>4607</v>
      </c>
      <c r="F853" s="78" t="s">
        <v>4608</v>
      </c>
      <c r="G853" s="79" t="s">
        <v>4609</v>
      </c>
      <c r="H853" s="79" t="s">
        <v>4610</v>
      </c>
    </row>
    <row r="854" spans="1:8" x14ac:dyDescent="0.2">
      <c r="A854" s="78" t="s">
        <v>407</v>
      </c>
      <c r="B854" s="78" t="s">
        <v>404</v>
      </c>
      <c r="C854" s="78" t="s">
        <v>405</v>
      </c>
      <c r="D854" s="78" t="s">
        <v>4611</v>
      </c>
      <c r="E854" s="78" t="s">
        <v>4612</v>
      </c>
      <c r="F854" s="78" t="s">
        <v>4613</v>
      </c>
      <c r="G854" s="79" t="s">
        <v>4614</v>
      </c>
      <c r="H854" s="79" t="s">
        <v>4615</v>
      </c>
    </row>
    <row r="855" spans="1:8" x14ac:dyDescent="0.2">
      <c r="A855" s="78" t="s">
        <v>407</v>
      </c>
      <c r="B855" s="78" t="s">
        <v>404</v>
      </c>
      <c r="C855" s="78" t="s">
        <v>405</v>
      </c>
      <c r="D855" s="78" t="s">
        <v>4616</v>
      </c>
      <c r="E855" s="78" t="s">
        <v>4617</v>
      </c>
      <c r="F855" s="78" t="s">
        <v>4618</v>
      </c>
      <c r="G855" s="79" t="s">
        <v>4619</v>
      </c>
      <c r="H855" s="79" t="s">
        <v>4620</v>
      </c>
    </row>
    <row r="856" spans="1:8" x14ac:dyDescent="0.2">
      <c r="A856" s="78" t="s">
        <v>407</v>
      </c>
      <c r="B856" s="78" t="s">
        <v>404</v>
      </c>
      <c r="C856" s="78" t="s">
        <v>405</v>
      </c>
      <c r="D856" s="78" t="s">
        <v>4621</v>
      </c>
      <c r="E856" s="78" t="s">
        <v>4622</v>
      </c>
      <c r="F856" s="78" t="s">
        <v>4623</v>
      </c>
      <c r="G856" s="79" t="s">
        <v>4624</v>
      </c>
      <c r="H856" s="79" t="s">
        <v>4625</v>
      </c>
    </row>
    <row r="857" spans="1:8" x14ac:dyDescent="0.2">
      <c r="A857" s="78" t="s">
        <v>407</v>
      </c>
      <c r="B857" s="78" t="s">
        <v>404</v>
      </c>
      <c r="C857" s="78" t="s">
        <v>405</v>
      </c>
      <c r="D857" s="78" t="s">
        <v>4626</v>
      </c>
      <c r="E857" s="78" t="s">
        <v>4627</v>
      </c>
      <c r="F857" s="78" t="s">
        <v>4628</v>
      </c>
      <c r="G857" s="79" t="s">
        <v>4629</v>
      </c>
      <c r="H857" s="79" t="s">
        <v>4630</v>
      </c>
    </row>
    <row r="858" spans="1:8" x14ac:dyDescent="0.2">
      <c r="A858" s="78" t="s">
        <v>407</v>
      </c>
      <c r="B858" s="78" t="s">
        <v>404</v>
      </c>
      <c r="C858" s="78" t="s">
        <v>405</v>
      </c>
      <c r="D858" s="78" t="s">
        <v>4631</v>
      </c>
      <c r="E858" s="78" t="s">
        <v>4632</v>
      </c>
      <c r="F858" s="78" t="s">
        <v>4633</v>
      </c>
      <c r="G858" s="79" t="s">
        <v>4634</v>
      </c>
      <c r="H858" s="79" t="s">
        <v>4635</v>
      </c>
    </row>
    <row r="859" spans="1:8" x14ac:dyDescent="0.2">
      <c r="A859" s="78" t="s">
        <v>407</v>
      </c>
      <c r="B859" s="78" t="s">
        <v>404</v>
      </c>
      <c r="C859" s="78" t="s">
        <v>405</v>
      </c>
      <c r="D859" s="78" t="s">
        <v>4636</v>
      </c>
      <c r="E859" s="78" t="s">
        <v>4637</v>
      </c>
      <c r="F859" s="78" t="s">
        <v>4638</v>
      </c>
      <c r="G859" s="79" t="s">
        <v>4639</v>
      </c>
      <c r="H859" s="79" t="s">
        <v>4640</v>
      </c>
    </row>
    <row r="860" spans="1:8" x14ac:dyDescent="0.2">
      <c r="A860" s="78" t="s">
        <v>407</v>
      </c>
      <c r="B860" s="78" t="s">
        <v>404</v>
      </c>
      <c r="C860" s="78" t="s">
        <v>405</v>
      </c>
      <c r="D860" s="78" t="s">
        <v>4641</v>
      </c>
      <c r="E860" s="78" t="s">
        <v>4642</v>
      </c>
      <c r="F860" s="78" t="s">
        <v>4643</v>
      </c>
      <c r="G860" s="79" t="s">
        <v>4644</v>
      </c>
      <c r="H860" s="79" t="s">
        <v>4645</v>
      </c>
    </row>
    <row r="861" spans="1:8" x14ac:dyDescent="0.2">
      <c r="A861" s="78" t="s">
        <v>407</v>
      </c>
      <c r="B861" s="78" t="s">
        <v>404</v>
      </c>
      <c r="C861" s="78" t="s">
        <v>405</v>
      </c>
      <c r="D861" s="78" t="s">
        <v>4646</v>
      </c>
      <c r="E861" s="78" t="s">
        <v>4647</v>
      </c>
      <c r="F861" s="78" t="s">
        <v>4648</v>
      </c>
      <c r="G861" s="79" t="s">
        <v>4649</v>
      </c>
      <c r="H861" s="79" t="s">
        <v>4650</v>
      </c>
    </row>
    <row r="862" spans="1:8" x14ac:dyDescent="0.2">
      <c r="A862" s="78" t="s">
        <v>407</v>
      </c>
      <c r="B862" s="78" t="s">
        <v>404</v>
      </c>
      <c r="C862" s="78" t="s">
        <v>405</v>
      </c>
      <c r="D862" s="78" t="s">
        <v>4651</v>
      </c>
      <c r="E862" s="78" t="s">
        <v>4652</v>
      </c>
      <c r="F862" s="78" t="s">
        <v>4653</v>
      </c>
      <c r="G862" s="79" t="s">
        <v>4654</v>
      </c>
      <c r="H862" s="79" t="s">
        <v>4655</v>
      </c>
    </row>
    <row r="863" spans="1:8" x14ac:dyDescent="0.2">
      <c r="A863" s="78" t="s">
        <v>407</v>
      </c>
      <c r="B863" s="78" t="s">
        <v>404</v>
      </c>
      <c r="C863" s="78" t="s">
        <v>405</v>
      </c>
      <c r="D863" s="78" t="s">
        <v>4656</v>
      </c>
      <c r="E863" s="78" t="s">
        <v>4657</v>
      </c>
      <c r="F863" s="78" t="s">
        <v>4658</v>
      </c>
      <c r="G863" s="79" t="s">
        <v>4659</v>
      </c>
      <c r="H863" s="79" t="s">
        <v>4660</v>
      </c>
    </row>
    <row r="864" spans="1:8" x14ac:dyDescent="0.2">
      <c r="A864" s="78" t="s">
        <v>407</v>
      </c>
      <c r="B864" s="78" t="s">
        <v>404</v>
      </c>
      <c r="C864" s="78" t="s">
        <v>405</v>
      </c>
      <c r="D864" s="78" t="s">
        <v>4661</v>
      </c>
      <c r="E864" s="78" t="s">
        <v>4662</v>
      </c>
      <c r="F864" s="78" t="s">
        <v>4663</v>
      </c>
      <c r="G864" s="79" t="s">
        <v>4664</v>
      </c>
      <c r="H864" s="79" t="s">
        <v>4665</v>
      </c>
    </row>
    <row r="865" spans="1:8" x14ac:dyDescent="0.2">
      <c r="A865" s="78" t="s">
        <v>407</v>
      </c>
      <c r="B865" s="78" t="s">
        <v>404</v>
      </c>
      <c r="C865" s="78" t="s">
        <v>405</v>
      </c>
      <c r="D865" s="78" t="s">
        <v>4666</v>
      </c>
      <c r="E865" s="78" t="s">
        <v>4667</v>
      </c>
      <c r="F865" s="78" t="s">
        <v>4668</v>
      </c>
      <c r="G865" s="79" t="s">
        <v>4669</v>
      </c>
      <c r="H865" s="79" t="s">
        <v>4670</v>
      </c>
    </row>
    <row r="866" spans="1:8" x14ac:dyDescent="0.2">
      <c r="A866" s="78" t="s">
        <v>407</v>
      </c>
      <c r="B866" s="78" t="s">
        <v>404</v>
      </c>
      <c r="C866" s="78" t="s">
        <v>405</v>
      </c>
      <c r="D866" s="78" t="s">
        <v>4671</v>
      </c>
      <c r="E866" s="78" t="s">
        <v>4672</v>
      </c>
      <c r="F866" s="78" t="s">
        <v>4673</v>
      </c>
      <c r="G866" s="79" t="s">
        <v>4674</v>
      </c>
      <c r="H866" s="79" t="s">
        <v>4675</v>
      </c>
    </row>
    <row r="867" spans="1:8" x14ac:dyDescent="0.2">
      <c r="A867" s="78" t="s">
        <v>407</v>
      </c>
      <c r="B867" s="78" t="s">
        <v>404</v>
      </c>
      <c r="C867" s="78" t="s">
        <v>405</v>
      </c>
      <c r="D867" s="78" t="s">
        <v>4676</v>
      </c>
      <c r="E867" s="78" t="s">
        <v>4677</v>
      </c>
      <c r="F867" s="78" t="s">
        <v>4678</v>
      </c>
      <c r="G867" s="79" t="s">
        <v>4679</v>
      </c>
      <c r="H867" s="79" t="s">
        <v>4680</v>
      </c>
    </row>
    <row r="868" spans="1:8" x14ac:dyDescent="0.2">
      <c r="A868" s="78" t="s">
        <v>407</v>
      </c>
      <c r="B868" s="78" t="s">
        <v>404</v>
      </c>
      <c r="C868" s="78" t="s">
        <v>405</v>
      </c>
      <c r="D868" s="78" t="s">
        <v>4681</v>
      </c>
      <c r="E868" s="78" t="s">
        <v>4682</v>
      </c>
      <c r="F868" s="78" t="s">
        <v>4683</v>
      </c>
      <c r="G868" s="79" t="s">
        <v>4684</v>
      </c>
      <c r="H868" s="79" t="s">
        <v>4685</v>
      </c>
    </row>
    <row r="869" spans="1:8" x14ac:dyDescent="0.2">
      <c r="A869" s="78" t="s">
        <v>407</v>
      </c>
      <c r="B869" s="78" t="s">
        <v>404</v>
      </c>
      <c r="C869" s="78" t="s">
        <v>405</v>
      </c>
      <c r="D869" s="78" t="s">
        <v>4686</v>
      </c>
      <c r="E869" s="78" t="s">
        <v>4687</v>
      </c>
      <c r="F869" s="78" t="s">
        <v>4688</v>
      </c>
      <c r="G869" s="79" t="s">
        <v>4689</v>
      </c>
      <c r="H869" s="79" t="s">
        <v>4690</v>
      </c>
    </row>
    <row r="870" spans="1:8" x14ac:dyDescent="0.2">
      <c r="A870" s="78" t="s">
        <v>407</v>
      </c>
      <c r="B870" s="78" t="s">
        <v>404</v>
      </c>
      <c r="C870" s="78" t="s">
        <v>405</v>
      </c>
      <c r="D870" s="78" t="s">
        <v>4691</v>
      </c>
      <c r="E870" s="78" t="s">
        <v>4692</v>
      </c>
      <c r="F870" s="78" t="s">
        <v>4693</v>
      </c>
      <c r="G870" s="79" t="s">
        <v>4694</v>
      </c>
      <c r="H870" s="79" t="s">
        <v>4695</v>
      </c>
    </row>
    <row r="871" spans="1:8" x14ac:dyDescent="0.2">
      <c r="A871" s="78" t="s">
        <v>407</v>
      </c>
      <c r="B871" s="78" t="s">
        <v>404</v>
      </c>
      <c r="C871" s="78" t="s">
        <v>405</v>
      </c>
      <c r="D871" s="78" t="s">
        <v>4696</v>
      </c>
      <c r="E871" s="78" t="s">
        <v>4697</v>
      </c>
      <c r="F871" s="78" t="s">
        <v>4698</v>
      </c>
      <c r="G871" s="79" t="s">
        <v>4699</v>
      </c>
      <c r="H871" s="79" t="s">
        <v>4700</v>
      </c>
    </row>
    <row r="872" spans="1:8" x14ac:dyDescent="0.2">
      <c r="A872" s="78" t="s">
        <v>407</v>
      </c>
      <c r="B872" s="78" t="s">
        <v>404</v>
      </c>
      <c r="C872" s="78" t="s">
        <v>405</v>
      </c>
      <c r="D872" s="78" t="s">
        <v>4701</v>
      </c>
      <c r="E872" s="78" t="s">
        <v>4702</v>
      </c>
      <c r="F872" s="78" t="s">
        <v>4703</v>
      </c>
      <c r="G872" s="79" t="s">
        <v>4704</v>
      </c>
      <c r="H872" s="79" t="s">
        <v>4705</v>
      </c>
    </row>
    <row r="873" spans="1:8" x14ac:dyDescent="0.2">
      <c r="A873" s="78" t="s">
        <v>407</v>
      </c>
      <c r="B873" s="78" t="s">
        <v>404</v>
      </c>
      <c r="C873" s="78" t="s">
        <v>405</v>
      </c>
      <c r="D873" s="78" t="s">
        <v>4706</v>
      </c>
      <c r="E873" s="78" t="s">
        <v>4707</v>
      </c>
      <c r="F873" s="78" t="s">
        <v>560</v>
      </c>
      <c r="G873" s="79" t="s">
        <v>4708</v>
      </c>
      <c r="H873" s="79" t="s">
        <v>4709</v>
      </c>
    </row>
    <row r="874" spans="1:8" x14ac:dyDescent="0.2">
      <c r="A874" s="78" t="s">
        <v>407</v>
      </c>
      <c r="B874" s="78" t="s">
        <v>404</v>
      </c>
      <c r="C874" s="78" t="s">
        <v>405</v>
      </c>
      <c r="D874" s="78" t="s">
        <v>4710</v>
      </c>
      <c r="E874" s="78" t="s">
        <v>4711</v>
      </c>
      <c r="F874" s="78" t="s">
        <v>560</v>
      </c>
      <c r="G874" s="79" t="s">
        <v>4712</v>
      </c>
      <c r="H874" s="79" t="s">
        <v>4713</v>
      </c>
    </row>
    <row r="875" spans="1:8" x14ac:dyDescent="0.2">
      <c r="A875" s="78" t="s">
        <v>407</v>
      </c>
      <c r="B875" s="78" t="s">
        <v>404</v>
      </c>
      <c r="C875" s="78" t="s">
        <v>405</v>
      </c>
      <c r="D875" s="78" t="s">
        <v>4714</v>
      </c>
      <c r="E875" s="78" t="s">
        <v>4715</v>
      </c>
      <c r="F875" s="78" t="s">
        <v>560</v>
      </c>
      <c r="G875" s="79" t="s">
        <v>4716</v>
      </c>
      <c r="H875" s="79" t="s">
        <v>4717</v>
      </c>
    </row>
    <row r="876" spans="1:8" x14ac:dyDescent="0.2">
      <c r="A876" s="78" t="s">
        <v>407</v>
      </c>
      <c r="B876" s="78" t="s">
        <v>404</v>
      </c>
      <c r="C876" s="78" t="s">
        <v>405</v>
      </c>
      <c r="D876" s="78" t="s">
        <v>4718</v>
      </c>
      <c r="E876" s="78" t="s">
        <v>4719</v>
      </c>
      <c r="F876" s="78" t="s">
        <v>4720</v>
      </c>
      <c r="G876" s="79" t="s">
        <v>4721</v>
      </c>
      <c r="H876" s="79" t="s">
        <v>4722</v>
      </c>
    </row>
    <row r="877" spans="1:8" x14ac:dyDescent="0.2">
      <c r="A877" s="78" t="s">
        <v>407</v>
      </c>
      <c r="B877" s="78" t="s">
        <v>404</v>
      </c>
      <c r="C877" s="78" t="s">
        <v>405</v>
      </c>
      <c r="D877" s="78" t="s">
        <v>4723</v>
      </c>
      <c r="E877" s="78" t="s">
        <v>4724</v>
      </c>
      <c r="F877" s="78" t="s">
        <v>560</v>
      </c>
      <c r="G877" s="79" t="s">
        <v>4725</v>
      </c>
      <c r="H877" s="79" t="s">
        <v>4726</v>
      </c>
    </row>
    <row r="878" spans="1:8" x14ac:dyDescent="0.2">
      <c r="A878" s="78" t="s">
        <v>407</v>
      </c>
      <c r="B878" s="78" t="s">
        <v>404</v>
      </c>
      <c r="C878" s="78" t="s">
        <v>405</v>
      </c>
      <c r="D878" s="78" t="s">
        <v>4727</v>
      </c>
      <c r="E878" s="78" t="s">
        <v>4728</v>
      </c>
      <c r="F878" s="78" t="s">
        <v>4729</v>
      </c>
      <c r="G878" s="79" t="s">
        <v>4730</v>
      </c>
      <c r="H878" s="79" t="s">
        <v>4731</v>
      </c>
    </row>
    <row r="879" spans="1:8" x14ac:dyDescent="0.2">
      <c r="A879" s="78" t="s">
        <v>407</v>
      </c>
      <c r="B879" s="78" t="s">
        <v>404</v>
      </c>
      <c r="C879" s="78" t="s">
        <v>405</v>
      </c>
      <c r="D879" s="78" t="s">
        <v>4732</v>
      </c>
      <c r="E879" s="78" t="s">
        <v>4733</v>
      </c>
      <c r="F879" s="78" t="s">
        <v>4734</v>
      </c>
      <c r="G879" s="79" t="s">
        <v>4735</v>
      </c>
      <c r="H879" s="79" t="s">
        <v>4736</v>
      </c>
    </row>
    <row r="880" spans="1:8" x14ac:dyDescent="0.2">
      <c r="A880" s="78" t="s">
        <v>407</v>
      </c>
      <c r="B880" s="78" t="s">
        <v>404</v>
      </c>
      <c r="C880" s="78" t="s">
        <v>405</v>
      </c>
      <c r="D880" s="78" t="s">
        <v>4737</v>
      </c>
      <c r="E880" s="78" t="s">
        <v>4738</v>
      </c>
      <c r="F880" s="78" t="s">
        <v>4739</v>
      </c>
      <c r="G880" s="79" t="s">
        <v>4740</v>
      </c>
      <c r="H880" s="79" t="s">
        <v>4741</v>
      </c>
    </row>
    <row r="881" spans="1:8" x14ac:dyDescent="0.2">
      <c r="A881" s="78" t="s">
        <v>407</v>
      </c>
      <c r="B881" s="78" t="s">
        <v>404</v>
      </c>
      <c r="C881" s="78" t="s">
        <v>405</v>
      </c>
      <c r="D881" s="78" t="s">
        <v>4742</v>
      </c>
      <c r="E881" s="78" t="s">
        <v>4743</v>
      </c>
      <c r="F881" s="78" t="s">
        <v>4744</v>
      </c>
      <c r="G881" s="79" t="s">
        <v>4745</v>
      </c>
      <c r="H881" s="79" t="s">
        <v>4746</v>
      </c>
    </row>
    <row r="882" spans="1:8" x14ac:dyDescent="0.2">
      <c r="A882" s="78" t="s">
        <v>407</v>
      </c>
      <c r="B882" s="78" t="s">
        <v>404</v>
      </c>
      <c r="C882" s="78" t="s">
        <v>405</v>
      </c>
      <c r="D882" s="78" t="s">
        <v>4747</v>
      </c>
      <c r="E882" s="78" t="s">
        <v>4748</v>
      </c>
      <c r="F882" s="78" t="s">
        <v>4749</v>
      </c>
      <c r="G882" s="79" t="s">
        <v>4750</v>
      </c>
      <c r="H882" s="79" t="s">
        <v>4751</v>
      </c>
    </row>
    <row r="883" spans="1:8" x14ac:dyDescent="0.2">
      <c r="A883" s="78" t="s">
        <v>407</v>
      </c>
      <c r="B883" s="78" t="s">
        <v>404</v>
      </c>
      <c r="C883" s="78" t="s">
        <v>405</v>
      </c>
      <c r="D883" s="78" t="s">
        <v>4752</v>
      </c>
      <c r="E883" s="78" t="s">
        <v>4753</v>
      </c>
      <c r="F883" s="78" t="s">
        <v>4754</v>
      </c>
      <c r="G883" s="79" t="s">
        <v>4755</v>
      </c>
      <c r="H883" s="79" t="s">
        <v>4756</v>
      </c>
    </row>
    <row r="884" spans="1:8" x14ac:dyDescent="0.2">
      <c r="A884" s="78" t="s">
        <v>407</v>
      </c>
      <c r="B884" s="78" t="s">
        <v>404</v>
      </c>
      <c r="C884" s="78" t="s">
        <v>405</v>
      </c>
      <c r="D884" s="78" t="s">
        <v>4757</v>
      </c>
      <c r="E884" s="78" t="s">
        <v>4758</v>
      </c>
      <c r="F884" s="78" t="s">
        <v>4759</v>
      </c>
      <c r="G884" s="79" t="s">
        <v>4760</v>
      </c>
      <c r="H884" s="79" t="s">
        <v>4761</v>
      </c>
    </row>
    <row r="885" spans="1:8" x14ac:dyDescent="0.2">
      <c r="A885" s="78" t="s">
        <v>407</v>
      </c>
      <c r="B885" s="78" t="s">
        <v>404</v>
      </c>
      <c r="C885" s="78" t="s">
        <v>405</v>
      </c>
      <c r="D885" s="78" t="s">
        <v>4762</v>
      </c>
      <c r="E885" s="78" t="s">
        <v>4763</v>
      </c>
      <c r="F885" s="78" t="s">
        <v>4764</v>
      </c>
      <c r="G885" s="79" t="s">
        <v>4765</v>
      </c>
      <c r="H885" s="79" t="s">
        <v>4766</v>
      </c>
    </row>
    <row r="886" spans="1:8" x14ac:dyDescent="0.2">
      <c r="A886" s="78" t="s">
        <v>407</v>
      </c>
      <c r="B886" s="78" t="s">
        <v>404</v>
      </c>
      <c r="C886" s="78" t="s">
        <v>405</v>
      </c>
      <c r="D886" s="78" t="s">
        <v>4767</v>
      </c>
      <c r="E886" s="78" t="s">
        <v>4768</v>
      </c>
      <c r="F886" s="78" t="s">
        <v>4769</v>
      </c>
      <c r="G886" s="79" t="s">
        <v>4770</v>
      </c>
      <c r="H886" s="79" t="s">
        <v>4771</v>
      </c>
    </row>
    <row r="887" spans="1:8" x14ac:dyDescent="0.2">
      <c r="A887" s="78" t="s">
        <v>407</v>
      </c>
      <c r="B887" s="78" t="s">
        <v>404</v>
      </c>
      <c r="C887" s="78" t="s">
        <v>405</v>
      </c>
      <c r="D887" s="78" t="s">
        <v>4772</v>
      </c>
      <c r="E887" s="78" t="s">
        <v>4773</v>
      </c>
      <c r="F887" s="78" t="s">
        <v>4774</v>
      </c>
      <c r="G887" s="79" t="s">
        <v>4775</v>
      </c>
      <c r="H887" s="79" t="s">
        <v>4776</v>
      </c>
    </row>
    <row r="888" spans="1:8" x14ac:dyDescent="0.2">
      <c r="A888" s="78" t="s">
        <v>407</v>
      </c>
      <c r="B888" s="78" t="s">
        <v>404</v>
      </c>
      <c r="C888" s="78" t="s">
        <v>405</v>
      </c>
      <c r="D888" s="78" t="s">
        <v>4777</v>
      </c>
      <c r="E888" s="78" t="s">
        <v>4778</v>
      </c>
      <c r="F888" s="78" t="s">
        <v>4779</v>
      </c>
      <c r="G888" s="79" t="s">
        <v>4780</v>
      </c>
      <c r="H888" s="79" t="s">
        <v>4781</v>
      </c>
    </row>
    <row r="889" spans="1:8" x14ac:dyDescent="0.2">
      <c r="A889" s="78" t="s">
        <v>407</v>
      </c>
      <c r="B889" s="78" t="s">
        <v>404</v>
      </c>
      <c r="C889" s="78" t="s">
        <v>405</v>
      </c>
      <c r="D889" s="78" t="s">
        <v>4782</v>
      </c>
      <c r="E889" s="78" t="s">
        <v>4783</v>
      </c>
      <c r="F889" s="78" t="s">
        <v>4784</v>
      </c>
      <c r="G889" s="79" t="s">
        <v>4785</v>
      </c>
      <c r="H889" s="79" t="s">
        <v>4786</v>
      </c>
    </row>
    <row r="890" spans="1:8" x14ac:dyDescent="0.2">
      <c r="A890" s="78" t="s">
        <v>407</v>
      </c>
      <c r="B890" s="78" t="s">
        <v>404</v>
      </c>
      <c r="C890" s="78" t="s">
        <v>405</v>
      </c>
      <c r="D890" s="78" t="s">
        <v>4787</v>
      </c>
      <c r="E890" s="78" t="s">
        <v>4788</v>
      </c>
      <c r="F890" s="78" t="s">
        <v>4789</v>
      </c>
      <c r="G890" s="79" t="s">
        <v>4790</v>
      </c>
      <c r="H890" s="79" t="s">
        <v>4791</v>
      </c>
    </row>
    <row r="891" spans="1:8" x14ac:dyDescent="0.2">
      <c r="A891" s="78" t="s">
        <v>407</v>
      </c>
      <c r="B891" s="78" t="s">
        <v>404</v>
      </c>
      <c r="C891" s="78" t="s">
        <v>405</v>
      </c>
      <c r="D891" s="78" t="s">
        <v>4792</v>
      </c>
      <c r="E891" s="78" t="s">
        <v>4793</v>
      </c>
      <c r="F891" s="78" t="s">
        <v>4794</v>
      </c>
      <c r="G891" s="79" t="s">
        <v>4795</v>
      </c>
      <c r="H891" s="79" t="s">
        <v>4796</v>
      </c>
    </row>
    <row r="892" spans="1:8" x14ac:dyDescent="0.2">
      <c r="A892" s="78" t="s">
        <v>407</v>
      </c>
      <c r="B892" s="78" t="s">
        <v>404</v>
      </c>
      <c r="C892" s="78" t="s">
        <v>405</v>
      </c>
      <c r="D892" s="78" t="s">
        <v>4797</v>
      </c>
      <c r="E892" s="78" t="s">
        <v>4798</v>
      </c>
      <c r="F892" s="78" t="s">
        <v>4799</v>
      </c>
      <c r="G892" s="79" t="s">
        <v>4800</v>
      </c>
      <c r="H892" s="79" t="s">
        <v>4801</v>
      </c>
    </row>
    <row r="893" spans="1:8" x14ac:dyDescent="0.2">
      <c r="A893" s="78" t="s">
        <v>407</v>
      </c>
      <c r="B893" s="78" t="s">
        <v>404</v>
      </c>
      <c r="C893" s="78" t="s">
        <v>405</v>
      </c>
      <c r="D893" s="78" t="s">
        <v>4802</v>
      </c>
      <c r="E893" s="78" t="s">
        <v>4803</v>
      </c>
      <c r="F893" s="78" t="s">
        <v>4804</v>
      </c>
      <c r="G893" s="79" t="s">
        <v>4805</v>
      </c>
      <c r="H893" s="79" t="s">
        <v>4806</v>
      </c>
    </row>
    <row r="894" spans="1:8" x14ac:dyDescent="0.2">
      <c r="A894" s="78" t="s">
        <v>407</v>
      </c>
      <c r="B894" s="78" t="s">
        <v>404</v>
      </c>
      <c r="C894" s="78" t="s">
        <v>405</v>
      </c>
      <c r="D894" s="78" t="s">
        <v>4807</v>
      </c>
      <c r="E894" s="78" t="s">
        <v>4808</v>
      </c>
      <c r="F894" s="78" t="s">
        <v>4809</v>
      </c>
      <c r="G894" s="79" t="s">
        <v>4810</v>
      </c>
      <c r="H894" s="79" t="s">
        <v>4811</v>
      </c>
    </row>
    <row r="895" spans="1:8" x14ac:dyDescent="0.2">
      <c r="A895" s="78" t="s">
        <v>407</v>
      </c>
      <c r="B895" s="78" t="s">
        <v>404</v>
      </c>
      <c r="C895" s="78" t="s">
        <v>405</v>
      </c>
      <c r="D895" s="78" t="s">
        <v>4812</v>
      </c>
      <c r="E895" s="78" t="s">
        <v>4813</v>
      </c>
      <c r="F895" s="78" t="s">
        <v>4814</v>
      </c>
      <c r="G895" s="79" t="s">
        <v>4815</v>
      </c>
      <c r="H895" s="79" t="s">
        <v>4816</v>
      </c>
    </row>
    <row r="896" spans="1:8" x14ac:dyDescent="0.2">
      <c r="A896" s="78" t="s">
        <v>407</v>
      </c>
      <c r="B896" s="78" t="s">
        <v>404</v>
      </c>
      <c r="C896" s="78" t="s">
        <v>405</v>
      </c>
      <c r="D896" s="78" t="s">
        <v>4817</v>
      </c>
      <c r="E896" s="78" t="s">
        <v>4818</v>
      </c>
      <c r="F896" s="78" t="s">
        <v>4819</v>
      </c>
      <c r="G896" s="79" t="s">
        <v>4820</v>
      </c>
      <c r="H896" s="79" t="s">
        <v>4821</v>
      </c>
    </row>
    <row r="897" spans="1:8" x14ac:dyDescent="0.2">
      <c r="A897" s="78" t="s">
        <v>407</v>
      </c>
      <c r="B897" s="78" t="s">
        <v>404</v>
      </c>
      <c r="C897" s="78" t="s">
        <v>405</v>
      </c>
      <c r="D897" s="78" t="s">
        <v>4822</v>
      </c>
      <c r="E897" s="78" t="s">
        <v>4823</v>
      </c>
      <c r="F897" s="78" t="s">
        <v>4824</v>
      </c>
      <c r="G897" s="79" t="s">
        <v>4825</v>
      </c>
      <c r="H897" s="79" t="s">
        <v>4826</v>
      </c>
    </row>
    <row r="898" spans="1:8" x14ac:dyDescent="0.2">
      <c r="A898" s="78" t="s">
        <v>407</v>
      </c>
      <c r="B898" s="78" t="s">
        <v>404</v>
      </c>
      <c r="C898" s="78" t="s">
        <v>405</v>
      </c>
      <c r="D898" s="78" t="s">
        <v>4827</v>
      </c>
      <c r="E898" s="78" t="s">
        <v>4828</v>
      </c>
      <c r="F898" s="78" t="s">
        <v>4829</v>
      </c>
      <c r="G898" s="79" t="s">
        <v>4830</v>
      </c>
      <c r="H898" s="79" t="s">
        <v>4831</v>
      </c>
    </row>
    <row r="899" spans="1:8" x14ac:dyDescent="0.2">
      <c r="A899" s="78" t="s">
        <v>407</v>
      </c>
      <c r="B899" s="78" t="s">
        <v>404</v>
      </c>
      <c r="C899" s="78" t="s">
        <v>405</v>
      </c>
      <c r="D899" s="78" t="s">
        <v>4832</v>
      </c>
      <c r="E899" s="78" t="s">
        <v>4833</v>
      </c>
      <c r="F899" s="78" t="s">
        <v>4834</v>
      </c>
      <c r="G899" s="79" t="s">
        <v>4835</v>
      </c>
      <c r="H899" s="79" t="s">
        <v>4836</v>
      </c>
    </row>
    <row r="900" spans="1:8" x14ac:dyDescent="0.2">
      <c r="A900" s="78" t="s">
        <v>407</v>
      </c>
      <c r="B900" s="78" t="s">
        <v>404</v>
      </c>
      <c r="C900" s="78" t="s">
        <v>405</v>
      </c>
      <c r="D900" s="78" t="s">
        <v>4837</v>
      </c>
      <c r="E900" s="78" t="s">
        <v>4838</v>
      </c>
      <c r="F900" s="78" t="s">
        <v>4839</v>
      </c>
      <c r="G900" s="79" t="s">
        <v>4840</v>
      </c>
      <c r="H900" s="79" t="s">
        <v>4841</v>
      </c>
    </row>
    <row r="901" spans="1:8" x14ac:dyDescent="0.2">
      <c r="A901" s="78" t="s">
        <v>407</v>
      </c>
      <c r="B901" s="78" t="s">
        <v>404</v>
      </c>
      <c r="C901" s="78" t="s">
        <v>405</v>
      </c>
      <c r="D901" s="78" t="s">
        <v>4842</v>
      </c>
      <c r="E901" s="78" t="s">
        <v>4843</v>
      </c>
      <c r="F901" s="78" t="s">
        <v>4844</v>
      </c>
      <c r="G901" s="79" t="s">
        <v>4845</v>
      </c>
      <c r="H901" s="79" t="s">
        <v>4846</v>
      </c>
    </row>
    <row r="902" spans="1:8" x14ac:dyDescent="0.2">
      <c r="A902" s="78" t="s">
        <v>407</v>
      </c>
      <c r="B902" s="78" t="s">
        <v>404</v>
      </c>
      <c r="C902" s="78" t="s">
        <v>405</v>
      </c>
      <c r="D902" s="78" t="s">
        <v>4847</v>
      </c>
      <c r="E902" s="78" t="s">
        <v>4848</v>
      </c>
      <c r="F902" s="78" t="s">
        <v>4849</v>
      </c>
      <c r="G902" s="79" t="s">
        <v>4850</v>
      </c>
      <c r="H902" s="79" t="s">
        <v>4851</v>
      </c>
    </row>
    <row r="903" spans="1:8" x14ac:dyDescent="0.2">
      <c r="A903" s="78" t="s">
        <v>407</v>
      </c>
      <c r="B903" s="78" t="s">
        <v>404</v>
      </c>
      <c r="C903" s="78" t="s">
        <v>405</v>
      </c>
      <c r="D903" s="78" t="s">
        <v>4852</v>
      </c>
      <c r="E903" s="78" t="s">
        <v>4853</v>
      </c>
      <c r="F903" s="78" t="s">
        <v>4854</v>
      </c>
      <c r="G903" s="79" t="s">
        <v>4855</v>
      </c>
      <c r="H903" s="79" t="s">
        <v>4856</v>
      </c>
    </row>
    <row r="904" spans="1:8" x14ac:dyDescent="0.2">
      <c r="A904" s="78" t="s">
        <v>407</v>
      </c>
      <c r="B904" s="78" t="s">
        <v>404</v>
      </c>
      <c r="C904" s="78" t="s">
        <v>405</v>
      </c>
      <c r="D904" s="78" t="s">
        <v>4857</v>
      </c>
      <c r="E904" s="78" t="s">
        <v>4858</v>
      </c>
      <c r="F904" s="78" t="s">
        <v>4859</v>
      </c>
      <c r="G904" s="79" t="s">
        <v>4860</v>
      </c>
      <c r="H904" s="79" t="s">
        <v>4861</v>
      </c>
    </row>
    <row r="905" spans="1:8" x14ac:dyDescent="0.2">
      <c r="A905" s="78" t="s">
        <v>407</v>
      </c>
      <c r="B905" s="78" t="s">
        <v>404</v>
      </c>
      <c r="C905" s="78" t="s">
        <v>405</v>
      </c>
      <c r="D905" s="78" t="s">
        <v>4862</v>
      </c>
      <c r="E905" s="78" t="s">
        <v>4863</v>
      </c>
      <c r="F905" s="78" t="s">
        <v>4864</v>
      </c>
      <c r="G905" s="79" t="s">
        <v>4865</v>
      </c>
      <c r="H905" s="79" t="s">
        <v>4866</v>
      </c>
    </row>
    <row r="906" spans="1:8" x14ac:dyDescent="0.2">
      <c r="A906" s="78" t="s">
        <v>407</v>
      </c>
      <c r="B906" s="78" t="s">
        <v>404</v>
      </c>
      <c r="C906" s="78" t="s">
        <v>405</v>
      </c>
      <c r="D906" s="78" t="s">
        <v>4867</v>
      </c>
      <c r="E906" s="78" t="s">
        <v>4868</v>
      </c>
      <c r="F906" s="78" t="s">
        <v>4869</v>
      </c>
      <c r="G906" s="79" t="s">
        <v>4870</v>
      </c>
      <c r="H906" s="79" t="s">
        <v>4871</v>
      </c>
    </row>
    <row r="907" spans="1:8" x14ac:dyDescent="0.2">
      <c r="A907" s="78" t="s">
        <v>407</v>
      </c>
      <c r="B907" s="78" t="s">
        <v>404</v>
      </c>
      <c r="C907" s="78" t="s">
        <v>405</v>
      </c>
      <c r="D907" s="78" t="s">
        <v>4872</v>
      </c>
      <c r="E907" s="78" t="s">
        <v>4873</v>
      </c>
      <c r="F907" s="78" t="s">
        <v>4874</v>
      </c>
      <c r="G907" s="79" t="s">
        <v>4875</v>
      </c>
      <c r="H907" s="79" t="s">
        <v>4876</v>
      </c>
    </row>
    <row r="908" spans="1:8" x14ac:dyDescent="0.2">
      <c r="A908" s="78" t="s">
        <v>407</v>
      </c>
      <c r="B908" s="78" t="s">
        <v>404</v>
      </c>
      <c r="C908" s="78" t="s">
        <v>405</v>
      </c>
      <c r="D908" s="78" t="s">
        <v>4877</v>
      </c>
      <c r="E908" s="78" t="s">
        <v>4878</v>
      </c>
      <c r="F908" s="78" t="s">
        <v>4879</v>
      </c>
      <c r="G908" s="79" t="s">
        <v>4880</v>
      </c>
      <c r="H908" s="79" t="s">
        <v>4881</v>
      </c>
    </row>
    <row r="909" spans="1:8" x14ac:dyDescent="0.2">
      <c r="A909" s="78" t="s">
        <v>407</v>
      </c>
      <c r="B909" s="78" t="s">
        <v>404</v>
      </c>
      <c r="C909" s="78" t="s">
        <v>405</v>
      </c>
      <c r="D909" s="78" t="s">
        <v>4882</v>
      </c>
      <c r="E909" s="78" t="s">
        <v>4883</v>
      </c>
      <c r="F909" s="78" t="s">
        <v>4884</v>
      </c>
      <c r="G909" s="79" t="s">
        <v>4885</v>
      </c>
      <c r="H909" s="79" t="s">
        <v>4886</v>
      </c>
    </row>
    <row r="910" spans="1:8" x14ac:dyDescent="0.2">
      <c r="A910" s="78" t="s">
        <v>407</v>
      </c>
      <c r="B910" s="78" t="s">
        <v>404</v>
      </c>
      <c r="C910" s="78" t="s">
        <v>405</v>
      </c>
      <c r="D910" s="78" t="s">
        <v>4887</v>
      </c>
      <c r="E910" s="78" t="s">
        <v>4888</v>
      </c>
      <c r="F910" s="78" t="s">
        <v>4889</v>
      </c>
      <c r="G910" s="79" t="s">
        <v>4890</v>
      </c>
      <c r="H910" s="79" t="s">
        <v>4891</v>
      </c>
    </row>
    <row r="911" spans="1:8" x14ac:dyDescent="0.2">
      <c r="A911" s="78" t="s">
        <v>407</v>
      </c>
      <c r="B911" s="78" t="s">
        <v>404</v>
      </c>
      <c r="C911" s="78" t="s">
        <v>405</v>
      </c>
      <c r="D911" s="78" t="s">
        <v>4892</v>
      </c>
      <c r="E911" s="78" t="s">
        <v>4893</v>
      </c>
      <c r="F911" s="78" t="s">
        <v>4894</v>
      </c>
      <c r="G911" s="79" t="s">
        <v>4895</v>
      </c>
      <c r="H911" s="79" t="s">
        <v>4896</v>
      </c>
    </row>
    <row r="912" spans="1:8" x14ac:dyDescent="0.2">
      <c r="A912" s="78" t="s">
        <v>407</v>
      </c>
      <c r="B912" s="78" t="s">
        <v>404</v>
      </c>
      <c r="C912" s="78" t="s">
        <v>405</v>
      </c>
      <c r="D912" s="78" t="s">
        <v>4897</v>
      </c>
      <c r="E912" s="78" t="s">
        <v>4898</v>
      </c>
      <c r="F912" s="78" t="s">
        <v>4899</v>
      </c>
      <c r="G912" s="79" t="s">
        <v>4900</v>
      </c>
      <c r="H912" s="79" t="s">
        <v>4901</v>
      </c>
    </row>
    <row r="913" spans="1:8" x14ac:dyDescent="0.2">
      <c r="A913" s="78" t="s">
        <v>407</v>
      </c>
      <c r="B913" s="78" t="s">
        <v>404</v>
      </c>
      <c r="C913" s="78" t="s">
        <v>405</v>
      </c>
      <c r="D913" s="78" t="s">
        <v>4902</v>
      </c>
      <c r="E913" s="78" t="s">
        <v>4903</v>
      </c>
      <c r="F913" s="78" t="s">
        <v>4904</v>
      </c>
      <c r="G913" s="79" t="s">
        <v>4905</v>
      </c>
      <c r="H913" s="79" t="s">
        <v>4906</v>
      </c>
    </row>
    <row r="914" spans="1:8" x14ac:dyDescent="0.2">
      <c r="A914" s="78" t="s">
        <v>407</v>
      </c>
      <c r="B914" s="78" t="s">
        <v>404</v>
      </c>
      <c r="C914" s="78" t="s">
        <v>405</v>
      </c>
      <c r="D914" s="78" t="s">
        <v>4907</v>
      </c>
      <c r="E914" s="78" t="s">
        <v>4908</v>
      </c>
      <c r="F914" s="78" t="s">
        <v>4909</v>
      </c>
      <c r="G914" s="79" t="s">
        <v>4910</v>
      </c>
      <c r="H914" s="79" t="s">
        <v>4911</v>
      </c>
    </row>
    <row r="915" spans="1:8" x14ac:dyDescent="0.2">
      <c r="A915" s="78" t="s">
        <v>407</v>
      </c>
      <c r="B915" s="78" t="s">
        <v>404</v>
      </c>
      <c r="C915" s="78" t="s">
        <v>405</v>
      </c>
      <c r="D915" s="78" t="s">
        <v>4912</v>
      </c>
      <c r="E915" s="78" t="s">
        <v>4913</v>
      </c>
      <c r="F915" s="78" t="s">
        <v>4914</v>
      </c>
      <c r="G915" s="79" t="s">
        <v>4915</v>
      </c>
      <c r="H915" s="79" t="s">
        <v>4916</v>
      </c>
    </row>
    <row r="916" spans="1:8" x14ac:dyDescent="0.2">
      <c r="A916" s="78" t="s">
        <v>407</v>
      </c>
      <c r="B916" s="78" t="s">
        <v>404</v>
      </c>
      <c r="C916" s="78" t="s">
        <v>405</v>
      </c>
      <c r="D916" s="78" t="s">
        <v>4917</v>
      </c>
      <c r="E916" s="78" t="s">
        <v>4918</v>
      </c>
      <c r="F916" s="78" t="s">
        <v>4919</v>
      </c>
      <c r="G916" s="79" t="s">
        <v>4920</v>
      </c>
      <c r="H916" s="79" t="s">
        <v>4921</v>
      </c>
    </row>
    <row r="917" spans="1:8" x14ac:dyDescent="0.2">
      <c r="A917" s="78" t="s">
        <v>407</v>
      </c>
      <c r="B917" s="78" t="s">
        <v>404</v>
      </c>
      <c r="C917" s="78" t="s">
        <v>405</v>
      </c>
      <c r="D917" s="78" t="s">
        <v>4922</v>
      </c>
      <c r="E917" s="78" t="s">
        <v>4923</v>
      </c>
      <c r="F917" s="78" t="s">
        <v>4924</v>
      </c>
      <c r="G917" s="79" t="s">
        <v>4925</v>
      </c>
      <c r="H917" s="79" t="s">
        <v>4926</v>
      </c>
    </row>
    <row r="918" spans="1:8" x14ac:dyDescent="0.2">
      <c r="A918" s="78" t="s">
        <v>407</v>
      </c>
      <c r="B918" s="78" t="s">
        <v>404</v>
      </c>
      <c r="C918" s="78" t="s">
        <v>405</v>
      </c>
      <c r="D918" s="78" t="s">
        <v>4927</v>
      </c>
      <c r="E918" s="78" t="s">
        <v>4928</v>
      </c>
      <c r="F918" s="78" t="s">
        <v>4929</v>
      </c>
      <c r="G918" s="79" t="s">
        <v>4930</v>
      </c>
      <c r="H918" s="79" t="s">
        <v>4931</v>
      </c>
    </row>
    <row r="919" spans="1:8" x14ac:dyDescent="0.2">
      <c r="A919" s="78" t="s">
        <v>407</v>
      </c>
      <c r="B919" s="78" t="s">
        <v>404</v>
      </c>
      <c r="C919" s="78" t="s">
        <v>405</v>
      </c>
      <c r="D919" s="78" t="s">
        <v>4932</v>
      </c>
      <c r="E919" s="78" t="s">
        <v>4933</v>
      </c>
      <c r="F919" s="78" t="s">
        <v>4934</v>
      </c>
      <c r="G919" s="79" t="s">
        <v>4935</v>
      </c>
      <c r="H919" s="79" t="s">
        <v>4936</v>
      </c>
    </row>
    <row r="920" spans="1:8" x14ac:dyDescent="0.2">
      <c r="A920" s="78" t="s">
        <v>407</v>
      </c>
      <c r="B920" s="78" t="s">
        <v>404</v>
      </c>
      <c r="C920" s="78" t="s">
        <v>405</v>
      </c>
      <c r="D920" s="78" t="s">
        <v>4937</v>
      </c>
      <c r="E920" s="78" t="s">
        <v>4938</v>
      </c>
      <c r="F920" s="78" t="s">
        <v>4939</v>
      </c>
      <c r="G920" s="79" t="s">
        <v>4940</v>
      </c>
      <c r="H920" s="79" t="s">
        <v>4941</v>
      </c>
    </row>
    <row r="921" spans="1:8" x14ac:dyDescent="0.2">
      <c r="A921" s="78" t="s">
        <v>407</v>
      </c>
      <c r="B921" s="78" t="s">
        <v>404</v>
      </c>
      <c r="C921" s="78" t="s">
        <v>405</v>
      </c>
      <c r="D921" s="78" t="s">
        <v>4942</v>
      </c>
      <c r="E921" s="78" t="s">
        <v>4943</v>
      </c>
      <c r="F921" s="78" t="s">
        <v>4944</v>
      </c>
      <c r="G921" s="79" t="s">
        <v>4945</v>
      </c>
      <c r="H921" s="79" t="s">
        <v>4946</v>
      </c>
    </row>
    <row r="922" spans="1:8" x14ac:dyDescent="0.2">
      <c r="A922" s="78" t="s">
        <v>407</v>
      </c>
      <c r="B922" s="78" t="s">
        <v>404</v>
      </c>
      <c r="C922" s="78" t="s">
        <v>405</v>
      </c>
      <c r="D922" s="78" t="s">
        <v>4947</v>
      </c>
      <c r="E922" s="78" t="s">
        <v>4948</v>
      </c>
      <c r="F922" s="78" t="s">
        <v>4949</v>
      </c>
      <c r="G922" s="79" t="s">
        <v>4950</v>
      </c>
      <c r="H922" s="79" t="s">
        <v>4951</v>
      </c>
    </row>
    <row r="923" spans="1:8" x14ac:dyDescent="0.2">
      <c r="A923" s="78" t="s">
        <v>407</v>
      </c>
      <c r="B923" s="78" t="s">
        <v>404</v>
      </c>
      <c r="C923" s="78" t="s">
        <v>405</v>
      </c>
      <c r="D923" s="78" t="s">
        <v>4952</v>
      </c>
      <c r="E923" s="78" t="s">
        <v>4953</v>
      </c>
      <c r="F923" s="78" t="s">
        <v>4954</v>
      </c>
      <c r="G923" s="79" t="s">
        <v>4955</v>
      </c>
      <c r="H923" s="79" t="s">
        <v>4956</v>
      </c>
    </row>
    <row r="924" spans="1:8" x14ac:dyDescent="0.2">
      <c r="A924" s="78" t="s">
        <v>407</v>
      </c>
      <c r="B924" s="78" t="s">
        <v>404</v>
      </c>
      <c r="C924" s="78" t="s">
        <v>405</v>
      </c>
      <c r="D924" s="78" t="s">
        <v>4957</v>
      </c>
      <c r="E924" s="78" t="s">
        <v>4958</v>
      </c>
      <c r="F924" s="78" t="s">
        <v>4959</v>
      </c>
      <c r="G924" s="79" t="s">
        <v>4960</v>
      </c>
      <c r="H924" s="79" t="s">
        <v>4961</v>
      </c>
    </row>
    <row r="925" spans="1:8" x14ac:dyDescent="0.2">
      <c r="A925" s="78" t="s">
        <v>407</v>
      </c>
      <c r="B925" s="78" t="s">
        <v>404</v>
      </c>
      <c r="C925" s="78" t="s">
        <v>405</v>
      </c>
      <c r="D925" s="78" t="s">
        <v>4962</v>
      </c>
      <c r="E925" s="78" t="s">
        <v>4963</v>
      </c>
      <c r="F925" s="78" t="s">
        <v>4964</v>
      </c>
      <c r="G925" s="79" t="s">
        <v>4965</v>
      </c>
      <c r="H925" s="79" t="s">
        <v>4966</v>
      </c>
    </row>
    <row r="926" spans="1:8" x14ac:dyDescent="0.2">
      <c r="A926" s="78" t="s">
        <v>407</v>
      </c>
      <c r="B926" s="78" t="s">
        <v>404</v>
      </c>
      <c r="C926" s="78" t="s">
        <v>405</v>
      </c>
      <c r="D926" s="78" t="s">
        <v>4967</v>
      </c>
      <c r="E926" s="78" t="s">
        <v>4968</v>
      </c>
      <c r="F926" s="78" t="s">
        <v>4969</v>
      </c>
      <c r="G926" s="79" t="s">
        <v>4970</v>
      </c>
      <c r="H926" s="79" t="s">
        <v>4971</v>
      </c>
    </row>
    <row r="927" spans="1:8" x14ac:dyDescent="0.2">
      <c r="A927" s="78" t="s">
        <v>407</v>
      </c>
      <c r="B927" s="78" t="s">
        <v>404</v>
      </c>
      <c r="C927" s="78" t="s">
        <v>405</v>
      </c>
      <c r="D927" s="78" t="s">
        <v>4972</v>
      </c>
      <c r="E927" s="78" t="s">
        <v>4973</v>
      </c>
      <c r="F927" s="78" t="s">
        <v>4974</v>
      </c>
      <c r="G927" s="79" t="s">
        <v>4975</v>
      </c>
      <c r="H927" s="79" t="s">
        <v>4976</v>
      </c>
    </row>
    <row r="928" spans="1:8" x14ac:dyDescent="0.2">
      <c r="A928" s="78" t="s">
        <v>407</v>
      </c>
      <c r="B928" s="78" t="s">
        <v>404</v>
      </c>
      <c r="C928" s="78" t="s">
        <v>405</v>
      </c>
      <c r="D928" s="78" t="s">
        <v>4977</v>
      </c>
      <c r="E928" s="78" t="s">
        <v>4978</v>
      </c>
      <c r="F928" s="78" t="s">
        <v>4979</v>
      </c>
      <c r="G928" s="79" t="s">
        <v>4980</v>
      </c>
      <c r="H928" s="79" t="s">
        <v>4981</v>
      </c>
    </row>
    <row r="929" spans="1:8" x14ac:dyDescent="0.2">
      <c r="A929" s="78" t="s">
        <v>407</v>
      </c>
      <c r="B929" s="78" t="s">
        <v>404</v>
      </c>
      <c r="C929" s="78" t="s">
        <v>405</v>
      </c>
      <c r="D929" s="78" t="s">
        <v>4982</v>
      </c>
      <c r="E929" s="78" t="s">
        <v>4983</v>
      </c>
      <c r="F929" s="78" t="s">
        <v>4984</v>
      </c>
      <c r="G929" s="79" t="s">
        <v>4985</v>
      </c>
      <c r="H929" s="79" t="s">
        <v>4986</v>
      </c>
    </row>
    <row r="930" spans="1:8" x14ac:dyDescent="0.2">
      <c r="A930" s="78" t="s">
        <v>407</v>
      </c>
      <c r="B930" s="78" t="s">
        <v>404</v>
      </c>
      <c r="C930" s="78" t="s">
        <v>405</v>
      </c>
      <c r="D930" s="78" t="s">
        <v>4987</v>
      </c>
      <c r="E930" s="78" t="s">
        <v>4988</v>
      </c>
      <c r="F930" s="78" t="s">
        <v>4989</v>
      </c>
      <c r="G930" s="79" t="s">
        <v>4990</v>
      </c>
      <c r="H930" s="79" t="s">
        <v>4991</v>
      </c>
    </row>
    <row r="931" spans="1:8" x14ac:dyDescent="0.2">
      <c r="A931" s="78" t="s">
        <v>407</v>
      </c>
      <c r="B931" s="78" t="s">
        <v>404</v>
      </c>
      <c r="C931" s="78" t="s">
        <v>405</v>
      </c>
      <c r="D931" s="78" t="s">
        <v>4992</v>
      </c>
      <c r="E931" s="78" t="s">
        <v>4993</v>
      </c>
      <c r="F931" s="78" t="s">
        <v>4994</v>
      </c>
      <c r="G931" s="79" t="s">
        <v>4995</v>
      </c>
      <c r="H931" s="79" t="s">
        <v>4996</v>
      </c>
    </row>
    <row r="932" spans="1:8" x14ac:dyDescent="0.2">
      <c r="A932" s="78" t="s">
        <v>407</v>
      </c>
      <c r="B932" s="78" t="s">
        <v>404</v>
      </c>
      <c r="C932" s="78" t="s">
        <v>405</v>
      </c>
      <c r="D932" s="78" t="s">
        <v>4997</v>
      </c>
      <c r="E932" s="78" t="s">
        <v>4998</v>
      </c>
      <c r="F932" s="78" t="s">
        <v>4999</v>
      </c>
      <c r="G932" s="79" t="s">
        <v>5000</v>
      </c>
      <c r="H932" s="79" t="s">
        <v>5001</v>
      </c>
    </row>
    <row r="933" spans="1:8" x14ac:dyDescent="0.2">
      <c r="A933" s="78" t="s">
        <v>407</v>
      </c>
      <c r="B933" s="78" t="s">
        <v>404</v>
      </c>
      <c r="C933" s="78" t="s">
        <v>405</v>
      </c>
      <c r="D933" s="78" t="s">
        <v>5002</v>
      </c>
      <c r="E933" s="78" t="s">
        <v>5003</v>
      </c>
      <c r="F933" s="78" t="s">
        <v>5004</v>
      </c>
      <c r="G933" s="79" t="s">
        <v>5005</v>
      </c>
      <c r="H933" s="79" t="s">
        <v>5006</v>
      </c>
    </row>
    <row r="934" spans="1:8" x14ac:dyDescent="0.2">
      <c r="A934" s="78" t="s">
        <v>407</v>
      </c>
      <c r="B934" s="78" t="s">
        <v>404</v>
      </c>
      <c r="C934" s="78" t="s">
        <v>405</v>
      </c>
      <c r="D934" s="78" t="s">
        <v>5007</v>
      </c>
      <c r="E934" s="78" t="s">
        <v>5008</v>
      </c>
      <c r="F934" s="78" t="s">
        <v>5009</v>
      </c>
      <c r="G934" s="79" t="s">
        <v>5010</v>
      </c>
      <c r="H934" s="79" t="s">
        <v>5011</v>
      </c>
    </row>
    <row r="935" spans="1:8" x14ac:dyDescent="0.2">
      <c r="A935" s="78" t="s">
        <v>407</v>
      </c>
      <c r="B935" s="78" t="s">
        <v>404</v>
      </c>
      <c r="C935" s="78" t="s">
        <v>405</v>
      </c>
      <c r="D935" s="78" t="s">
        <v>5012</v>
      </c>
      <c r="E935" s="78" t="s">
        <v>5013</v>
      </c>
      <c r="F935" s="78" t="s">
        <v>5014</v>
      </c>
      <c r="G935" s="79" t="s">
        <v>5015</v>
      </c>
      <c r="H935" s="79" t="s">
        <v>5016</v>
      </c>
    </row>
    <row r="936" spans="1:8" x14ac:dyDescent="0.2">
      <c r="A936" s="78" t="s">
        <v>407</v>
      </c>
      <c r="B936" s="78" t="s">
        <v>404</v>
      </c>
      <c r="C936" s="78" t="s">
        <v>405</v>
      </c>
      <c r="D936" s="78" t="s">
        <v>5017</v>
      </c>
      <c r="E936" s="78" t="s">
        <v>5018</v>
      </c>
      <c r="F936" s="78" t="s">
        <v>5019</v>
      </c>
      <c r="G936" s="79" t="s">
        <v>5020</v>
      </c>
      <c r="H936" s="79" t="s">
        <v>5021</v>
      </c>
    </row>
    <row r="937" spans="1:8" x14ac:dyDescent="0.2">
      <c r="A937" s="78" t="s">
        <v>407</v>
      </c>
      <c r="B937" s="78" t="s">
        <v>404</v>
      </c>
      <c r="C937" s="78" t="s">
        <v>405</v>
      </c>
      <c r="D937" s="78" t="s">
        <v>5022</v>
      </c>
      <c r="E937" s="78" t="s">
        <v>5023</v>
      </c>
      <c r="F937" s="78" t="s">
        <v>5024</v>
      </c>
      <c r="G937" s="79" t="s">
        <v>5025</v>
      </c>
      <c r="H937" s="79" t="s">
        <v>5026</v>
      </c>
    </row>
    <row r="938" spans="1:8" x14ac:dyDescent="0.2">
      <c r="A938" s="78" t="s">
        <v>407</v>
      </c>
      <c r="B938" s="78" t="s">
        <v>404</v>
      </c>
      <c r="C938" s="78" t="s">
        <v>405</v>
      </c>
      <c r="D938" s="78" t="s">
        <v>5027</v>
      </c>
      <c r="E938" s="78" t="s">
        <v>5028</v>
      </c>
      <c r="F938" s="78" t="s">
        <v>5029</v>
      </c>
      <c r="G938" s="79" t="s">
        <v>5030</v>
      </c>
      <c r="H938" s="79" t="s">
        <v>5031</v>
      </c>
    </row>
    <row r="939" spans="1:8" x14ac:dyDescent="0.2">
      <c r="A939" s="78" t="s">
        <v>407</v>
      </c>
      <c r="B939" s="78" t="s">
        <v>404</v>
      </c>
      <c r="C939" s="78" t="s">
        <v>405</v>
      </c>
      <c r="D939" s="78" t="s">
        <v>5032</v>
      </c>
      <c r="E939" s="78" t="s">
        <v>5033</v>
      </c>
      <c r="F939" s="78" t="s">
        <v>5034</v>
      </c>
      <c r="G939" s="79" t="s">
        <v>5035</v>
      </c>
      <c r="H939" s="79" t="s">
        <v>5036</v>
      </c>
    </row>
    <row r="940" spans="1:8" x14ac:dyDescent="0.2">
      <c r="A940" s="78" t="s">
        <v>407</v>
      </c>
      <c r="B940" s="78" t="s">
        <v>404</v>
      </c>
      <c r="C940" s="78" t="s">
        <v>405</v>
      </c>
      <c r="D940" s="78" t="s">
        <v>5037</v>
      </c>
      <c r="E940" s="78" t="s">
        <v>5038</v>
      </c>
      <c r="F940" s="78" t="s">
        <v>5039</v>
      </c>
      <c r="G940" s="79" t="s">
        <v>5040</v>
      </c>
      <c r="H940" s="79" t="s">
        <v>5041</v>
      </c>
    </row>
    <row r="941" spans="1:8" x14ac:dyDescent="0.2">
      <c r="A941" s="78" t="s">
        <v>407</v>
      </c>
      <c r="B941" s="78" t="s">
        <v>404</v>
      </c>
      <c r="C941" s="78" t="s">
        <v>405</v>
      </c>
      <c r="D941" s="78" t="s">
        <v>5042</v>
      </c>
      <c r="E941" s="78" t="s">
        <v>5043</v>
      </c>
      <c r="F941" s="78" t="s">
        <v>5044</v>
      </c>
      <c r="G941" s="79" t="s">
        <v>5045</v>
      </c>
      <c r="H941" s="79" t="s">
        <v>5046</v>
      </c>
    </row>
    <row r="942" spans="1:8" x14ac:dyDescent="0.2">
      <c r="A942" s="78" t="s">
        <v>407</v>
      </c>
      <c r="B942" s="78" t="s">
        <v>404</v>
      </c>
      <c r="C942" s="78" t="s">
        <v>405</v>
      </c>
      <c r="D942" s="78" t="s">
        <v>5047</v>
      </c>
      <c r="E942" s="78" t="s">
        <v>5048</v>
      </c>
      <c r="F942" s="78" t="s">
        <v>5049</v>
      </c>
      <c r="G942" s="79" t="s">
        <v>5050</v>
      </c>
      <c r="H942" s="79" t="s">
        <v>5051</v>
      </c>
    </row>
    <row r="943" spans="1:8" x14ac:dyDescent="0.2">
      <c r="A943" s="78" t="s">
        <v>407</v>
      </c>
      <c r="B943" s="78" t="s">
        <v>404</v>
      </c>
      <c r="C943" s="78" t="s">
        <v>405</v>
      </c>
      <c r="D943" s="78" t="s">
        <v>5052</v>
      </c>
      <c r="E943" s="78" t="s">
        <v>5053</v>
      </c>
      <c r="F943" s="78" t="s">
        <v>5054</v>
      </c>
      <c r="G943" s="79" t="s">
        <v>5055</v>
      </c>
      <c r="H943" s="79" t="s">
        <v>5056</v>
      </c>
    </row>
    <row r="944" spans="1:8" x14ac:dyDescent="0.2">
      <c r="A944" s="78" t="s">
        <v>407</v>
      </c>
      <c r="B944" s="78" t="s">
        <v>404</v>
      </c>
      <c r="C944" s="78" t="s">
        <v>405</v>
      </c>
      <c r="D944" s="78" t="s">
        <v>5057</v>
      </c>
      <c r="E944" s="78" t="s">
        <v>5058</v>
      </c>
      <c r="F944" s="78" t="s">
        <v>5059</v>
      </c>
      <c r="G944" s="79" t="s">
        <v>5060</v>
      </c>
      <c r="H944" s="79" t="s">
        <v>5061</v>
      </c>
    </row>
    <row r="945" spans="1:8" x14ac:dyDescent="0.2">
      <c r="A945" s="78" t="s">
        <v>407</v>
      </c>
      <c r="B945" s="78" t="s">
        <v>404</v>
      </c>
      <c r="C945" s="78" t="s">
        <v>405</v>
      </c>
      <c r="D945" s="78" t="s">
        <v>5062</v>
      </c>
      <c r="E945" s="78" t="s">
        <v>5063</v>
      </c>
      <c r="F945" s="78" t="s">
        <v>5064</v>
      </c>
      <c r="G945" s="79" t="s">
        <v>5065</v>
      </c>
      <c r="H945" s="79" t="s">
        <v>5066</v>
      </c>
    </row>
    <row r="946" spans="1:8" x14ac:dyDescent="0.2">
      <c r="A946" s="78" t="s">
        <v>407</v>
      </c>
      <c r="B946" s="78" t="s">
        <v>404</v>
      </c>
      <c r="C946" s="78" t="s">
        <v>405</v>
      </c>
      <c r="D946" s="78" t="s">
        <v>5067</v>
      </c>
      <c r="E946" s="78" t="s">
        <v>5068</v>
      </c>
      <c r="F946" s="78" t="s">
        <v>560</v>
      </c>
      <c r="G946" s="79" t="s">
        <v>5069</v>
      </c>
      <c r="H946" s="79" t="s">
        <v>5070</v>
      </c>
    </row>
    <row r="947" spans="1:8" x14ac:dyDescent="0.2">
      <c r="A947" s="78" t="s">
        <v>407</v>
      </c>
      <c r="B947" s="78" t="s">
        <v>404</v>
      </c>
      <c r="C947" s="78" t="s">
        <v>405</v>
      </c>
      <c r="D947" s="78" t="s">
        <v>5071</v>
      </c>
      <c r="E947" s="78" t="s">
        <v>5072</v>
      </c>
      <c r="F947" s="78" t="s">
        <v>560</v>
      </c>
      <c r="G947" s="79" t="s">
        <v>5073</v>
      </c>
      <c r="H947" s="79" t="s">
        <v>5074</v>
      </c>
    </row>
    <row r="948" spans="1:8" x14ac:dyDescent="0.2">
      <c r="A948" s="78" t="s">
        <v>407</v>
      </c>
      <c r="B948" s="78" t="s">
        <v>404</v>
      </c>
      <c r="C948" s="78" t="s">
        <v>405</v>
      </c>
      <c r="D948" s="78" t="s">
        <v>5075</v>
      </c>
      <c r="E948" s="78" t="s">
        <v>5076</v>
      </c>
      <c r="F948" s="78" t="s">
        <v>560</v>
      </c>
      <c r="G948" s="79" t="s">
        <v>5077</v>
      </c>
      <c r="H948" s="79" t="s">
        <v>5078</v>
      </c>
    </row>
    <row r="949" spans="1:8" x14ac:dyDescent="0.2">
      <c r="A949" s="78" t="s">
        <v>407</v>
      </c>
      <c r="B949" s="78" t="s">
        <v>404</v>
      </c>
      <c r="C949" s="78" t="s">
        <v>405</v>
      </c>
      <c r="D949" s="78" t="s">
        <v>5079</v>
      </c>
      <c r="E949" s="78" t="s">
        <v>5080</v>
      </c>
      <c r="F949" s="78" t="s">
        <v>348</v>
      </c>
      <c r="G949" s="79" t="s">
        <v>5081</v>
      </c>
      <c r="H949" s="79" t="s">
        <v>5082</v>
      </c>
    </row>
    <row r="950" spans="1:8" x14ac:dyDescent="0.2">
      <c r="A950" s="78" t="s">
        <v>407</v>
      </c>
      <c r="B950" s="78" t="s">
        <v>404</v>
      </c>
      <c r="C950" s="78" t="s">
        <v>405</v>
      </c>
      <c r="D950" s="78" t="s">
        <v>5083</v>
      </c>
      <c r="E950" s="78" t="s">
        <v>5084</v>
      </c>
      <c r="F950" s="78" t="s">
        <v>560</v>
      </c>
      <c r="G950" s="79" t="s">
        <v>5085</v>
      </c>
      <c r="H950" s="79" t="s">
        <v>5086</v>
      </c>
    </row>
    <row r="951" spans="1:8" x14ac:dyDescent="0.2">
      <c r="A951" s="78" t="s">
        <v>407</v>
      </c>
      <c r="B951" s="78" t="s">
        <v>404</v>
      </c>
      <c r="C951" s="78" t="s">
        <v>405</v>
      </c>
      <c r="D951" s="78" t="s">
        <v>5087</v>
      </c>
      <c r="E951" s="78" t="s">
        <v>5088</v>
      </c>
      <c r="F951" s="78" t="s">
        <v>5089</v>
      </c>
      <c r="G951" s="79" t="s">
        <v>5090</v>
      </c>
      <c r="H951" s="79" t="s">
        <v>5091</v>
      </c>
    </row>
    <row r="952" spans="1:8" x14ac:dyDescent="0.2">
      <c r="A952" s="78" t="s">
        <v>407</v>
      </c>
      <c r="B952" s="78" t="s">
        <v>404</v>
      </c>
      <c r="C952" s="78" t="s">
        <v>405</v>
      </c>
      <c r="D952" s="78" t="s">
        <v>5092</v>
      </c>
      <c r="E952" s="78" t="s">
        <v>5093</v>
      </c>
      <c r="F952" s="78" t="s">
        <v>5094</v>
      </c>
      <c r="G952" s="79" t="s">
        <v>5095</v>
      </c>
      <c r="H952" s="79" t="s">
        <v>5096</v>
      </c>
    </row>
    <row r="953" spans="1:8" x14ac:dyDescent="0.2">
      <c r="A953" s="78" t="s">
        <v>407</v>
      </c>
      <c r="B953" s="78" t="s">
        <v>404</v>
      </c>
      <c r="C953" s="78" t="s">
        <v>405</v>
      </c>
      <c r="D953" s="78" t="s">
        <v>5097</v>
      </c>
      <c r="E953" s="78" t="s">
        <v>5098</v>
      </c>
      <c r="F953" s="78" t="s">
        <v>5099</v>
      </c>
      <c r="G953" s="79" t="s">
        <v>5100</v>
      </c>
      <c r="H953" s="79" t="s">
        <v>5101</v>
      </c>
    </row>
    <row r="954" spans="1:8" x14ac:dyDescent="0.2">
      <c r="A954" s="78" t="s">
        <v>407</v>
      </c>
      <c r="B954" s="78" t="s">
        <v>404</v>
      </c>
      <c r="C954" s="78" t="s">
        <v>405</v>
      </c>
      <c r="D954" s="78" t="s">
        <v>5102</v>
      </c>
      <c r="E954" s="78" t="s">
        <v>5103</v>
      </c>
      <c r="F954" s="78" t="s">
        <v>5104</v>
      </c>
      <c r="G954" s="79" t="s">
        <v>5105</v>
      </c>
      <c r="H954" s="79" t="s">
        <v>5106</v>
      </c>
    </row>
    <row r="955" spans="1:8" x14ac:dyDescent="0.2">
      <c r="A955" s="78" t="s">
        <v>407</v>
      </c>
      <c r="B955" s="78" t="s">
        <v>404</v>
      </c>
      <c r="C955" s="78" t="s">
        <v>405</v>
      </c>
      <c r="D955" s="78" t="s">
        <v>5107</v>
      </c>
      <c r="E955" s="78" t="s">
        <v>5108</v>
      </c>
      <c r="F955" s="78" t="s">
        <v>5109</v>
      </c>
      <c r="G955" s="79" t="s">
        <v>5110</v>
      </c>
      <c r="H955" s="79" t="s">
        <v>5111</v>
      </c>
    </row>
    <row r="956" spans="1:8" x14ac:dyDescent="0.2">
      <c r="A956" s="78" t="s">
        <v>407</v>
      </c>
      <c r="B956" s="78" t="s">
        <v>404</v>
      </c>
      <c r="C956" s="78" t="s">
        <v>405</v>
      </c>
      <c r="D956" s="78" t="s">
        <v>5112</v>
      </c>
      <c r="E956" s="78" t="s">
        <v>5113</v>
      </c>
      <c r="F956" s="78" t="s">
        <v>5114</v>
      </c>
      <c r="G956" s="79" t="s">
        <v>5115</v>
      </c>
      <c r="H956" s="79" t="s">
        <v>5116</v>
      </c>
    </row>
    <row r="957" spans="1:8" x14ac:dyDescent="0.2">
      <c r="A957" s="78" t="s">
        <v>407</v>
      </c>
      <c r="B957" s="78" t="s">
        <v>404</v>
      </c>
      <c r="C957" s="78" t="s">
        <v>405</v>
      </c>
      <c r="D957" s="78" t="s">
        <v>5117</v>
      </c>
      <c r="E957" s="78" t="s">
        <v>5118</v>
      </c>
      <c r="F957" s="78" t="s">
        <v>5119</v>
      </c>
      <c r="G957" s="79" t="s">
        <v>5120</v>
      </c>
      <c r="H957" s="79" t="s">
        <v>5121</v>
      </c>
    </row>
    <row r="958" spans="1:8" x14ac:dyDescent="0.2">
      <c r="A958" s="78" t="s">
        <v>407</v>
      </c>
      <c r="B958" s="78" t="s">
        <v>404</v>
      </c>
      <c r="C958" s="78" t="s">
        <v>405</v>
      </c>
      <c r="D958" s="78" t="s">
        <v>5122</v>
      </c>
      <c r="E958" s="78" t="s">
        <v>5123</v>
      </c>
      <c r="F958" s="78" t="s">
        <v>5124</v>
      </c>
      <c r="G958" s="79" t="s">
        <v>5125</v>
      </c>
      <c r="H958" s="79" t="s">
        <v>5126</v>
      </c>
    </row>
    <row r="959" spans="1:8" x14ac:dyDescent="0.2">
      <c r="A959" s="78" t="s">
        <v>407</v>
      </c>
      <c r="B959" s="78" t="s">
        <v>404</v>
      </c>
      <c r="C959" s="78" t="s">
        <v>405</v>
      </c>
      <c r="D959" s="78" t="s">
        <v>5127</v>
      </c>
      <c r="E959" s="78" t="s">
        <v>5128</v>
      </c>
      <c r="F959" s="78" t="s">
        <v>5129</v>
      </c>
      <c r="G959" s="79" t="s">
        <v>5130</v>
      </c>
      <c r="H959" s="79" t="s">
        <v>5131</v>
      </c>
    </row>
    <row r="960" spans="1:8" x14ac:dyDescent="0.2">
      <c r="A960" s="78" t="s">
        <v>407</v>
      </c>
      <c r="B960" s="78" t="s">
        <v>404</v>
      </c>
      <c r="C960" s="78" t="s">
        <v>405</v>
      </c>
      <c r="D960" s="78" t="s">
        <v>5132</v>
      </c>
      <c r="E960" s="78" t="s">
        <v>5133</v>
      </c>
      <c r="F960" s="78" t="s">
        <v>5134</v>
      </c>
      <c r="G960" s="79" t="s">
        <v>5135</v>
      </c>
      <c r="H960" s="79" t="s">
        <v>5136</v>
      </c>
    </row>
    <row r="961" spans="1:8" x14ac:dyDescent="0.2">
      <c r="A961" s="78" t="s">
        <v>407</v>
      </c>
      <c r="B961" s="78" t="s">
        <v>404</v>
      </c>
      <c r="C961" s="78" t="s">
        <v>405</v>
      </c>
      <c r="D961" s="78" t="s">
        <v>5137</v>
      </c>
      <c r="E961" s="78" t="s">
        <v>5138</v>
      </c>
      <c r="F961" s="78" t="s">
        <v>5139</v>
      </c>
      <c r="G961" s="79" t="s">
        <v>5140</v>
      </c>
      <c r="H961" s="79" t="s">
        <v>5141</v>
      </c>
    </row>
    <row r="962" spans="1:8" x14ac:dyDescent="0.2">
      <c r="A962" s="78" t="s">
        <v>407</v>
      </c>
      <c r="B962" s="78" t="s">
        <v>404</v>
      </c>
      <c r="C962" s="78" t="s">
        <v>405</v>
      </c>
      <c r="D962" s="78" t="s">
        <v>5142</v>
      </c>
      <c r="E962" s="78" t="s">
        <v>5143</v>
      </c>
      <c r="F962" s="78" t="s">
        <v>5144</v>
      </c>
      <c r="G962" s="79" t="s">
        <v>5145</v>
      </c>
      <c r="H962" s="79" t="s">
        <v>5146</v>
      </c>
    </row>
    <row r="963" spans="1:8" x14ac:dyDescent="0.2">
      <c r="A963" s="78" t="s">
        <v>407</v>
      </c>
      <c r="B963" s="78" t="s">
        <v>404</v>
      </c>
      <c r="C963" s="78" t="s">
        <v>405</v>
      </c>
      <c r="D963" s="78" t="s">
        <v>5147</v>
      </c>
      <c r="E963" s="78" t="s">
        <v>5148</v>
      </c>
      <c r="F963" s="78" t="s">
        <v>5149</v>
      </c>
      <c r="G963" s="79" t="s">
        <v>5150</v>
      </c>
      <c r="H963" s="79" t="s">
        <v>5151</v>
      </c>
    </row>
    <row r="964" spans="1:8" x14ac:dyDescent="0.2">
      <c r="A964" s="78" t="s">
        <v>407</v>
      </c>
      <c r="B964" s="78" t="s">
        <v>404</v>
      </c>
      <c r="C964" s="78" t="s">
        <v>405</v>
      </c>
      <c r="D964" s="78" t="s">
        <v>5152</v>
      </c>
      <c r="E964" s="78" t="s">
        <v>5153</v>
      </c>
      <c r="F964" s="78" t="s">
        <v>5154</v>
      </c>
      <c r="G964" s="79" t="s">
        <v>5155</v>
      </c>
      <c r="H964" s="79" t="s">
        <v>5156</v>
      </c>
    </row>
    <row r="965" spans="1:8" x14ac:dyDescent="0.2">
      <c r="A965" s="78" t="s">
        <v>407</v>
      </c>
      <c r="B965" s="78" t="s">
        <v>404</v>
      </c>
      <c r="C965" s="78" t="s">
        <v>405</v>
      </c>
      <c r="D965" s="78" t="s">
        <v>5157</v>
      </c>
      <c r="E965" s="78" t="s">
        <v>5158</v>
      </c>
      <c r="F965" s="78" t="s">
        <v>5159</v>
      </c>
      <c r="G965" s="79" t="s">
        <v>5160</v>
      </c>
      <c r="H965" s="79" t="s">
        <v>5161</v>
      </c>
    </row>
    <row r="966" spans="1:8" x14ac:dyDescent="0.2">
      <c r="A966" s="78" t="s">
        <v>407</v>
      </c>
      <c r="B966" s="78" t="s">
        <v>404</v>
      </c>
      <c r="C966" s="78" t="s">
        <v>405</v>
      </c>
      <c r="D966" s="78" t="s">
        <v>5162</v>
      </c>
      <c r="E966" s="78" t="s">
        <v>5163</v>
      </c>
      <c r="F966" s="78" t="s">
        <v>5164</v>
      </c>
      <c r="G966" s="79" t="s">
        <v>5165</v>
      </c>
      <c r="H966" s="79" t="s">
        <v>5166</v>
      </c>
    </row>
    <row r="967" spans="1:8" x14ac:dyDescent="0.2">
      <c r="A967" s="78" t="s">
        <v>407</v>
      </c>
      <c r="B967" s="78" t="s">
        <v>404</v>
      </c>
      <c r="C967" s="78" t="s">
        <v>405</v>
      </c>
      <c r="D967" s="78" t="s">
        <v>5167</v>
      </c>
      <c r="E967" s="78" t="s">
        <v>36</v>
      </c>
      <c r="F967" s="78" t="s">
        <v>5168</v>
      </c>
      <c r="G967" s="79" t="s">
        <v>5169</v>
      </c>
      <c r="H967" s="79" t="s">
        <v>5170</v>
      </c>
    </row>
    <row r="968" spans="1:8" x14ac:dyDescent="0.2">
      <c r="A968" s="78" t="s">
        <v>407</v>
      </c>
      <c r="B968" s="78" t="s">
        <v>404</v>
      </c>
      <c r="C968" s="78" t="s">
        <v>405</v>
      </c>
      <c r="D968" s="78" t="s">
        <v>5171</v>
      </c>
      <c r="E968" s="78" t="s">
        <v>5172</v>
      </c>
      <c r="F968" s="78" t="s">
        <v>5173</v>
      </c>
      <c r="G968" s="79" t="s">
        <v>5174</v>
      </c>
      <c r="H968" s="79" t="s">
        <v>5175</v>
      </c>
    </row>
    <row r="969" spans="1:8" x14ac:dyDescent="0.2">
      <c r="A969" s="78" t="s">
        <v>407</v>
      </c>
      <c r="B969" s="78" t="s">
        <v>404</v>
      </c>
      <c r="C969" s="78" t="s">
        <v>405</v>
      </c>
      <c r="D969" s="78" t="s">
        <v>5176</v>
      </c>
      <c r="E969" s="78" t="s">
        <v>5177</v>
      </c>
      <c r="F969" s="78" t="s">
        <v>5178</v>
      </c>
      <c r="G969" s="79" t="s">
        <v>5179</v>
      </c>
      <c r="H969" s="79" t="s">
        <v>5180</v>
      </c>
    </row>
    <row r="970" spans="1:8" x14ac:dyDescent="0.2">
      <c r="A970" s="78" t="s">
        <v>407</v>
      </c>
      <c r="B970" s="78" t="s">
        <v>404</v>
      </c>
      <c r="C970" s="78" t="s">
        <v>405</v>
      </c>
      <c r="D970" s="78" t="s">
        <v>5181</v>
      </c>
      <c r="E970" s="78" t="s">
        <v>5182</v>
      </c>
      <c r="F970" s="78" t="s">
        <v>5183</v>
      </c>
      <c r="G970" s="79" t="s">
        <v>5184</v>
      </c>
      <c r="H970" s="79" t="s">
        <v>5185</v>
      </c>
    </row>
    <row r="971" spans="1:8" x14ac:dyDescent="0.2">
      <c r="A971" s="78" t="s">
        <v>407</v>
      </c>
      <c r="B971" s="78" t="s">
        <v>404</v>
      </c>
      <c r="C971" s="78" t="s">
        <v>405</v>
      </c>
      <c r="D971" s="78" t="s">
        <v>5186</v>
      </c>
      <c r="E971" s="78" t="s">
        <v>5187</v>
      </c>
      <c r="F971" s="78" t="s">
        <v>5188</v>
      </c>
      <c r="G971" s="79" t="s">
        <v>5189</v>
      </c>
      <c r="H971" s="79" t="s">
        <v>5190</v>
      </c>
    </row>
    <row r="972" spans="1:8" x14ac:dyDescent="0.2">
      <c r="A972" s="78" t="s">
        <v>407</v>
      </c>
      <c r="B972" s="78" t="s">
        <v>404</v>
      </c>
      <c r="C972" s="78" t="s">
        <v>405</v>
      </c>
      <c r="D972" s="78" t="s">
        <v>5191</v>
      </c>
      <c r="E972" s="78" t="s">
        <v>5192</v>
      </c>
      <c r="F972" s="78" t="s">
        <v>5193</v>
      </c>
      <c r="G972" s="79" t="s">
        <v>5194</v>
      </c>
      <c r="H972" s="79" t="s">
        <v>5195</v>
      </c>
    </row>
    <row r="973" spans="1:8" x14ac:dyDescent="0.2">
      <c r="A973" s="78" t="s">
        <v>407</v>
      </c>
      <c r="B973" s="78" t="s">
        <v>404</v>
      </c>
      <c r="C973" s="78" t="s">
        <v>405</v>
      </c>
      <c r="D973" s="78" t="s">
        <v>5196</v>
      </c>
      <c r="E973" s="78" t="s">
        <v>5197</v>
      </c>
      <c r="F973" s="78" t="s">
        <v>5198</v>
      </c>
      <c r="G973" s="79" t="s">
        <v>5199</v>
      </c>
      <c r="H973" s="79" t="s">
        <v>5200</v>
      </c>
    </row>
    <row r="974" spans="1:8" x14ac:dyDescent="0.2">
      <c r="A974" s="78" t="s">
        <v>407</v>
      </c>
      <c r="B974" s="78" t="s">
        <v>404</v>
      </c>
      <c r="C974" s="78" t="s">
        <v>405</v>
      </c>
      <c r="D974" s="78" t="s">
        <v>5201</v>
      </c>
      <c r="E974" s="78" t="s">
        <v>39</v>
      </c>
      <c r="F974" s="78" t="s">
        <v>5202</v>
      </c>
      <c r="G974" s="79" t="s">
        <v>5203</v>
      </c>
      <c r="H974" s="79" t="s">
        <v>5204</v>
      </c>
    </row>
    <row r="975" spans="1:8" x14ac:dyDescent="0.2">
      <c r="A975" s="78" t="s">
        <v>407</v>
      </c>
      <c r="B975" s="78" t="s">
        <v>404</v>
      </c>
      <c r="C975" s="78" t="s">
        <v>405</v>
      </c>
      <c r="D975" s="78" t="s">
        <v>5205</v>
      </c>
      <c r="E975" s="78" t="s">
        <v>5206</v>
      </c>
      <c r="F975" s="78" t="s">
        <v>5207</v>
      </c>
      <c r="G975" s="79" t="s">
        <v>5208</v>
      </c>
      <c r="H975" s="79" t="s">
        <v>5209</v>
      </c>
    </row>
    <row r="976" spans="1:8" x14ac:dyDescent="0.2">
      <c r="A976" s="78" t="s">
        <v>407</v>
      </c>
      <c r="B976" s="78" t="s">
        <v>404</v>
      </c>
      <c r="C976" s="78" t="s">
        <v>405</v>
      </c>
      <c r="D976" s="78" t="s">
        <v>5210</v>
      </c>
      <c r="E976" s="78" t="s">
        <v>5211</v>
      </c>
      <c r="F976" s="78" t="s">
        <v>5212</v>
      </c>
      <c r="G976" s="79" t="s">
        <v>5213</v>
      </c>
      <c r="H976" s="79" t="s">
        <v>5214</v>
      </c>
    </row>
    <row r="977" spans="1:8" x14ac:dyDescent="0.2">
      <c r="A977" s="78" t="s">
        <v>407</v>
      </c>
      <c r="B977" s="78" t="s">
        <v>404</v>
      </c>
      <c r="C977" s="78" t="s">
        <v>405</v>
      </c>
      <c r="D977" s="78" t="s">
        <v>5215</v>
      </c>
      <c r="E977" s="78" t="s">
        <v>5216</v>
      </c>
      <c r="F977" s="78" t="s">
        <v>5217</v>
      </c>
      <c r="G977" s="79" t="s">
        <v>5218</v>
      </c>
      <c r="H977" s="79" t="s">
        <v>5219</v>
      </c>
    </row>
    <row r="978" spans="1:8" x14ac:dyDescent="0.2">
      <c r="A978" s="78" t="s">
        <v>407</v>
      </c>
      <c r="B978" s="78" t="s">
        <v>404</v>
      </c>
      <c r="C978" s="78" t="s">
        <v>405</v>
      </c>
      <c r="D978" s="78" t="s">
        <v>5220</v>
      </c>
      <c r="E978" s="78" t="s">
        <v>5221</v>
      </c>
      <c r="F978" s="78" t="s">
        <v>5222</v>
      </c>
      <c r="G978" s="79" t="s">
        <v>5223</v>
      </c>
      <c r="H978" s="79" t="s">
        <v>5224</v>
      </c>
    </row>
    <row r="979" spans="1:8" x14ac:dyDescent="0.2">
      <c r="A979" s="78" t="s">
        <v>407</v>
      </c>
      <c r="B979" s="78" t="s">
        <v>404</v>
      </c>
      <c r="C979" s="78" t="s">
        <v>405</v>
      </c>
      <c r="D979" s="78" t="s">
        <v>5225</v>
      </c>
      <c r="E979" s="78" t="s">
        <v>5226</v>
      </c>
      <c r="F979" s="78" t="s">
        <v>5227</v>
      </c>
      <c r="G979" s="79" t="s">
        <v>5228</v>
      </c>
      <c r="H979" s="79" t="s">
        <v>5229</v>
      </c>
    </row>
    <row r="980" spans="1:8" x14ac:dyDescent="0.2">
      <c r="A980" s="78" t="s">
        <v>407</v>
      </c>
      <c r="B980" s="78" t="s">
        <v>404</v>
      </c>
      <c r="C980" s="78" t="s">
        <v>405</v>
      </c>
      <c r="D980" s="78" t="s">
        <v>5230</v>
      </c>
      <c r="E980" s="78" t="s">
        <v>5231</v>
      </c>
      <c r="F980" s="78" t="s">
        <v>5232</v>
      </c>
      <c r="G980" s="79" t="s">
        <v>5233</v>
      </c>
      <c r="H980" s="79" t="s">
        <v>5234</v>
      </c>
    </row>
    <row r="981" spans="1:8" x14ac:dyDescent="0.2">
      <c r="A981" s="78" t="s">
        <v>407</v>
      </c>
      <c r="B981" s="78" t="s">
        <v>404</v>
      </c>
      <c r="C981" s="78" t="s">
        <v>405</v>
      </c>
      <c r="D981" s="78" t="s">
        <v>5235</v>
      </c>
      <c r="E981" s="78" t="s">
        <v>5236</v>
      </c>
      <c r="F981" s="78" t="s">
        <v>5237</v>
      </c>
      <c r="G981" s="79" t="s">
        <v>5238</v>
      </c>
      <c r="H981" s="79" t="s">
        <v>5239</v>
      </c>
    </row>
    <row r="982" spans="1:8" x14ac:dyDescent="0.2">
      <c r="A982" s="78" t="s">
        <v>407</v>
      </c>
      <c r="B982" s="78" t="s">
        <v>404</v>
      </c>
      <c r="C982" s="78" t="s">
        <v>405</v>
      </c>
      <c r="D982" s="78" t="s">
        <v>5240</v>
      </c>
      <c r="E982" s="78" t="s">
        <v>5241</v>
      </c>
      <c r="F982" s="78" t="s">
        <v>5242</v>
      </c>
      <c r="G982" s="79" t="s">
        <v>5243</v>
      </c>
      <c r="H982" s="79" t="s">
        <v>5244</v>
      </c>
    </row>
    <row r="983" spans="1:8" x14ac:dyDescent="0.2">
      <c r="A983" s="78" t="s">
        <v>407</v>
      </c>
      <c r="B983" s="78" t="s">
        <v>404</v>
      </c>
      <c r="C983" s="78" t="s">
        <v>405</v>
      </c>
      <c r="D983" s="78" t="s">
        <v>5245</v>
      </c>
      <c r="E983" s="78" t="s">
        <v>5246</v>
      </c>
      <c r="F983" s="78" t="s">
        <v>5247</v>
      </c>
      <c r="G983" s="79" t="s">
        <v>5248</v>
      </c>
      <c r="H983" s="79" t="s">
        <v>5249</v>
      </c>
    </row>
    <row r="984" spans="1:8" x14ac:dyDescent="0.2">
      <c r="A984" s="78" t="s">
        <v>407</v>
      </c>
      <c r="B984" s="78" t="s">
        <v>404</v>
      </c>
      <c r="C984" s="78" t="s">
        <v>405</v>
      </c>
      <c r="D984" s="78" t="s">
        <v>5250</v>
      </c>
      <c r="E984" s="78" t="s">
        <v>41</v>
      </c>
      <c r="F984" s="78" t="s">
        <v>5251</v>
      </c>
      <c r="G984" s="79" t="s">
        <v>5252</v>
      </c>
      <c r="H984" s="79" t="s">
        <v>5253</v>
      </c>
    </row>
    <row r="985" spans="1:8" x14ac:dyDescent="0.2">
      <c r="A985" s="78" t="s">
        <v>407</v>
      </c>
      <c r="B985" s="78" t="s">
        <v>404</v>
      </c>
      <c r="C985" s="78" t="s">
        <v>405</v>
      </c>
      <c r="D985" s="78" t="s">
        <v>5254</v>
      </c>
      <c r="E985" s="78" t="s">
        <v>5255</v>
      </c>
      <c r="F985" s="78" t="s">
        <v>5256</v>
      </c>
      <c r="G985" s="79" t="s">
        <v>5257</v>
      </c>
      <c r="H985" s="79" t="s">
        <v>5258</v>
      </c>
    </row>
    <row r="986" spans="1:8" x14ac:dyDescent="0.2">
      <c r="A986" s="78" t="s">
        <v>407</v>
      </c>
      <c r="B986" s="78" t="s">
        <v>404</v>
      </c>
      <c r="C986" s="78" t="s">
        <v>405</v>
      </c>
      <c r="D986" s="78" t="s">
        <v>5259</v>
      </c>
      <c r="E986" s="78" t="s">
        <v>5260</v>
      </c>
      <c r="F986" s="78" t="s">
        <v>5261</v>
      </c>
      <c r="G986" s="79" t="s">
        <v>5262</v>
      </c>
      <c r="H986" s="79" t="s">
        <v>5263</v>
      </c>
    </row>
    <row r="987" spans="1:8" x14ac:dyDescent="0.2">
      <c r="A987" s="78" t="s">
        <v>407</v>
      </c>
      <c r="B987" s="78" t="s">
        <v>404</v>
      </c>
      <c r="C987" s="78" t="s">
        <v>405</v>
      </c>
      <c r="D987" s="78" t="s">
        <v>5264</v>
      </c>
      <c r="E987" s="78" t="s">
        <v>5265</v>
      </c>
      <c r="F987" s="78" t="s">
        <v>5266</v>
      </c>
      <c r="G987" s="79" t="s">
        <v>5267</v>
      </c>
      <c r="H987" s="79" t="s">
        <v>5268</v>
      </c>
    </row>
    <row r="988" spans="1:8" x14ac:dyDescent="0.2">
      <c r="A988" s="78" t="s">
        <v>407</v>
      </c>
      <c r="B988" s="78" t="s">
        <v>404</v>
      </c>
      <c r="C988" s="78" t="s">
        <v>405</v>
      </c>
      <c r="D988" s="78" t="s">
        <v>5269</v>
      </c>
      <c r="E988" s="78" t="s">
        <v>5270</v>
      </c>
      <c r="F988" s="78" t="s">
        <v>5271</v>
      </c>
      <c r="G988" s="79" t="s">
        <v>5272</v>
      </c>
      <c r="H988" s="79" t="s">
        <v>5273</v>
      </c>
    </row>
    <row r="989" spans="1:8" x14ac:dyDescent="0.2">
      <c r="A989" s="78" t="s">
        <v>407</v>
      </c>
      <c r="B989" s="78" t="s">
        <v>404</v>
      </c>
      <c r="C989" s="78" t="s">
        <v>405</v>
      </c>
      <c r="D989" s="78" t="s">
        <v>5274</v>
      </c>
      <c r="E989" s="78" t="s">
        <v>5275</v>
      </c>
      <c r="F989" s="78" t="s">
        <v>5276</v>
      </c>
      <c r="G989" s="79" t="s">
        <v>5277</v>
      </c>
      <c r="H989" s="79" t="s">
        <v>5278</v>
      </c>
    </row>
    <row r="990" spans="1:8" x14ac:dyDescent="0.2">
      <c r="A990" s="78" t="s">
        <v>407</v>
      </c>
      <c r="B990" s="78" t="s">
        <v>404</v>
      </c>
      <c r="C990" s="78" t="s">
        <v>405</v>
      </c>
      <c r="D990" s="78" t="s">
        <v>5279</v>
      </c>
      <c r="E990" s="78" t="s">
        <v>5280</v>
      </c>
      <c r="F990" s="78" t="s">
        <v>5281</v>
      </c>
      <c r="G990" s="79" t="s">
        <v>5282</v>
      </c>
      <c r="H990" s="79" t="s">
        <v>5283</v>
      </c>
    </row>
    <row r="991" spans="1:8" x14ac:dyDescent="0.2">
      <c r="A991" s="78" t="s">
        <v>407</v>
      </c>
      <c r="B991" s="78" t="s">
        <v>404</v>
      </c>
      <c r="C991" s="78" t="s">
        <v>405</v>
      </c>
      <c r="D991" s="78" t="s">
        <v>5284</v>
      </c>
      <c r="E991" s="78" t="s">
        <v>5285</v>
      </c>
      <c r="F991" s="78" t="s">
        <v>5286</v>
      </c>
      <c r="G991" s="79" t="s">
        <v>5287</v>
      </c>
      <c r="H991" s="79" t="s">
        <v>5288</v>
      </c>
    </row>
    <row r="992" spans="1:8" x14ac:dyDescent="0.2">
      <c r="A992" s="78" t="s">
        <v>407</v>
      </c>
      <c r="B992" s="78" t="s">
        <v>404</v>
      </c>
      <c r="C992" s="78" t="s">
        <v>405</v>
      </c>
      <c r="D992" s="78" t="s">
        <v>5289</v>
      </c>
      <c r="E992" s="78" t="s">
        <v>5290</v>
      </c>
      <c r="F992" s="78" t="s">
        <v>5291</v>
      </c>
      <c r="G992" s="79" t="s">
        <v>5292</v>
      </c>
      <c r="H992" s="79" t="s">
        <v>5293</v>
      </c>
    </row>
    <row r="993" spans="1:8" x14ac:dyDescent="0.2">
      <c r="A993" s="78" t="s">
        <v>407</v>
      </c>
      <c r="B993" s="78" t="s">
        <v>404</v>
      </c>
      <c r="C993" s="78" t="s">
        <v>405</v>
      </c>
      <c r="D993" s="78" t="s">
        <v>5294</v>
      </c>
      <c r="E993" s="78" t="s">
        <v>43</v>
      </c>
      <c r="F993" s="78" t="s">
        <v>5295</v>
      </c>
      <c r="G993" s="79" t="s">
        <v>5296</v>
      </c>
      <c r="H993" s="79" t="s">
        <v>5297</v>
      </c>
    </row>
    <row r="994" spans="1:8" x14ac:dyDescent="0.2">
      <c r="A994" s="78" t="s">
        <v>407</v>
      </c>
      <c r="B994" s="78" t="s">
        <v>404</v>
      </c>
      <c r="C994" s="78" t="s">
        <v>405</v>
      </c>
      <c r="D994" s="78" t="s">
        <v>5298</v>
      </c>
      <c r="E994" s="78" t="s">
        <v>5299</v>
      </c>
      <c r="F994" s="78" t="s">
        <v>5300</v>
      </c>
      <c r="G994" s="79" t="s">
        <v>5301</v>
      </c>
      <c r="H994" s="79" t="s">
        <v>5302</v>
      </c>
    </row>
    <row r="995" spans="1:8" x14ac:dyDescent="0.2">
      <c r="A995" s="78" t="s">
        <v>407</v>
      </c>
      <c r="B995" s="78" t="s">
        <v>404</v>
      </c>
      <c r="C995" s="78" t="s">
        <v>405</v>
      </c>
      <c r="D995" s="78" t="s">
        <v>5303</v>
      </c>
      <c r="E995" s="78" t="s">
        <v>5304</v>
      </c>
      <c r="F995" s="78" t="s">
        <v>5305</v>
      </c>
      <c r="G995" s="79" t="s">
        <v>5306</v>
      </c>
      <c r="H995" s="79" t="s">
        <v>5307</v>
      </c>
    </row>
    <row r="996" spans="1:8" x14ac:dyDescent="0.2">
      <c r="A996" s="78" t="s">
        <v>407</v>
      </c>
      <c r="B996" s="78" t="s">
        <v>404</v>
      </c>
      <c r="C996" s="78" t="s">
        <v>405</v>
      </c>
      <c r="D996" s="78" t="s">
        <v>5308</v>
      </c>
      <c r="E996" s="78" t="s">
        <v>5309</v>
      </c>
      <c r="F996" s="78" t="s">
        <v>5310</v>
      </c>
      <c r="G996" s="79" t="s">
        <v>5311</v>
      </c>
      <c r="H996" s="79" t="s">
        <v>5312</v>
      </c>
    </row>
    <row r="997" spans="1:8" x14ac:dyDescent="0.2">
      <c r="A997" s="78" t="s">
        <v>407</v>
      </c>
      <c r="B997" s="78" t="s">
        <v>404</v>
      </c>
      <c r="C997" s="78" t="s">
        <v>405</v>
      </c>
      <c r="D997" s="78" t="s">
        <v>5313</v>
      </c>
      <c r="E997" s="78" t="s">
        <v>5314</v>
      </c>
      <c r="F997" s="78" t="s">
        <v>5315</v>
      </c>
      <c r="G997" s="79" t="s">
        <v>5316</v>
      </c>
      <c r="H997" s="79" t="s">
        <v>5317</v>
      </c>
    </row>
    <row r="998" spans="1:8" x14ac:dyDescent="0.2">
      <c r="A998" s="78" t="s">
        <v>407</v>
      </c>
      <c r="B998" s="78" t="s">
        <v>404</v>
      </c>
      <c r="C998" s="78" t="s">
        <v>405</v>
      </c>
      <c r="D998" s="78" t="s">
        <v>5318</v>
      </c>
      <c r="E998" s="78" t="s">
        <v>5319</v>
      </c>
      <c r="F998" s="78" t="s">
        <v>5320</v>
      </c>
      <c r="G998" s="79" t="s">
        <v>5321</v>
      </c>
      <c r="H998" s="79" t="s">
        <v>5322</v>
      </c>
    </row>
    <row r="999" spans="1:8" x14ac:dyDescent="0.2">
      <c r="A999" s="78" t="s">
        <v>407</v>
      </c>
      <c r="B999" s="78" t="s">
        <v>404</v>
      </c>
      <c r="C999" s="78" t="s">
        <v>405</v>
      </c>
      <c r="D999" s="78" t="s">
        <v>5323</v>
      </c>
      <c r="E999" s="78" t="s">
        <v>5324</v>
      </c>
      <c r="F999" s="78" t="s">
        <v>5325</v>
      </c>
      <c r="G999" s="79" t="s">
        <v>5326</v>
      </c>
      <c r="H999" s="79" t="s">
        <v>5327</v>
      </c>
    </row>
    <row r="1000" spans="1:8" x14ac:dyDescent="0.2">
      <c r="A1000" s="78" t="s">
        <v>407</v>
      </c>
      <c r="B1000" s="78" t="s">
        <v>404</v>
      </c>
      <c r="C1000" s="78" t="s">
        <v>405</v>
      </c>
      <c r="D1000" s="78" t="s">
        <v>5328</v>
      </c>
      <c r="E1000" s="78" t="s">
        <v>5329</v>
      </c>
      <c r="F1000" s="78" t="s">
        <v>5330</v>
      </c>
      <c r="G1000" s="79" t="s">
        <v>5331</v>
      </c>
      <c r="H1000" s="79" t="s">
        <v>5332</v>
      </c>
    </row>
    <row r="1001" spans="1:8" x14ac:dyDescent="0.2">
      <c r="A1001" s="78" t="s">
        <v>407</v>
      </c>
      <c r="B1001" s="78" t="s">
        <v>404</v>
      </c>
      <c r="C1001" s="78" t="s">
        <v>405</v>
      </c>
      <c r="D1001" s="78" t="s">
        <v>5333</v>
      </c>
      <c r="E1001" s="78" t="s">
        <v>5334</v>
      </c>
      <c r="F1001" s="78" t="s">
        <v>5335</v>
      </c>
      <c r="G1001" s="79" t="s">
        <v>5336</v>
      </c>
      <c r="H1001" s="79" t="s">
        <v>5337</v>
      </c>
    </row>
    <row r="1002" spans="1:8" x14ac:dyDescent="0.2">
      <c r="A1002" s="78" t="s">
        <v>407</v>
      </c>
      <c r="B1002" s="78" t="s">
        <v>404</v>
      </c>
      <c r="C1002" s="78" t="s">
        <v>405</v>
      </c>
      <c r="D1002" s="78" t="s">
        <v>5338</v>
      </c>
      <c r="E1002" s="78" t="s">
        <v>5339</v>
      </c>
      <c r="F1002" s="78" t="s">
        <v>5340</v>
      </c>
      <c r="G1002" s="79" t="s">
        <v>5341</v>
      </c>
      <c r="H1002" s="79" t="s">
        <v>5342</v>
      </c>
    </row>
    <row r="1003" spans="1:8" x14ac:dyDescent="0.2">
      <c r="A1003" s="78" t="s">
        <v>407</v>
      </c>
      <c r="B1003" s="78" t="s">
        <v>404</v>
      </c>
      <c r="C1003" s="78" t="s">
        <v>405</v>
      </c>
      <c r="D1003" s="78" t="s">
        <v>5343</v>
      </c>
      <c r="E1003" s="78" t="s">
        <v>5344</v>
      </c>
      <c r="F1003" s="78" t="s">
        <v>5345</v>
      </c>
      <c r="G1003" s="79" t="s">
        <v>5346</v>
      </c>
      <c r="H1003" s="79" t="s">
        <v>5347</v>
      </c>
    </row>
    <row r="1004" spans="1:8" x14ac:dyDescent="0.2">
      <c r="A1004" s="78" t="s">
        <v>407</v>
      </c>
      <c r="B1004" s="78" t="s">
        <v>404</v>
      </c>
      <c r="C1004" s="78" t="s">
        <v>405</v>
      </c>
      <c r="D1004" s="78" t="s">
        <v>5348</v>
      </c>
      <c r="E1004" s="78" t="s">
        <v>5349</v>
      </c>
      <c r="F1004" s="78" t="s">
        <v>560</v>
      </c>
      <c r="G1004" s="79" t="s">
        <v>5350</v>
      </c>
      <c r="H1004" s="79" t="s">
        <v>5351</v>
      </c>
    </row>
    <row r="1005" spans="1:8" x14ac:dyDescent="0.2">
      <c r="A1005" s="78" t="s">
        <v>407</v>
      </c>
      <c r="B1005" s="78" t="s">
        <v>404</v>
      </c>
      <c r="C1005" s="78" t="s">
        <v>405</v>
      </c>
      <c r="D1005" s="78" t="s">
        <v>5352</v>
      </c>
      <c r="E1005" s="78" t="s">
        <v>5353</v>
      </c>
      <c r="F1005" s="78" t="s">
        <v>560</v>
      </c>
      <c r="G1005" s="79" t="s">
        <v>5354</v>
      </c>
      <c r="H1005" s="79" t="s">
        <v>5355</v>
      </c>
    </row>
    <row r="1006" spans="1:8" x14ac:dyDescent="0.2">
      <c r="A1006" s="78" t="s">
        <v>407</v>
      </c>
      <c r="B1006" s="78" t="s">
        <v>404</v>
      </c>
      <c r="C1006" s="78" t="s">
        <v>405</v>
      </c>
      <c r="D1006" s="78" t="s">
        <v>5356</v>
      </c>
      <c r="E1006" s="78" t="s">
        <v>5357</v>
      </c>
      <c r="F1006" s="78" t="s">
        <v>560</v>
      </c>
      <c r="G1006" s="79" t="s">
        <v>5358</v>
      </c>
      <c r="H1006" s="79" t="s">
        <v>5359</v>
      </c>
    </row>
    <row r="1007" spans="1:8" x14ac:dyDescent="0.2">
      <c r="A1007" s="78" t="s">
        <v>407</v>
      </c>
      <c r="B1007" s="78" t="s">
        <v>404</v>
      </c>
      <c r="C1007" s="78" t="s">
        <v>405</v>
      </c>
      <c r="D1007" s="78" t="s">
        <v>5360</v>
      </c>
      <c r="E1007" s="78" t="s">
        <v>5361</v>
      </c>
      <c r="F1007" s="78" t="s">
        <v>560</v>
      </c>
      <c r="G1007" s="79" t="s">
        <v>5362</v>
      </c>
      <c r="H1007" s="79" t="s">
        <v>5363</v>
      </c>
    </row>
    <row r="1008" spans="1:8" x14ac:dyDescent="0.2">
      <c r="A1008" s="78" t="s">
        <v>407</v>
      </c>
      <c r="B1008" s="78" t="s">
        <v>404</v>
      </c>
      <c r="C1008" s="78" t="s">
        <v>405</v>
      </c>
      <c r="D1008" s="78" t="s">
        <v>5364</v>
      </c>
      <c r="E1008" s="78" t="s">
        <v>5365</v>
      </c>
      <c r="F1008" s="78" t="s">
        <v>560</v>
      </c>
      <c r="G1008" s="79" t="s">
        <v>5366</v>
      </c>
      <c r="H1008" s="79" t="s">
        <v>5367</v>
      </c>
    </row>
    <row r="1009" spans="1:8" x14ac:dyDescent="0.2">
      <c r="A1009" s="78" t="s">
        <v>407</v>
      </c>
      <c r="B1009" s="78" t="s">
        <v>404</v>
      </c>
      <c r="C1009" s="78" t="s">
        <v>405</v>
      </c>
      <c r="D1009" s="78" t="s">
        <v>5368</v>
      </c>
      <c r="E1009" s="78" t="s">
        <v>5369</v>
      </c>
      <c r="F1009" s="78" t="s">
        <v>560</v>
      </c>
      <c r="G1009" s="79" t="s">
        <v>5370</v>
      </c>
      <c r="H1009" s="79" t="s">
        <v>5371</v>
      </c>
    </row>
    <row r="1010" spans="1:8" x14ac:dyDescent="0.2">
      <c r="A1010" s="78" t="s">
        <v>407</v>
      </c>
      <c r="B1010" s="78" t="s">
        <v>404</v>
      </c>
      <c r="C1010" s="78" t="s">
        <v>405</v>
      </c>
      <c r="D1010" s="78" t="s">
        <v>5372</v>
      </c>
      <c r="E1010" s="78" t="s">
        <v>5373</v>
      </c>
      <c r="F1010" s="78" t="s">
        <v>560</v>
      </c>
      <c r="G1010" s="79" t="s">
        <v>5374</v>
      </c>
      <c r="H1010" s="79" t="s">
        <v>5375</v>
      </c>
    </row>
    <row r="1011" spans="1:8" x14ac:dyDescent="0.2">
      <c r="A1011" s="78" t="s">
        <v>407</v>
      </c>
      <c r="B1011" s="78" t="s">
        <v>404</v>
      </c>
      <c r="C1011" s="78" t="s">
        <v>405</v>
      </c>
      <c r="D1011" s="78" t="s">
        <v>5376</v>
      </c>
      <c r="E1011" s="78" t="s">
        <v>5377</v>
      </c>
      <c r="F1011" s="78" t="s">
        <v>560</v>
      </c>
      <c r="G1011" s="79" t="s">
        <v>5378</v>
      </c>
      <c r="H1011" s="79" t="s">
        <v>5379</v>
      </c>
    </row>
    <row r="1012" spans="1:8" x14ac:dyDescent="0.2">
      <c r="A1012" s="78" t="s">
        <v>407</v>
      </c>
      <c r="B1012" s="78" t="s">
        <v>404</v>
      </c>
      <c r="C1012" s="78" t="s">
        <v>405</v>
      </c>
      <c r="D1012" s="78" t="s">
        <v>5380</v>
      </c>
      <c r="E1012" s="78" t="s">
        <v>5381</v>
      </c>
      <c r="F1012" s="78" t="s">
        <v>560</v>
      </c>
      <c r="G1012" s="79" t="s">
        <v>5382</v>
      </c>
      <c r="H1012" s="79" t="s">
        <v>5383</v>
      </c>
    </row>
  </sheetData>
  <sheetProtection algorithmName="SHA-512" hashValue="LDDgEvLXjQZpHiKv8ExtB29Fn+NZEGsGGGUobvOsS2x8QwprAlTtVkpN5WNZUyukvd8tyeWbYtl+6srTDBRf0g==" saltValue="8ElfGcLS2noU9N/akCRNZw==" spinCount="100000" sheet="1" objects="1" scenarios="1"/>
  <pageMargins left="0.70866141732283505" right="0.70866141732283505" top="0.74803149606299202" bottom="0.74803149606299202" header="0.31496062992126" footer="0.31496062992126"/>
  <pageSetup paperSize="9" scale="85" orientation="landscape" cellComments="atEnd" verticalDpi="0" r:id="rId1"/>
  <headerFooter>
    <oddFooter>&amp;L&amp;A&amp;R&amp;P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02FE-4F7B-43F2-82C2-E822BF9FF9E5}">
  <dimension ref="A1"/>
  <sheetViews>
    <sheetView zoomScale="140" zoomScaleNormal="140" workbookViewId="0">
      <selection activeCell="A18" sqref="A18"/>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EDD5C-4438-4734-BFB7-FC5E612797A8}">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544C4-F007-4531-8143-AC2451CA2131}">
  <dimension ref="B2:B25"/>
  <sheetViews>
    <sheetView workbookViewId="0">
      <selection activeCell="B23" sqref="B23"/>
    </sheetView>
  </sheetViews>
  <sheetFormatPr defaultRowHeight="15" x14ac:dyDescent="0.25"/>
  <cols>
    <col min="2" max="2" width="10.42578125" customWidth="1"/>
  </cols>
  <sheetData>
    <row r="2" spans="2:2" x14ac:dyDescent="0.25">
      <c r="B2" s="9" t="s">
        <v>72</v>
      </c>
    </row>
    <row r="3" spans="2:2" x14ac:dyDescent="0.25">
      <c r="B3" s="10" t="s">
        <v>73</v>
      </c>
    </row>
    <row r="4" spans="2:2" x14ac:dyDescent="0.25">
      <c r="B4" s="11" t="s">
        <v>74</v>
      </c>
    </row>
    <row r="5" spans="2:2" x14ac:dyDescent="0.25">
      <c r="B5" s="11" t="s">
        <v>75</v>
      </c>
    </row>
    <row r="6" spans="2:2" x14ac:dyDescent="0.25">
      <c r="B6" s="11" t="s">
        <v>76</v>
      </c>
    </row>
    <row r="7" spans="2:2" x14ac:dyDescent="0.25">
      <c r="B7" s="11" t="s">
        <v>77</v>
      </c>
    </row>
    <row r="8" spans="2:2" x14ac:dyDescent="0.25">
      <c r="B8" s="11" t="s">
        <v>78</v>
      </c>
    </row>
    <row r="9" spans="2:2" x14ac:dyDescent="0.25">
      <c r="B9" s="11" t="s">
        <v>79</v>
      </c>
    </row>
    <row r="10" spans="2:2" x14ac:dyDescent="0.25">
      <c r="B10" s="11" t="s">
        <v>80</v>
      </c>
    </row>
    <row r="11" spans="2:2" x14ac:dyDescent="0.25">
      <c r="B11" s="11" t="s">
        <v>81</v>
      </c>
    </row>
    <row r="12" spans="2:2" x14ac:dyDescent="0.25">
      <c r="B12" s="11" t="s">
        <v>82</v>
      </c>
    </row>
    <row r="13" spans="2:2" x14ac:dyDescent="0.25">
      <c r="B13" s="11" t="s">
        <v>83</v>
      </c>
    </row>
    <row r="14" spans="2:2" x14ac:dyDescent="0.25">
      <c r="B14" s="11" t="s">
        <v>84</v>
      </c>
    </row>
    <row r="15" spans="2:2" x14ac:dyDescent="0.25">
      <c r="B15" s="38" t="s">
        <v>112</v>
      </c>
    </row>
    <row r="16" spans="2:2" x14ac:dyDescent="0.25">
      <c r="B16" s="11" t="s">
        <v>85</v>
      </c>
    </row>
    <row r="17" spans="2:2" x14ac:dyDescent="0.25">
      <c r="B17" s="11" t="s">
        <v>86</v>
      </c>
    </row>
    <row r="18" spans="2:2" x14ac:dyDescent="0.25">
      <c r="B18" s="11" t="s">
        <v>87</v>
      </c>
    </row>
    <row r="19" spans="2:2" x14ac:dyDescent="0.25">
      <c r="B19" s="11" t="s">
        <v>88</v>
      </c>
    </row>
    <row r="20" spans="2:2" x14ac:dyDescent="0.25">
      <c r="B20" s="11" t="s">
        <v>89</v>
      </c>
    </row>
    <row r="21" spans="2:2" x14ac:dyDescent="0.25">
      <c r="B21" s="11" t="s">
        <v>383</v>
      </c>
    </row>
    <row r="22" spans="2:2" x14ac:dyDescent="0.25">
      <c r="B22" s="11" t="s">
        <v>183</v>
      </c>
    </row>
    <row r="23" spans="2:2" x14ac:dyDescent="0.25">
      <c r="B23" s="11" t="s">
        <v>384</v>
      </c>
    </row>
    <row r="24" spans="2:2" x14ac:dyDescent="0.25">
      <c r="B24" s="11" t="s">
        <v>90</v>
      </c>
    </row>
    <row r="25" spans="2:2" x14ac:dyDescent="0.25">
      <c r="B25"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Handleiding</vt:lpstr>
      <vt:lpstr>Kosten NOK Fase 1</vt:lpstr>
      <vt:lpstr>Kosten Ontwerp</vt:lpstr>
      <vt:lpstr>Kosten Bouw</vt:lpstr>
      <vt:lpstr>Totaal kosten</vt:lpstr>
      <vt:lpstr>NL-SfB_Tabel 1</vt:lpstr>
      <vt:lpstr>info intern</vt:lpstr>
      <vt:lpstr>Blad2</vt:lpstr>
      <vt:lpstr>lijsten</vt:lpstr>
      <vt:lpstr>'Kosten Bouw'!Afdrukbereik</vt:lpstr>
      <vt:lpstr>'Kosten Ontwerp'!Afdrukbereik</vt:lpstr>
      <vt:lpstr>'NL-SfB_Tabel 1'!Afdrukbereik</vt:lpstr>
      <vt:lpstr>'Totaal kosten'!Afdrukbereik</vt:lpstr>
      <vt:lpstr>'Kosten Bouw'!Afdruktitels</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Brouwers, Peter</dc:creator>
  <cp:lastModifiedBy>Straaten, Christine van</cp:lastModifiedBy>
  <cp:lastPrinted>2023-12-05T13:50:04Z</cp:lastPrinted>
  <dcterms:created xsi:type="dcterms:W3CDTF">2023-07-25T07:36:29Z</dcterms:created>
  <dcterms:modified xsi:type="dcterms:W3CDTF">2025-03-26T21:37:37Z</dcterms:modified>
</cp:coreProperties>
</file>