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https://hetservicecentrum.sharepoint.com/sites/HSCWAanbesteden-LeasewagenparkRAV/Shared Documents/Vervanging wagenpark RAV/3. Nota van Inlichtingen/"/>
    </mc:Choice>
  </mc:AlternateContent>
  <xr:revisionPtr revIDLastSave="2019" documentId="8_{E9A024B6-165D-4FF0-9156-483B68F5356F}" xr6:coauthVersionLast="47" xr6:coauthVersionMax="47" xr10:uidLastSave="{87C4C353-09A7-4762-AE4B-A9CFD2D386C2}"/>
  <bookViews>
    <workbookView xWindow="-108" yWindow="-108" windowWidth="23256" windowHeight="12456" xr2:uid="{667504E2-765E-4F61-9F4C-1B3CC2D7B617}"/>
  </bookViews>
  <sheets>
    <sheet name="Inschrijfbiljet" sheetId="1" r:id="rId1"/>
    <sheet name="P1. Lease personenwagens" sheetId="3" r:id="rId2"/>
    <sheet name="P2. Koop bedrijfswagens" sheetId="6" r:id="rId3"/>
    <sheet name="Antwoord" sheetId="8" state="hidden" r:id="rId4"/>
    <sheet name="Fictieve korting" sheetId="9" state="hidden" r:id="rId5"/>
  </sheets>
  <calcPr calcId="191028" iterateCount="0" iterateDelta="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6" l="1"/>
  <c r="G8" i="6"/>
  <c r="G10" i="6"/>
  <c r="I13" i="3"/>
  <c r="D11" i="1"/>
  <c r="I14" i="3"/>
  <c r="D13" i="3"/>
  <c r="D14" i="3"/>
  <c r="D15" i="3"/>
  <c r="D10" i="1"/>
  <c r="N13" i="3"/>
  <c r="N14" i="3"/>
  <c r="E21" i="6"/>
  <c r="E22" i="6"/>
  <c r="E23" i="6"/>
  <c r="E20" i="6"/>
  <c r="E19" i="6"/>
  <c r="E18" i="6"/>
</calcChain>
</file>

<file path=xl/sharedStrings.xml><?xml version="1.0" encoding="utf-8"?>
<sst xmlns="http://schemas.openxmlformats.org/spreadsheetml/2006/main" count="139" uniqueCount="102">
  <si>
    <t>Bijlage 4 -  Inschrijfbiljet</t>
  </si>
  <si>
    <t xml:space="preserve">Opdrachtgever: </t>
  </si>
  <si>
    <t>RAV Brabant Midden-West-Noord</t>
  </si>
  <si>
    <t>Europese aanbesteding</t>
  </si>
  <si>
    <t>Lease wagenpark</t>
  </si>
  <si>
    <t>Kenmerk:</t>
  </si>
  <si>
    <t>HSCDOC-1368817716-6095​​</t>
  </si>
  <si>
    <t>Inschrijfprijs perceel 1</t>
  </si>
  <si>
    <t>Inschrijfprijs perceel 2</t>
  </si>
  <si>
    <t>Aldus naar waarheid ingevuld en ondertekend:</t>
  </si>
  <si>
    <t>Naam Inschrijver</t>
  </si>
  <si>
    <t>Adres</t>
  </si>
  <si>
    <t>Postcode + plaats</t>
  </si>
  <si>
    <t>Naam bevoegd vertegenwoordiger Inschrijver</t>
  </si>
  <si>
    <t>Functie</t>
  </si>
  <si>
    <t>Datum</t>
  </si>
  <si>
    <t>Handtekening</t>
  </si>
  <si>
    <t>Kilometers per jaar</t>
  </si>
  <si>
    <t>Leasetermijn in maanden</t>
  </si>
  <si>
    <t>Leasetarief</t>
  </si>
  <si>
    <t>Personenauto's management 
(C-segment)</t>
  </si>
  <si>
    <t>Personenauto's management 
(D-segment)</t>
  </si>
  <si>
    <t>Aantal</t>
  </si>
  <si>
    <t xml:space="preserve">Merk </t>
  </si>
  <si>
    <t>Type</t>
  </si>
  <si>
    <t>Poolwagens</t>
  </si>
  <si>
    <t>Bedrijfswagens:</t>
  </si>
  <si>
    <t>Prijs</t>
  </si>
  <si>
    <t>Kwaliteit</t>
  </si>
  <si>
    <t>Subgunningscriterium</t>
  </si>
  <si>
    <t>Antwoord</t>
  </si>
  <si>
    <t>Fictieve korting</t>
  </si>
  <si>
    <t>Antwoorden</t>
  </si>
  <si>
    <t>251 t/m 299 km conform WLTP</t>
  </si>
  <si>
    <t>300 t/m 349 km conform WLTP</t>
  </si>
  <si>
    <t>350 t/m 399 km conform WLTP</t>
  </si>
  <si>
    <t>&gt;6 - 7 jaar</t>
  </si>
  <si>
    <t>&gt;5 - 6 jaar</t>
  </si>
  <si>
    <t>&gt;4 - 5 jaar</t>
  </si>
  <si>
    <t>&gt;3 - 4 jaar</t>
  </si>
  <si>
    <t>2 jaar (minimale garantietermijn)</t>
  </si>
  <si>
    <t>&gt;2 - 3 jaar</t>
  </si>
  <si>
    <t>Maximale kwaliteitswaarde (fictieve korting)</t>
  </si>
  <si>
    <t>&gt;7 jaar</t>
  </si>
  <si>
    <t>250 km conform WLTP</t>
  </si>
  <si>
    <t>Perceel 1: lease personenwagens</t>
  </si>
  <si>
    <t>Perceel 2: koop bedrijfswagens</t>
  </si>
  <si>
    <t>F. Garantie accupakket facilitaire voertuigen</t>
  </si>
  <si>
    <t>C. Garantie poolwagens</t>
  </si>
  <si>
    <t>D. Garantie facilitaire voertuigen</t>
  </si>
  <si>
    <t>B. Range/actieradius faclitaire voertuigen</t>
  </si>
  <si>
    <t>A. Range/actieradius poolwagens</t>
  </si>
  <si>
    <t>E. Garantie accupakket poolwagens</t>
  </si>
  <si>
    <t>Kwaliteitscriteria A en B – Range/actieradius</t>
  </si>
  <si>
    <t>Kwaliteitscriteria E en F – Garantie accupakket</t>
  </si>
  <si>
    <t>Totaal gemiddeld jaarlijks leasetarief in Euro, INCL. BTW, INCL. BPM</t>
  </si>
  <si>
    <t>Leasetarief per maand in Euro, incl. BTW</t>
  </si>
  <si>
    <t xml:space="preserve"> Totaalprijs 
(INCL. BTW en INCL. BPM)</t>
  </si>
  <si>
    <t xml:space="preserve">Facilitaire voertuigen: bestelwagen </t>
  </si>
  <si>
    <t>Kwaliteitscriteria C – Garantie poolwagens</t>
  </si>
  <si>
    <t>Kwaliteitscriteria D – Garantie facilitaire voertuigen</t>
  </si>
  <si>
    <t>4 jaar (minimale garantietermijn)</t>
  </si>
  <si>
    <t>&gt;160.000 km</t>
  </si>
  <si>
    <t>&gt;8 jaar</t>
  </si>
  <si>
    <t>8 jaar en 160.000 km (minimale garantietermijn)</t>
  </si>
  <si>
    <t>&gt;8 jaar en &gt;160.000 km</t>
  </si>
  <si>
    <t>Personenauto's management 
(A en B-segment)</t>
  </si>
  <si>
    <t>Categorie / prijsklasse</t>
  </si>
  <si>
    <t xml:space="preserve">Modelspecificatie auto </t>
  </si>
  <si>
    <t>Fiscale waarde</t>
  </si>
  <si>
    <t>€ 42.600,-</t>
  </si>
  <si>
    <t>€ 28.400,-</t>
  </si>
  <si>
    <t>€ 14.200,-</t>
  </si>
  <si>
    <t>€ 31.950,-</t>
  </si>
  <si>
    <t>€ 21.300,-</t>
  </si>
  <si>
    <t>€ 10.650,-</t>
  </si>
  <si>
    <t>€ 35.500,-</t>
  </si>
  <si>
    <t>€ 7.100,-</t>
  </si>
  <si>
    <t>€ 56.800,-</t>
  </si>
  <si>
    <t>€ 37.000,-</t>
  </si>
  <si>
    <t>Prijs per stuk 
(INCL. BTW en INCL. BPM)</t>
  </si>
  <si>
    <t xml:space="preserve">Aantal </t>
  </si>
  <si>
    <t>Totaalprijs bedrijfswagens:</t>
  </si>
  <si>
    <t>Kortingspercentage op de catalogusprijs van de importeur, zie paragraaf 3.3.2 van het Aanbestedingsdocument</t>
  </si>
  <si>
    <t>Gemiddeld leasetarief categorie/klasse</t>
  </si>
  <si>
    <t>Gemiddelde prijs / aantal per categorie/klasse</t>
  </si>
  <si>
    <r>
      <t>U dient op alle tabbladen enkel de gele velden in te vullen.</t>
    </r>
    <r>
      <rPr>
        <sz val="9"/>
        <rFont val="Verdana"/>
        <family val="2"/>
      </rPr>
      <t xml:space="preserve">
De prijzen dienen te worden ingevuld in Euro </t>
    </r>
    <r>
      <rPr>
        <u/>
        <sz val="9"/>
        <rFont val="Verdana"/>
        <family val="2"/>
      </rPr>
      <t>inclusief BTW en inclusief BPM</t>
    </r>
    <r>
      <rPr>
        <sz val="9"/>
        <rFont val="Verdana"/>
        <family val="2"/>
      </rPr>
      <t xml:space="preserve">. </t>
    </r>
    <r>
      <rPr>
        <sz val="9"/>
        <color theme="1"/>
        <rFont val="Verdana"/>
        <family val="2"/>
      </rPr>
      <t xml:space="preserve">
De totaalprijs per perceel wordt automatisch weergegeven in het groene veld.                                                                                                                                                                                                                                                                                                                                                                                                                                                                                                                                                                                                                                                                                                                      Deze totaalprijs inclusief BTW en inclusief BPM geldt als inschrijfprijs voor het betreffende perceel en 
wordt gehanteerd om de Inschrijving met de beste prijs-kwaliteitverhouding per perceel te bepalen.                                                                                                                                                                                                                                                                                                                                                                                                                                                                    Alle prijzen betreffen </t>
    </r>
    <r>
      <rPr>
        <u/>
        <sz val="9"/>
        <color theme="1"/>
        <rFont val="Verdana"/>
        <family val="2"/>
      </rPr>
      <t>all-in</t>
    </r>
    <r>
      <rPr>
        <sz val="9"/>
        <color theme="1"/>
        <rFont val="Verdana"/>
        <family val="2"/>
      </rPr>
      <t xml:space="preserve"> tarieven (zie het Aanbestedingsdocument).
Het is niet toegestaan wijzigingen aan te brengen in dit Inschrijfbiljet.</t>
    </r>
  </si>
  <si>
    <t>2. Opel Frontera GS 44kwh
Metallic lak Kristall Silver
11kw boordlader</t>
  </si>
  <si>
    <t>3. Opel Corsa Edition 50kwh, basis lak</t>
  </si>
  <si>
    <t>4. Skoda Elroq  Selection 55kwh Unilak</t>
  </si>
  <si>
    <t>5. Smart #1 Pure 
Black Metallic</t>
  </si>
  <si>
    <t>6. Tesla Model3  Long Range rwd
Stealth Grey
19" velgen</t>
  </si>
  <si>
    <t>7. Peugeot 5008 Allure EV 
73kwh 210
Gris titane
Panoramic navigation pack</t>
  </si>
  <si>
    <t>8. Ford Explorer Extended 
Range RWD
Metallic lak, warmtepomp,  
21" LM velgen</t>
  </si>
  <si>
    <t>9. Volvo EX30  Single Motor Extended Range Ultra
Vapour Grey</t>
  </si>
  <si>
    <t>10. BMW iX1
 eDrive 20
Metallic lak</t>
  </si>
  <si>
    <t>11. Audi Q4 E-tron Advanced Edition 45 quattro
Bumpers in kleur
Assistentiepakket advanced</t>
  </si>
  <si>
    <t xml:space="preserve">12. Mercedes EQA 250+Luxury Line
Metaalkleur
Burmester Surround sound
Parkeerpakket 360 camera
Rijassistentiepakket </t>
  </si>
  <si>
    <t>13. Volkswagen ID.4 Pro Business 77kwh
Metallic lak
Velgen 21", exterior Style pakket, Interieur Style pakket Plus, Multimedia pakket Plus, Assistance pakket Plus</t>
  </si>
  <si>
    <t>14. Volvo EX40 Plus
Single motor extended range
Metallic lak
Visual park assist</t>
  </si>
  <si>
    <t>15. Skoda Enyaq Sportline 82kwh
Metallic lak
Business Upgrade pakket
Transport pakket</t>
  </si>
  <si>
    <t>1. Jeep Avenger Full electric 
Ruby 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</si>
</sst>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 #,##0.00;[Red]&quot;€&quot;\ \-#,##0.00"/>
    <numFmt numFmtId="44" formatCode="_ &quot;€&quot;\ * #,##0.00_ ;_ &quot;€&quot;\ * \-#,##0.00_ ;_ &quot;€&quot;\ * &quot;-&quot;??_ ;_ @_ "/>
    <numFmt numFmtId="164" formatCode="00.00.00.000"/>
    <numFmt numFmtId="165" formatCode="&quot;€&quot;\ #,##0.00"/>
    <numFmt numFmtId="166" formatCode="_([$€-2]\ * #,##0.00_);_([$€-2]\ * \(#,##0.00\);_([$€-2]\ * &quot;-&quot;??_);_(@_)"/>
  </numFmts>
  <fonts count="20" x14ac:knownFonts="1">
    <font>
      <sz val="11"/>
      <color theme="1"/>
      <name val="Aptos Narrow"/>
      <family val="2"/>
      <scheme val="minor"/>
    </font>
    <font>
      <sz val="11"/>
      <color theme="1"/>
      <name val="Aptos Narrow"/>
      <family val="2"/>
      <scheme val="minor"/>
    </font>
    <font>
      <sz val="9"/>
      <color theme="1"/>
      <name val="Verdana"/>
      <family val="2"/>
    </font>
    <font>
      <b/>
      <sz val="9"/>
      <color theme="0"/>
      <name val="Verdana"/>
      <family val="2"/>
    </font>
    <font>
      <u/>
      <sz val="9"/>
      <color theme="1"/>
      <name val="Verdana"/>
      <family val="2"/>
    </font>
    <font>
      <sz val="9"/>
      <color theme="0"/>
      <name val="Verdana"/>
      <family val="2"/>
    </font>
    <font>
      <b/>
      <sz val="9"/>
      <color theme="1"/>
      <name val="Verdana"/>
      <family val="2"/>
    </font>
    <font>
      <b/>
      <sz val="9"/>
      <name val="Verdana"/>
      <family val="2"/>
    </font>
    <font>
      <sz val="9"/>
      <name val="Verdana"/>
      <family val="2"/>
    </font>
    <font>
      <sz val="9"/>
      <color rgb="FFFF0000"/>
      <name val="Verdana"/>
      <family val="2"/>
    </font>
    <font>
      <sz val="11"/>
      <color rgb="FF242424"/>
      <name val="Aptos Narrow"/>
      <charset val="1"/>
    </font>
    <font>
      <sz val="11"/>
      <color theme="1"/>
      <name val="Arial"/>
      <family val="2"/>
    </font>
    <font>
      <b/>
      <sz val="11"/>
      <color theme="1"/>
      <name val="Verdana"/>
      <family val="2"/>
    </font>
    <font>
      <sz val="9"/>
      <color rgb="FF000000"/>
      <name val="Verdana"/>
      <family val="2"/>
    </font>
    <font>
      <b/>
      <sz val="9"/>
      <color rgb="FF000000"/>
      <name val="Verdana"/>
      <family val="2"/>
    </font>
    <font>
      <b/>
      <sz val="9"/>
      <color rgb="FFFFFFFF"/>
      <name val="Verdana"/>
      <family val="2"/>
    </font>
    <font>
      <b/>
      <u/>
      <sz val="11"/>
      <color theme="1"/>
      <name val="Verdana"/>
      <family val="2"/>
    </font>
    <font>
      <b/>
      <sz val="9"/>
      <color rgb="FFFF0000"/>
      <name val="Verdana"/>
      <family val="2"/>
    </font>
    <font>
      <b/>
      <sz val="11"/>
      <color rgb="FFFF0000"/>
      <name val="Aptos Narrow"/>
    </font>
    <font>
      <u/>
      <sz val="9"/>
      <name val="Verdana"/>
      <family val="2"/>
    </font>
  </fonts>
  <fills count="7">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rgb="FFFFC000"/>
        <bgColor indexed="64"/>
      </patternFill>
    </fill>
    <fill>
      <patternFill patternType="solid">
        <fgColor rgb="FF92D050"/>
        <bgColor indexed="64"/>
      </patternFill>
    </fill>
    <fill>
      <patternFill patternType="solid">
        <fgColor theme="4" tint="-0.249977111117893"/>
        <bgColor indexed="64"/>
      </patternFill>
    </fill>
  </fills>
  <borders count="4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s>
  <cellStyleXfs count="2">
    <xf numFmtId="0" fontId="0" fillId="0" borderId="0"/>
    <xf numFmtId="44" fontId="1" fillId="0" borderId="0" applyFont="0" applyFill="0" applyBorder="0" applyAlignment="0" applyProtection="0"/>
  </cellStyleXfs>
  <cellXfs count="126">
    <xf numFmtId="0" fontId="0" fillId="0" borderId="0" xfId="0"/>
    <xf numFmtId="0" fontId="3" fillId="2" borderId="1" xfId="0" applyFont="1" applyFill="1" applyBorder="1"/>
    <xf numFmtId="0" fontId="2" fillId="3" borderId="5" xfId="0" applyFont="1" applyFill="1" applyBorder="1"/>
    <xf numFmtId="0" fontId="5" fillId="2" borderId="9" xfId="0" applyFont="1" applyFill="1" applyBorder="1"/>
    <xf numFmtId="0" fontId="5" fillId="2" borderId="9" xfId="0" applyFont="1" applyFill="1" applyBorder="1" applyAlignment="1">
      <alignment vertical="center"/>
    </xf>
    <xf numFmtId="0" fontId="3" fillId="2" borderId="13" xfId="0" applyFont="1" applyFill="1" applyBorder="1" applyAlignment="1">
      <alignment vertical="center" wrapText="1"/>
    </xf>
    <xf numFmtId="0" fontId="2" fillId="3" borderId="0" xfId="0" applyFont="1" applyFill="1"/>
    <xf numFmtId="0" fontId="2" fillId="3" borderId="11" xfId="0" applyFont="1" applyFill="1" applyBorder="1"/>
    <xf numFmtId="0" fontId="2" fillId="3" borderId="15" xfId="0" applyFont="1" applyFill="1" applyBorder="1" applyAlignment="1">
      <alignment vertical="center"/>
    </xf>
    <xf numFmtId="0" fontId="2" fillId="3" borderId="0" xfId="0" applyFont="1" applyFill="1" applyAlignment="1">
      <alignment vertical="center"/>
    </xf>
    <xf numFmtId="44" fontId="6" fillId="5" borderId="9" xfId="0" applyNumberFormat="1" applyFont="1" applyFill="1" applyBorder="1" applyAlignment="1">
      <alignment vertical="center"/>
    </xf>
    <xf numFmtId="9" fontId="2" fillId="3" borderId="0" xfId="0" applyNumberFormat="1" applyFont="1" applyFill="1"/>
    <xf numFmtId="0" fontId="3" fillId="6" borderId="11" xfId="0" applyFont="1" applyFill="1" applyBorder="1" applyAlignment="1">
      <alignment vertical="center" wrapText="1"/>
    </xf>
    <xf numFmtId="0" fontId="0" fillId="3" borderId="0" xfId="0" applyFill="1"/>
    <xf numFmtId="44" fontId="6" fillId="5" borderId="9" xfId="0" quotePrefix="1" applyNumberFormat="1" applyFont="1" applyFill="1" applyBorder="1" applyAlignment="1">
      <alignment vertical="center"/>
    </xf>
    <xf numFmtId="0" fontId="6" fillId="3" borderId="0" xfId="0" applyFont="1" applyFill="1"/>
    <xf numFmtId="166" fontId="6" fillId="3" borderId="0" xfId="0" applyNumberFormat="1" applyFont="1" applyFill="1"/>
    <xf numFmtId="0" fontId="10" fillId="0" borderId="0" xfId="0" applyFont="1"/>
    <xf numFmtId="166" fontId="2" fillId="3" borderId="0" xfId="0" applyNumberFormat="1" applyFont="1" applyFill="1" applyAlignment="1">
      <alignment horizontal="right"/>
    </xf>
    <xf numFmtId="166" fontId="6" fillId="3" borderId="0" xfId="0" applyNumberFormat="1" applyFont="1" applyFill="1" applyAlignment="1">
      <alignment horizontal="right"/>
    </xf>
    <xf numFmtId="0" fontId="2" fillId="3" borderId="0" xfId="0" applyFont="1" applyFill="1" applyAlignment="1">
      <alignment horizontal="right"/>
    </xf>
    <xf numFmtId="0" fontId="12" fillId="3" borderId="0" xfId="0" applyFont="1" applyFill="1"/>
    <xf numFmtId="0" fontId="14" fillId="3" borderId="0" xfId="0" applyFont="1" applyFill="1" applyAlignment="1">
      <alignment vertical="center"/>
    </xf>
    <xf numFmtId="0" fontId="8" fillId="3" borderId="0" xfId="0" applyFont="1" applyFill="1"/>
    <xf numFmtId="0" fontId="7" fillId="3" borderId="0" xfId="0" applyFont="1" applyFill="1" applyAlignment="1">
      <alignment vertical="center"/>
    </xf>
    <xf numFmtId="0" fontId="8" fillId="3" borderId="0" xfId="0" applyFont="1" applyFill="1" applyAlignment="1">
      <alignment vertical="center"/>
    </xf>
    <xf numFmtId="0" fontId="15" fillId="6" borderId="17" xfId="0" applyFont="1" applyFill="1" applyBorder="1" applyAlignment="1">
      <alignment vertical="center"/>
    </xf>
    <xf numFmtId="0" fontId="2" fillId="3" borderId="20" xfId="0" applyFont="1" applyFill="1" applyBorder="1" applyAlignment="1">
      <alignment vertical="center"/>
    </xf>
    <xf numFmtId="0" fontId="2" fillId="3" borderId="10" xfId="0" applyFont="1" applyFill="1" applyBorder="1" applyAlignment="1">
      <alignment vertical="center"/>
    </xf>
    <xf numFmtId="0" fontId="2" fillId="3" borderId="32" xfId="0" applyFont="1" applyFill="1" applyBorder="1" applyAlignment="1">
      <alignment vertical="center"/>
    </xf>
    <xf numFmtId="0" fontId="16" fillId="3" borderId="0" xfId="0" applyFont="1" applyFill="1"/>
    <xf numFmtId="0" fontId="8" fillId="3" borderId="10" xfId="0" applyFont="1" applyFill="1" applyBorder="1" applyAlignment="1">
      <alignment vertical="center"/>
    </xf>
    <xf numFmtId="0" fontId="15" fillId="6" borderId="18" xfId="0" applyFont="1" applyFill="1" applyBorder="1" applyAlignment="1">
      <alignment horizontal="center" vertical="center" wrapText="1"/>
    </xf>
    <xf numFmtId="0" fontId="8" fillId="3" borderId="6" xfId="0" applyFont="1" applyFill="1" applyBorder="1" applyAlignment="1">
      <alignment vertical="center"/>
    </xf>
    <xf numFmtId="0" fontId="2" fillId="0" borderId="31" xfId="0" applyFont="1" applyBorder="1" applyAlignment="1">
      <alignment horizontal="center" vertical="center"/>
    </xf>
    <xf numFmtId="8" fontId="2" fillId="0" borderId="44" xfId="0" applyNumberFormat="1" applyFont="1" applyBorder="1" applyAlignment="1">
      <alignment horizontal="center" vertical="center"/>
    </xf>
    <xf numFmtId="0" fontId="2" fillId="3" borderId="6" xfId="0" applyFont="1" applyFill="1" applyBorder="1" applyAlignment="1">
      <alignment vertical="center"/>
    </xf>
    <xf numFmtId="0" fontId="9" fillId="3" borderId="0" xfId="0" applyFont="1" applyFill="1"/>
    <xf numFmtId="0" fontId="17" fillId="3" borderId="0" xfId="0" applyFont="1" applyFill="1"/>
    <xf numFmtId="0" fontId="6" fillId="3" borderId="0" xfId="0" applyFont="1" applyFill="1" applyAlignment="1">
      <alignment horizontal="left" vertical="center" wrapText="1"/>
    </xf>
    <xf numFmtId="0" fontId="15" fillId="6" borderId="47" xfId="0" applyFont="1" applyFill="1" applyBorder="1" applyAlignment="1">
      <alignment vertical="center"/>
    </xf>
    <xf numFmtId="0" fontId="3" fillId="6" borderId="28" xfId="0" applyFont="1" applyFill="1" applyBorder="1" applyAlignment="1">
      <alignment vertical="center"/>
    </xf>
    <xf numFmtId="0" fontId="3" fillId="6" borderId="29" xfId="0" applyFont="1" applyFill="1" applyBorder="1" applyAlignment="1">
      <alignment horizontal="center" vertical="center"/>
    </xf>
    <xf numFmtId="0" fontId="3" fillId="6" borderId="29" xfId="0" applyFont="1" applyFill="1" applyBorder="1" applyAlignment="1">
      <alignment horizontal="center" vertical="center" wrapText="1"/>
    </xf>
    <xf numFmtId="0" fontId="3" fillId="6" borderId="18" xfId="0" applyFont="1" applyFill="1" applyBorder="1" applyAlignment="1">
      <alignment horizontal="center" vertical="center" wrapText="1"/>
    </xf>
    <xf numFmtId="0" fontId="8" fillId="3" borderId="30" xfId="0" applyFont="1" applyFill="1" applyBorder="1" applyAlignment="1">
      <alignment vertical="center" wrapText="1"/>
    </xf>
    <xf numFmtId="0" fontId="8" fillId="3" borderId="9" xfId="0" applyFont="1" applyFill="1" applyBorder="1" applyAlignment="1">
      <alignment horizontal="center" vertical="center" wrapText="1"/>
    </xf>
    <xf numFmtId="44" fontId="2" fillId="3" borderId="31" xfId="1" applyFont="1" applyFill="1" applyBorder="1" applyAlignment="1" applyProtection="1">
      <alignment horizontal="center" vertical="center"/>
    </xf>
    <xf numFmtId="44" fontId="2" fillId="3" borderId="34" xfId="1" applyFont="1" applyFill="1" applyBorder="1" applyAlignment="1" applyProtection="1">
      <alignment horizontal="center" vertical="center"/>
    </xf>
    <xf numFmtId="44" fontId="6" fillId="5" borderId="27" xfId="0" applyNumberFormat="1" applyFont="1" applyFill="1" applyBorder="1"/>
    <xf numFmtId="0" fontId="3" fillId="6" borderId="17" xfId="0" applyFont="1" applyFill="1" applyBorder="1" applyAlignment="1">
      <alignment vertical="center"/>
    </xf>
    <xf numFmtId="0" fontId="3" fillId="6" borderId="42" xfId="0" applyFont="1" applyFill="1" applyBorder="1" applyAlignment="1">
      <alignment horizontal="center" vertical="center"/>
    </xf>
    <xf numFmtId="0" fontId="13" fillId="0" borderId="30" xfId="0" applyFont="1" applyBorder="1" applyAlignment="1">
      <alignment vertical="center"/>
    </xf>
    <xf numFmtId="165" fontId="2" fillId="3" borderId="43" xfId="0" applyNumberFormat="1" applyFont="1" applyFill="1" applyBorder="1" applyAlignment="1">
      <alignment horizontal="center" vertical="center"/>
    </xf>
    <xf numFmtId="165" fontId="2" fillId="3" borderId="38" xfId="0" applyNumberFormat="1" applyFont="1" applyFill="1" applyBorder="1" applyAlignment="1">
      <alignment horizontal="center" vertical="center"/>
    </xf>
    <xf numFmtId="165" fontId="2" fillId="3" borderId="31" xfId="0" applyNumberFormat="1" applyFont="1" applyFill="1" applyBorder="1" applyAlignment="1">
      <alignment horizontal="center" vertical="center"/>
    </xf>
    <xf numFmtId="0" fontId="13" fillId="0" borderId="45" xfId="0" applyFont="1" applyBorder="1" applyAlignment="1">
      <alignment vertical="center"/>
    </xf>
    <xf numFmtId="0" fontId="13" fillId="0" borderId="35" xfId="0" applyFont="1" applyBorder="1" applyAlignment="1">
      <alignment vertical="center"/>
    </xf>
    <xf numFmtId="165" fontId="2" fillId="3" borderId="37" xfId="0" applyNumberFormat="1" applyFont="1" applyFill="1" applyBorder="1" applyAlignment="1">
      <alignment horizontal="center" vertical="center"/>
    </xf>
    <xf numFmtId="10" fontId="11" fillId="3" borderId="0" xfId="0" applyNumberFormat="1" applyFont="1" applyFill="1"/>
    <xf numFmtId="0" fontId="2" fillId="3" borderId="4" xfId="0" applyFont="1" applyFill="1" applyBorder="1" applyAlignment="1">
      <alignment horizontal="center" vertical="center"/>
    </xf>
    <xf numFmtId="0" fontId="2" fillId="3" borderId="0" xfId="0" applyFont="1" applyFill="1" applyAlignment="1">
      <alignment horizontal="center" vertical="center"/>
    </xf>
    <xf numFmtId="0" fontId="2" fillId="3" borderId="5" xfId="0" applyFont="1" applyFill="1" applyBorder="1" applyAlignment="1">
      <alignment horizontal="center" vertical="center"/>
    </xf>
    <xf numFmtId="0" fontId="2" fillId="3" borderId="4" xfId="0" applyFont="1" applyFill="1" applyBorder="1"/>
    <xf numFmtId="44" fontId="2" fillId="3" borderId="0" xfId="1" applyFont="1" applyFill="1" applyBorder="1" applyAlignment="1">
      <alignment horizontal="center" vertical="center"/>
    </xf>
    <xf numFmtId="0" fontId="3" fillId="3" borderId="0" xfId="0" applyFont="1" applyFill="1"/>
    <xf numFmtId="0" fontId="2" fillId="3" borderId="0" xfId="0" applyFont="1" applyFill="1" applyAlignment="1">
      <alignment horizontal="left" vertical="top" wrapText="1"/>
    </xf>
    <xf numFmtId="0" fontId="2" fillId="3" borderId="10" xfId="0" applyFont="1" applyFill="1" applyBorder="1"/>
    <xf numFmtId="0" fontId="2" fillId="3" borderId="12" xfId="0" applyFont="1" applyFill="1" applyBorder="1"/>
    <xf numFmtId="164" fontId="8" fillId="3" borderId="4" xfId="0" applyNumberFormat="1" applyFont="1" applyFill="1" applyBorder="1" applyAlignment="1">
      <alignment horizontal="center" vertical="center" textRotation="90" wrapText="1"/>
    </xf>
    <xf numFmtId="164" fontId="8" fillId="3" borderId="22" xfId="0" applyNumberFormat="1" applyFont="1" applyFill="1" applyBorder="1" applyAlignment="1">
      <alignment horizontal="center" vertical="center" textRotation="90" wrapText="1"/>
    </xf>
    <xf numFmtId="164" fontId="8" fillId="3" borderId="0" xfId="0" applyNumberFormat="1" applyFont="1" applyFill="1" applyAlignment="1">
      <alignment horizontal="center" vertical="center" textRotation="90"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165" fontId="7" fillId="0" borderId="4" xfId="0" applyNumberFormat="1" applyFont="1" applyBorder="1" applyAlignment="1">
      <alignment horizontal="center" vertical="center"/>
    </xf>
    <xf numFmtId="165" fontId="7" fillId="0" borderId="0" xfId="0" applyNumberFormat="1" applyFont="1" applyAlignment="1">
      <alignment horizontal="center" vertical="center"/>
    </xf>
    <xf numFmtId="165" fontId="7" fillId="0" borderId="5" xfId="0" applyNumberFormat="1" applyFont="1" applyBorder="1" applyAlignment="1">
      <alignment horizontal="center" vertical="center"/>
    </xf>
    <xf numFmtId="0" fontId="3" fillId="6" borderId="24" xfId="0" applyFont="1" applyFill="1" applyBorder="1" applyAlignment="1">
      <alignment horizontal="center" vertical="center" textRotation="90"/>
    </xf>
    <xf numFmtId="0" fontId="3" fillId="6" borderId="25" xfId="0" applyFont="1" applyFill="1" applyBorder="1" applyAlignment="1">
      <alignment horizontal="center" vertical="center" textRotation="90"/>
    </xf>
    <xf numFmtId="0" fontId="3" fillId="6" borderId="26" xfId="0" applyFont="1" applyFill="1" applyBorder="1" applyAlignment="1">
      <alignment horizontal="center" vertical="center" textRotation="90"/>
    </xf>
    <xf numFmtId="3" fontId="8" fillId="0" borderId="4" xfId="0" applyNumberFormat="1" applyFont="1" applyBorder="1" applyAlignment="1">
      <alignment horizontal="center"/>
    </xf>
    <xf numFmtId="0" fontId="8" fillId="0" borderId="0" xfId="0" applyFont="1" applyAlignment="1">
      <alignment horizontal="center"/>
    </xf>
    <xf numFmtId="0" fontId="8" fillId="0" borderId="5" xfId="0" applyFont="1" applyBorder="1" applyAlignment="1">
      <alignment horizontal="center"/>
    </xf>
    <xf numFmtId="0" fontId="3" fillId="6" borderId="17" xfId="0" applyFont="1" applyFill="1" applyBorder="1" applyAlignment="1">
      <alignment horizontal="center" vertical="center" wrapText="1"/>
    </xf>
    <xf numFmtId="0" fontId="3" fillId="6" borderId="15" xfId="0" applyFont="1" applyFill="1" applyBorder="1" applyAlignment="1">
      <alignment horizontal="center" vertical="center"/>
    </xf>
    <xf numFmtId="0" fontId="3" fillId="6" borderId="16" xfId="0" applyFont="1" applyFill="1" applyBorder="1" applyAlignment="1">
      <alignment horizontal="center" vertical="center"/>
    </xf>
    <xf numFmtId="1" fontId="8" fillId="3" borderId="10" xfId="0" applyNumberFormat="1" applyFont="1" applyFill="1" applyBorder="1" applyAlignment="1">
      <alignment horizontal="center"/>
    </xf>
    <xf numFmtId="1" fontId="8" fillId="3" borderId="11" xfId="0" applyNumberFormat="1" applyFont="1" applyFill="1" applyBorder="1" applyAlignment="1">
      <alignment horizontal="center"/>
    </xf>
    <xf numFmtId="1" fontId="8" fillId="3" borderId="12" xfId="0" applyNumberFormat="1" applyFont="1" applyFill="1" applyBorder="1" applyAlignment="1">
      <alignment horizontal="center"/>
    </xf>
    <xf numFmtId="0" fontId="3" fillId="6" borderId="21" xfId="0" applyFont="1" applyFill="1" applyBorder="1" applyAlignment="1">
      <alignment horizontal="center" vertical="center" textRotation="90"/>
    </xf>
    <xf numFmtId="0" fontId="3" fillId="6" borderId="22" xfId="0" applyFont="1" applyFill="1" applyBorder="1" applyAlignment="1">
      <alignment horizontal="center" vertical="center" textRotation="90"/>
    </xf>
    <xf numFmtId="0" fontId="3" fillId="6" borderId="23" xfId="0" applyFont="1" applyFill="1" applyBorder="1" applyAlignment="1">
      <alignment horizontal="center" vertical="center" textRotation="90"/>
    </xf>
    <xf numFmtId="44" fontId="2" fillId="3" borderId="20" xfId="0" applyNumberFormat="1" applyFont="1" applyFill="1" applyBorder="1" applyAlignment="1">
      <alignment horizontal="center" vertical="center"/>
    </xf>
    <xf numFmtId="44" fontId="2" fillId="3" borderId="14" xfId="0" applyNumberFormat="1" applyFont="1" applyFill="1" applyBorder="1" applyAlignment="1">
      <alignment horizontal="center" vertical="center"/>
    </xf>
    <xf numFmtId="44" fontId="2" fillId="3" borderId="19" xfId="0" applyNumberFormat="1" applyFont="1" applyFill="1" applyBorder="1" applyAlignment="1">
      <alignment horizontal="center" vertical="center"/>
    </xf>
    <xf numFmtId="44" fontId="2" fillId="3" borderId="10" xfId="0" applyNumberFormat="1" applyFont="1" applyFill="1" applyBorder="1" applyAlignment="1">
      <alignment horizontal="center" vertical="center"/>
    </xf>
    <xf numFmtId="44" fontId="2" fillId="3" borderId="11" xfId="0" applyNumberFormat="1" applyFont="1" applyFill="1" applyBorder="1" applyAlignment="1">
      <alignment horizontal="center" vertical="center"/>
    </xf>
    <xf numFmtId="44" fontId="2" fillId="3" borderId="12" xfId="0" applyNumberFormat="1" applyFont="1" applyFill="1" applyBorder="1" applyAlignment="1">
      <alignment horizontal="center" vertical="center"/>
    </xf>
    <xf numFmtId="44" fontId="8" fillId="3" borderId="10" xfId="0" applyNumberFormat="1" applyFont="1" applyFill="1" applyBorder="1" applyAlignment="1">
      <alignment horizontal="center" vertical="center"/>
    </xf>
    <xf numFmtId="44" fontId="8" fillId="3" borderId="11" xfId="0" applyNumberFormat="1" applyFont="1" applyFill="1" applyBorder="1" applyAlignment="1">
      <alignment horizontal="center" vertical="center"/>
    </xf>
    <xf numFmtId="44" fontId="8" fillId="3" borderId="12" xfId="0" applyNumberFormat="1" applyFont="1" applyFill="1" applyBorder="1" applyAlignment="1">
      <alignment horizontal="center" vertical="center"/>
    </xf>
    <xf numFmtId="0" fontId="18" fillId="0" borderId="0" xfId="0" applyFont="1"/>
    <xf numFmtId="0" fontId="8" fillId="0" borderId="4" xfId="0" applyFont="1" applyBorder="1" applyAlignment="1">
      <alignment horizontal="center"/>
    </xf>
    <xf numFmtId="165" fontId="7" fillId="5" borderId="1" xfId="0" applyNumberFormat="1" applyFont="1" applyFill="1" applyBorder="1" applyAlignment="1">
      <alignment horizontal="left" vertical="center"/>
    </xf>
    <xf numFmtId="165" fontId="7" fillId="5" borderId="2" xfId="0" applyNumberFormat="1" applyFont="1" applyFill="1" applyBorder="1" applyAlignment="1">
      <alignment horizontal="left" vertical="center"/>
    </xf>
    <xf numFmtId="165" fontId="7" fillId="5" borderId="3" xfId="0" applyNumberFormat="1" applyFont="1" applyFill="1" applyBorder="1" applyAlignment="1">
      <alignment horizontal="left" vertical="center"/>
    </xf>
    <xf numFmtId="0" fontId="3" fillId="6" borderId="32" xfId="0" applyFont="1" applyFill="1" applyBorder="1" applyAlignment="1">
      <alignment horizontal="right" vertical="center"/>
    </xf>
    <xf numFmtId="0" fontId="3" fillId="6" borderId="33" xfId="0" applyFont="1" applyFill="1" applyBorder="1" applyAlignment="1">
      <alignment horizontal="right" vertical="center"/>
    </xf>
    <xf numFmtId="44" fontId="8" fillId="4" borderId="24" xfId="0" applyNumberFormat="1" applyFont="1" applyFill="1" applyBorder="1" applyAlignment="1" applyProtection="1">
      <alignment vertical="center"/>
      <protection locked="0"/>
    </xf>
    <xf numFmtId="44" fontId="8" fillId="4" borderId="18" xfId="0" applyNumberFormat="1" applyFont="1" applyFill="1" applyBorder="1" applyAlignment="1" applyProtection="1">
      <alignment vertical="center"/>
      <protection locked="0"/>
    </xf>
    <xf numFmtId="0" fontId="8" fillId="4" borderId="9" xfId="0" applyFont="1" applyFill="1" applyBorder="1" applyAlignment="1" applyProtection="1">
      <alignment horizontal="center" vertical="center"/>
      <protection locked="0"/>
    </xf>
    <xf numFmtId="44" fontId="8" fillId="4" borderId="9" xfId="1" applyFont="1" applyFill="1" applyBorder="1" applyAlignment="1" applyProtection="1">
      <alignment horizontal="center" vertical="center"/>
      <protection locked="0"/>
    </xf>
    <xf numFmtId="10" fontId="0" fillId="4" borderId="27" xfId="0" applyNumberFormat="1" applyFill="1" applyBorder="1" applyProtection="1">
      <protection locked="0"/>
    </xf>
    <xf numFmtId="0" fontId="2" fillId="4" borderId="39" xfId="0" applyFont="1" applyFill="1" applyBorder="1" applyAlignment="1" applyProtection="1">
      <alignment horizontal="center" vertical="center"/>
      <protection locked="0"/>
    </xf>
    <xf numFmtId="0" fontId="2" fillId="4" borderId="41" xfId="0" applyFont="1" applyFill="1" applyBorder="1" applyAlignment="1" applyProtection="1">
      <alignment horizontal="center" vertical="center"/>
      <protection locked="0"/>
    </xf>
    <xf numFmtId="0" fontId="2" fillId="4" borderId="13" xfId="0" applyFont="1" applyFill="1" applyBorder="1" applyAlignment="1" applyProtection="1">
      <alignment horizontal="center" vertical="center"/>
      <protection locked="0"/>
    </xf>
    <xf numFmtId="0" fontId="2" fillId="4" borderId="7" xfId="0" applyFont="1" applyFill="1" applyBorder="1" applyAlignment="1" applyProtection="1">
      <alignment horizontal="center" vertical="center"/>
      <protection locked="0"/>
    </xf>
    <xf numFmtId="0" fontId="2" fillId="4" borderId="46" xfId="0" applyFont="1" applyFill="1" applyBorder="1" applyAlignment="1" applyProtection="1">
      <alignment horizontal="center" vertical="center"/>
      <protection locked="0"/>
    </xf>
    <xf numFmtId="0" fontId="2" fillId="4" borderId="14" xfId="0" applyFont="1" applyFill="1" applyBorder="1" applyAlignment="1" applyProtection="1">
      <alignment horizontal="center" vertical="center"/>
      <protection locked="0"/>
    </xf>
    <xf numFmtId="0" fontId="2" fillId="4" borderId="40" xfId="0" applyFont="1" applyFill="1" applyBorder="1" applyAlignment="1" applyProtection="1">
      <alignment horizontal="center" vertical="center"/>
      <protection locked="0"/>
    </xf>
    <xf numFmtId="0" fontId="2" fillId="4" borderId="36" xfId="0" applyFont="1" applyFill="1" applyBorder="1" applyAlignment="1" applyProtection="1">
      <alignment horizontal="center" vertical="center"/>
      <protection locked="0"/>
    </xf>
    <xf numFmtId="0" fontId="3" fillId="6" borderId="1" xfId="0" applyFont="1" applyFill="1" applyBorder="1" applyAlignment="1">
      <alignment vertical="center" wrapText="1"/>
    </xf>
    <xf numFmtId="0" fontId="2" fillId="4" borderId="9" xfId="0" applyFont="1" applyFill="1" applyBorder="1" applyAlignment="1" applyProtection="1">
      <alignment horizontal="center" vertical="center"/>
      <protection locked="0"/>
    </xf>
  </cellXfs>
  <cellStyles count="2">
    <cellStyle name="Standaard" xfId="0" builtinId="0"/>
    <cellStyle name="Valuta 2" xfId="1" xr:uid="{54D1D484-E90F-47A9-9329-588A2B5A52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6FE65-A9CF-4657-A639-B2273CC94CAF}">
  <dimension ref="B1:F22"/>
  <sheetViews>
    <sheetView tabSelected="1" topLeftCell="A3" workbookViewId="0">
      <selection activeCell="D10" sqref="D10"/>
    </sheetView>
  </sheetViews>
  <sheetFormatPr defaultColWidth="8.88671875" defaultRowHeight="11.4" x14ac:dyDescent="0.2"/>
  <cols>
    <col min="1" max="1" width="2" style="6" customWidth="1"/>
    <col min="2" max="2" width="2.109375" style="6" customWidth="1"/>
    <col min="3" max="3" width="49.5546875" style="6" customWidth="1"/>
    <col min="4" max="4" width="31.33203125" style="6" customWidth="1"/>
    <col min="5" max="5" width="34.44140625" style="6" customWidth="1"/>
    <col min="6" max="6" width="1.6640625" style="6" customWidth="1"/>
    <col min="7" max="16384" width="8.88671875" style="6"/>
  </cols>
  <sheetData>
    <row r="1" spans="2:6" ht="12" thickBot="1" x14ac:dyDescent="0.25"/>
    <row r="2" spans="2:6" ht="12" thickBot="1" x14ac:dyDescent="0.25">
      <c r="B2" s="1"/>
      <c r="C2" s="72" t="s">
        <v>0</v>
      </c>
      <c r="D2" s="72"/>
      <c r="E2" s="72"/>
      <c r="F2" s="73"/>
    </row>
    <row r="3" spans="2:6" ht="108" customHeight="1" x14ac:dyDescent="0.2">
      <c r="B3" s="74" t="s">
        <v>86</v>
      </c>
      <c r="C3" s="75"/>
      <c r="D3" s="75"/>
      <c r="E3" s="75"/>
      <c r="F3" s="76"/>
    </row>
    <row r="4" spans="2:6" x14ac:dyDescent="0.2">
      <c r="B4" s="60"/>
      <c r="C4" s="61"/>
      <c r="D4" s="61"/>
      <c r="E4" s="61"/>
      <c r="F4" s="62"/>
    </row>
    <row r="5" spans="2:6" x14ac:dyDescent="0.2">
      <c r="B5" s="63"/>
      <c r="F5" s="2"/>
    </row>
    <row r="6" spans="2:6" x14ac:dyDescent="0.2">
      <c r="B6" s="63"/>
      <c r="C6" s="3" t="s">
        <v>1</v>
      </c>
      <c r="D6" s="3" t="s">
        <v>2</v>
      </c>
      <c r="F6" s="2"/>
    </row>
    <row r="7" spans="2:6" x14ac:dyDescent="0.2">
      <c r="B7" s="63"/>
      <c r="C7" s="3" t="s">
        <v>3</v>
      </c>
      <c r="D7" s="3" t="s">
        <v>4</v>
      </c>
      <c r="F7" s="2"/>
    </row>
    <row r="8" spans="2:6" x14ac:dyDescent="0.2">
      <c r="B8" s="63"/>
      <c r="C8" s="3" t="s">
        <v>5</v>
      </c>
      <c r="D8" s="3" t="s">
        <v>6</v>
      </c>
      <c r="F8" s="2"/>
    </row>
    <row r="9" spans="2:6" x14ac:dyDescent="0.2">
      <c r="B9" s="63"/>
      <c r="F9" s="2"/>
    </row>
    <row r="10" spans="2:6" ht="18.75" customHeight="1" x14ac:dyDescent="0.2">
      <c r="B10" s="63"/>
      <c r="C10" s="5" t="s">
        <v>7</v>
      </c>
      <c r="D10" s="14">
        <f>'P1. Lease personenwagens'!D15</f>
        <v>0</v>
      </c>
      <c r="E10" s="64"/>
      <c r="F10" s="2"/>
    </row>
    <row r="11" spans="2:6" ht="18.75" customHeight="1" x14ac:dyDescent="0.2">
      <c r="B11" s="63"/>
      <c r="C11" s="5" t="s">
        <v>8</v>
      </c>
      <c r="D11" s="10">
        <f>'P2. Koop bedrijfswagens'!G10</f>
        <v>0</v>
      </c>
      <c r="F11" s="2"/>
    </row>
    <row r="12" spans="2:6" x14ac:dyDescent="0.2">
      <c r="B12" s="63"/>
      <c r="D12" s="65"/>
      <c r="F12" s="2"/>
    </row>
    <row r="13" spans="2:6" x14ac:dyDescent="0.2">
      <c r="B13" s="63"/>
      <c r="C13" s="66"/>
      <c r="D13" s="66"/>
      <c r="F13" s="2"/>
    </row>
    <row r="14" spans="2:6" x14ac:dyDescent="0.2">
      <c r="B14" s="63"/>
      <c r="C14" s="6" t="s">
        <v>9</v>
      </c>
      <c r="F14" s="2"/>
    </row>
    <row r="15" spans="2:6" x14ac:dyDescent="0.2">
      <c r="B15" s="63"/>
      <c r="C15" s="3" t="s">
        <v>10</v>
      </c>
      <c r="D15" s="125"/>
      <c r="F15" s="2"/>
    </row>
    <row r="16" spans="2:6" x14ac:dyDescent="0.2">
      <c r="B16" s="63"/>
      <c r="C16" s="3" t="s">
        <v>11</v>
      </c>
      <c r="D16" s="125"/>
      <c r="F16" s="2"/>
    </row>
    <row r="17" spans="2:6" x14ac:dyDescent="0.2">
      <c r="B17" s="63"/>
      <c r="C17" s="3" t="s">
        <v>12</v>
      </c>
      <c r="D17" s="125"/>
      <c r="F17" s="2"/>
    </row>
    <row r="18" spans="2:6" x14ac:dyDescent="0.2">
      <c r="B18" s="63"/>
      <c r="C18" s="3" t="s">
        <v>13</v>
      </c>
      <c r="D18" s="125"/>
      <c r="F18" s="2"/>
    </row>
    <row r="19" spans="2:6" x14ac:dyDescent="0.2">
      <c r="B19" s="63"/>
      <c r="C19" s="3" t="s">
        <v>14</v>
      </c>
      <c r="D19" s="125"/>
      <c r="F19" s="2"/>
    </row>
    <row r="20" spans="2:6" x14ac:dyDescent="0.2">
      <c r="B20" s="63"/>
      <c r="C20" s="3" t="s">
        <v>15</v>
      </c>
      <c r="D20" s="125"/>
      <c r="F20" s="2"/>
    </row>
    <row r="21" spans="2:6" x14ac:dyDescent="0.2">
      <c r="B21" s="63"/>
      <c r="C21" s="4" t="s">
        <v>16</v>
      </c>
      <c r="D21" s="125"/>
      <c r="F21" s="2"/>
    </row>
    <row r="22" spans="2:6" ht="12" thickBot="1" x14ac:dyDescent="0.25">
      <c r="B22" s="67"/>
      <c r="C22" s="7"/>
      <c r="D22" s="7"/>
      <c r="E22" s="7"/>
      <c r="F22" s="68"/>
    </row>
  </sheetData>
  <sheetProtection algorithmName="SHA-512" hashValue="cotyqlHJbqsHnftHP8OVbyJMMwSNlumbnH5TX+utnF0R0ALjMlm4GCtirar2jBs/B8jPn5Qrq0WCw1xIOcTldg==" saltValue="flryRgXzJkUPpoJYCHkmCQ==" spinCount="100000" sheet="1" objects="1" scenarios="1"/>
  <mergeCells count="2">
    <mergeCell ref="C2:F2"/>
    <mergeCell ref="B3:F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A2C27-796F-41EE-87D1-C545F3DE5AD3}">
  <dimension ref="B2:R99"/>
  <sheetViews>
    <sheetView zoomScale="90" zoomScaleNormal="90" workbookViewId="0">
      <selection activeCell="D15" sqref="D15:R15"/>
    </sheetView>
  </sheetViews>
  <sheetFormatPr defaultColWidth="8.88671875" defaultRowHeight="11.4" x14ac:dyDescent="0.2"/>
  <cols>
    <col min="1" max="1" width="2.6640625" style="6" customWidth="1"/>
    <col min="2" max="2" width="8.88671875" style="6"/>
    <col min="3" max="3" width="42.88671875" style="6" customWidth="1"/>
    <col min="4" max="13" width="13.77734375" style="6" customWidth="1"/>
    <col min="14" max="14" width="17" style="6" customWidth="1"/>
    <col min="15" max="15" width="22.5546875" style="6" customWidth="1"/>
    <col min="16" max="16" width="21.44140625" style="6" customWidth="1"/>
    <col min="17" max="17" width="18" style="6" customWidth="1"/>
    <col min="18" max="18" width="16.44140625" style="6" customWidth="1"/>
    <col min="19" max="16384" width="8.88671875" style="6"/>
  </cols>
  <sheetData>
    <row r="2" spans="2:18" ht="13.8" x14ac:dyDescent="0.25">
      <c r="B2" s="30" t="s">
        <v>45</v>
      </c>
    </row>
    <row r="3" spans="2:18" ht="13.8" x14ac:dyDescent="0.25">
      <c r="B3" s="30"/>
    </row>
    <row r="4" spans="2:18" ht="12" thickBot="1" x14ac:dyDescent="0.25"/>
    <row r="5" spans="2:18" ht="38.25" customHeight="1" x14ac:dyDescent="0.2">
      <c r="B5" s="80"/>
      <c r="C5" s="8" t="s">
        <v>67</v>
      </c>
      <c r="D5" s="86" t="s">
        <v>66</v>
      </c>
      <c r="E5" s="87"/>
      <c r="F5" s="87"/>
      <c r="G5" s="87"/>
      <c r="H5" s="88"/>
      <c r="I5" s="86" t="s">
        <v>20</v>
      </c>
      <c r="J5" s="87"/>
      <c r="K5" s="87"/>
      <c r="L5" s="87"/>
      <c r="M5" s="88"/>
      <c r="N5" s="86" t="s">
        <v>21</v>
      </c>
      <c r="O5" s="87"/>
      <c r="P5" s="87"/>
      <c r="Q5" s="87"/>
      <c r="R5" s="88"/>
    </row>
    <row r="6" spans="2:18" ht="132.6" customHeight="1" x14ac:dyDescent="0.2">
      <c r="B6" s="81"/>
      <c r="C6" s="39" t="s">
        <v>68</v>
      </c>
      <c r="D6" s="69" t="s">
        <v>101</v>
      </c>
      <c r="E6" s="69" t="s">
        <v>87</v>
      </c>
      <c r="F6" s="69" t="s">
        <v>88</v>
      </c>
      <c r="G6" s="69" t="s">
        <v>89</v>
      </c>
      <c r="H6" s="69" t="s">
        <v>90</v>
      </c>
      <c r="I6" s="69" t="s">
        <v>91</v>
      </c>
      <c r="J6" s="70" t="s">
        <v>92</v>
      </c>
      <c r="K6" s="71" t="s">
        <v>93</v>
      </c>
      <c r="L6" s="69" t="s">
        <v>94</v>
      </c>
      <c r="M6" s="70" t="s">
        <v>95</v>
      </c>
      <c r="N6" s="69" t="s">
        <v>96</v>
      </c>
      <c r="O6" s="70" t="s">
        <v>97</v>
      </c>
      <c r="P6" s="71" t="s">
        <v>98</v>
      </c>
      <c r="Q6" s="69" t="s">
        <v>99</v>
      </c>
      <c r="R6" s="70" t="s">
        <v>100</v>
      </c>
    </row>
    <row r="7" spans="2:18" ht="14.4" customHeight="1" x14ac:dyDescent="0.2">
      <c r="B7" s="81"/>
      <c r="C7" s="6" t="s">
        <v>69</v>
      </c>
      <c r="D7" s="77">
        <v>35000</v>
      </c>
      <c r="E7" s="78"/>
      <c r="F7" s="78"/>
      <c r="G7" s="78"/>
      <c r="H7" s="79"/>
      <c r="I7" s="77">
        <v>49500</v>
      </c>
      <c r="J7" s="78"/>
      <c r="K7" s="78"/>
      <c r="L7" s="78"/>
      <c r="M7" s="79"/>
      <c r="N7" s="77">
        <v>57000</v>
      </c>
      <c r="O7" s="78"/>
      <c r="P7" s="78"/>
      <c r="Q7" s="78"/>
      <c r="R7" s="79"/>
    </row>
    <row r="8" spans="2:18" ht="14.4" customHeight="1" x14ac:dyDescent="0.2">
      <c r="B8" s="81"/>
      <c r="C8" s="6" t="s">
        <v>17</v>
      </c>
      <c r="D8" s="83">
        <v>30000</v>
      </c>
      <c r="E8" s="84"/>
      <c r="F8" s="84"/>
      <c r="G8" s="84"/>
      <c r="H8" s="85"/>
      <c r="I8" s="83">
        <v>30000</v>
      </c>
      <c r="J8" s="84"/>
      <c r="K8" s="84"/>
      <c r="L8" s="84"/>
      <c r="M8" s="85"/>
      <c r="N8" s="83">
        <v>30000</v>
      </c>
      <c r="O8" s="84"/>
      <c r="P8" s="84"/>
      <c r="Q8" s="84"/>
      <c r="R8" s="85"/>
    </row>
    <row r="9" spans="2:18" ht="13.8" customHeight="1" x14ac:dyDescent="0.2">
      <c r="B9" s="81"/>
      <c r="C9" s="9" t="s">
        <v>18</v>
      </c>
      <c r="D9" s="105">
        <v>60</v>
      </c>
      <c r="E9" s="84"/>
      <c r="F9" s="84"/>
      <c r="G9" s="84"/>
      <c r="H9" s="85"/>
      <c r="I9" s="105">
        <v>60</v>
      </c>
      <c r="J9" s="84"/>
      <c r="K9" s="84"/>
      <c r="L9" s="84"/>
      <c r="M9" s="85"/>
      <c r="N9" s="105">
        <v>60</v>
      </c>
      <c r="O9" s="84"/>
      <c r="P9" s="84"/>
      <c r="Q9" s="84"/>
      <c r="R9" s="85"/>
    </row>
    <row r="10" spans="2:18" ht="12" thickBot="1" x14ac:dyDescent="0.25">
      <c r="B10" s="82"/>
      <c r="C10" s="7" t="s">
        <v>22</v>
      </c>
      <c r="D10" s="89">
        <v>13</v>
      </c>
      <c r="E10" s="90"/>
      <c r="F10" s="90"/>
      <c r="G10" s="90"/>
      <c r="H10" s="91"/>
      <c r="I10" s="89">
        <v>7</v>
      </c>
      <c r="J10" s="90"/>
      <c r="K10" s="90"/>
      <c r="L10" s="90"/>
      <c r="M10" s="91"/>
      <c r="N10" s="89">
        <v>1</v>
      </c>
      <c r="O10" s="90"/>
      <c r="P10" s="90"/>
      <c r="Q10" s="90"/>
      <c r="R10" s="91"/>
    </row>
    <row r="11" spans="2:18" ht="12" thickBot="1" x14ac:dyDescent="0.25"/>
    <row r="12" spans="2:18" ht="18.75" customHeight="1" x14ac:dyDescent="0.2">
      <c r="B12" s="92" t="s">
        <v>19</v>
      </c>
      <c r="C12" s="8" t="s">
        <v>56</v>
      </c>
      <c r="D12" s="111">
        <v>0</v>
      </c>
      <c r="E12" s="112">
        <v>0</v>
      </c>
      <c r="F12" s="112">
        <v>0</v>
      </c>
      <c r="G12" s="112">
        <v>0</v>
      </c>
      <c r="H12" s="112">
        <v>0</v>
      </c>
      <c r="I12" s="111">
        <v>0</v>
      </c>
      <c r="J12" s="112">
        <v>0</v>
      </c>
      <c r="K12" s="112">
        <v>0</v>
      </c>
      <c r="L12" s="112">
        <v>0</v>
      </c>
      <c r="M12" s="112">
        <v>0</v>
      </c>
      <c r="N12" s="111">
        <v>0</v>
      </c>
      <c r="O12" s="112">
        <v>0</v>
      </c>
      <c r="P12" s="112">
        <v>0</v>
      </c>
      <c r="Q12" s="112">
        <v>0</v>
      </c>
      <c r="R12" s="112">
        <v>0</v>
      </c>
    </row>
    <row r="13" spans="2:18" ht="18" customHeight="1" x14ac:dyDescent="0.2">
      <c r="B13" s="93"/>
      <c r="C13" s="9" t="s">
        <v>84</v>
      </c>
      <c r="D13" s="95">
        <f>(D12+E12+F12+G12+H12)/5</f>
        <v>0</v>
      </c>
      <c r="E13" s="96"/>
      <c r="F13" s="96"/>
      <c r="G13" s="96"/>
      <c r="H13" s="97"/>
      <c r="I13" s="95">
        <f>(I12+J12+K12+L12+M12)/5</f>
        <v>0</v>
      </c>
      <c r="J13" s="96"/>
      <c r="K13" s="96"/>
      <c r="L13" s="96"/>
      <c r="M13" s="97"/>
      <c r="N13" s="95">
        <f>(N12+O12+P12+Q12+R12)/5</f>
        <v>0</v>
      </c>
      <c r="O13" s="96"/>
      <c r="P13" s="96"/>
      <c r="Q13" s="96"/>
      <c r="R13" s="97"/>
    </row>
    <row r="14" spans="2:18" ht="20.25" customHeight="1" thickBot="1" x14ac:dyDescent="0.25">
      <c r="B14" s="93"/>
      <c r="C14" s="9" t="s">
        <v>85</v>
      </c>
      <c r="D14" s="98">
        <f>D13*D10</f>
        <v>0</v>
      </c>
      <c r="E14" s="99"/>
      <c r="F14" s="99"/>
      <c r="G14" s="99"/>
      <c r="H14" s="100"/>
      <c r="I14" s="98">
        <f>I13*I10</f>
        <v>0</v>
      </c>
      <c r="J14" s="99"/>
      <c r="K14" s="99"/>
      <c r="L14" s="99"/>
      <c r="M14" s="100"/>
      <c r="N14" s="101">
        <f>N13*N10</f>
        <v>0</v>
      </c>
      <c r="O14" s="102"/>
      <c r="P14" s="102"/>
      <c r="Q14" s="102"/>
      <c r="R14" s="103"/>
    </row>
    <row r="15" spans="2:18" ht="30" customHeight="1" thickBot="1" x14ac:dyDescent="0.25">
      <c r="B15" s="94"/>
      <c r="C15" s="12" t="s">
        <v>55</v>
      </c>
      <c r="D15" s="106">
        <f>SUM(D14:R14)*12</f>
        <v>0</v>
      </c>
      <c r="E15" s="107"/>
      <c r="F15" s="107"/>
      <c r="G15" s="107"/>
      <c r="H15" s="107"/>
      <c r="I15" s="107"/>
      <c r="J15" s="107"/>
      <c r="K15" s="107"/>
      <c r="L15" s="107"/>
      <c r="M15" s="107"/>
      <c r="N15" s="107"/>
      <c r="O15" s="107"/>
      <c r="P15" s="107"/>
      <c r="Q15" s="107"/>
      <c r="R15" s="108"/>
    </row>
    <row r="18" spans="3:13" ht="11.4" customHeight="1" x14ac:dyDescent="0.3">
      <c r="E18" s="11"/>
      <c r="H18" s="104"/>
      <c r="I18" s="104"/>
      <c r="J18" s="104"/>
      <c r="K18" s="104"/>
      <c r="L18" s="104"/>
      <c r="M18" s="104"/>
    </row>
    <row r="19" spans="3:13" x14ac:dyDescent="0.2">
      <c r="E19" s="11"/>
      <c r="H19" s="38"/>
    </row>
    <row r="20" spans="3:13" x14ac:dyDescent="0.2">
      <c r="C20" s="15"/>
    </row>
    <row r="21" spans="3:13" x14ac:dyDescent="0.2">
      <c r="C21" s="15"/>
      <c r="H21" s="37"/>
    </row>
    <row r="22" spans="3:13" x14ac:dyDescent="0.2">
      <c r="D22" s="18"/>
    </row>
    <row r="23" spans="3:13" x14ac:dyDescent="0.2">
      <c r="D23" s="18"/>
    </row>
    <row r="24" spans="3:13" x14ac:dyDescent="0.2">
      <c r="C24" s="15"/>
      <c r="D24" s="19"/>
    </row>
    <row r="25" spans="3:13" x14ac:dyDescent="0.2">
      <c r="D25" s="20"/>
    </row>
    <row r="26" spans="3:13" x14ac:dyDescent="0.2">
      <c r="D26" s="18"/>
    </row>
    <row r="27" spans="3:13" x14ac:dyDescent="0.2">
      <c r="D27" s="18"/>
    </row>
    <row r="28" spans="3:13" x14ac:dyDescent="0.2">
      <c r="D28" s="18"/>
    </row>
    <row r="29" spans="3:13" x14ac:dyDescent="0.2">
      <c r="C29" s="15"/>
      <c r="D29" s="19"/>
    </row>
    <row r="30" spans="3:13" x14ac:dyDescent="0.2">
      <c r="D30" s="20"/>
    </row>
    <row r="31" spans="3:13" x14ac:dyDescent="0.2">
      <c r="D31" s="18"/>
    </row>
    <row r="32" spans="3:13" x14ac:dyDescent="0.2">
      <c r="D32" s="18"/>
    </row>
    <row r="33" spans="3:4" x14ac:dyDescent="0.2">
      <c r="C33" s="15"/>
      <c r="D33" s="19"/>
    </row>
    <row r="34" spans="3:4" x14ac:dyDescent="0.2">
      <c r="D34" s="20"/>
    </row>
    <row r="35" spans="3:4" x14ac:dyDescent="0.2">
      <c r="D35" s="18"/>
    </row>
    <row r="36" spans="3:4" x14ac:dyDescent="0.2">
      <c r="D36" s="18"/>
    </row>
    <row r="37" spans="3:4" x14ac:dyDescent="0.2">
      <c r="C37" s="15"/>
      <c r="D37" s="19"/>
    </row>
    <row r="38" spans="3:4" x14ac:dyDescent="0.2">
      <c r="D38" s="20"/>
    </row>
    <row r="39" spans="3:4" x14ac:dyDescent="0.2">
      <c r="D39" s="18"/>
    </row>
    <row r="40" spans="3:4" x14ac:dyDescent="0.2">
      <c r="D40" s="18"/>
    </row>
    <row r="41" spans="3:4" x14ac:dyDescent="0.2">
      <c r="C41" s="15"/>
      <c r="D41" s="19"/>
    </row>
    <row r="42" spans="3:4" x14ac:dyDescent="0.2">
      <c r="D42" s="20"/>
    </row>
    <row r="43" spans="3:4" x14ac:dyDescent="0.2">
      <c r="D43" s="18"/>
    </row>
    <row r="44" spans="3:4" x14ac:dyDescent="0.2">
      <c r="D44" s="18"/>
    </row>
    <row r="45" spans="3:4" x14ac:dyDescent="0.2">
      <c r="D45" s="18"/>
    </row>
    <row r="46" spans="3:4" x14ac:dyDescent="0.2">
      <c r="C46" s="15"/>
      <c r="D46" s="19"/>
    </row>
    <row r="47" spans="3:4" x14ac:dyDescent="0.2">
      <c r="D47" s="20"/>
    </row>
    <row r="48" spans="3:4" x14ac:dyDescent="0.2">
      <c r="D48" s="18"/>
    </row>
    <row r="49" spans="3:4" x14ac:dyDescent="0.2">
      <c r="D49" s="18"/>
    </row>
    <row r="50" spans="3:4" x14ac:dyDescent="0.2">
      <c r="D50" s="18"/>
    </row>
    <row r="51" spans="3:4" x14ac:dyDescent="0.2">
      <c r="C51" s="15"/>
      <c r="D51" s="19"/>
    </row>
    <row r="52" spans="3:4" x14ac:dyDescent="0.2">
      <c r="D52" s="20"/>
    </row>
    <row r="53" spans="3:4" x14ac:dyDescent="0.2">
      <c r="D53" s="18"/>
    </row>
    <row r="54" spans="3:4" x14ac:dyDescent="0.2">
      <c r="D54" s="18"/>
    </row>
    <row r="55" spans="3:4" x14ac:dyDescent="0.2">
      <c r="D55" s="18"/>
    </row>
    <row r="56" spans="3:4" x14ac:dyDescent="0.2">
      <c r="D56" s="18"/>
    </row>
    <row r="57" spans="3:4" x14ac:dyDescent="0.2">
      <c r="D57" s="18"/>
    </row>
    <row r="58" spans="3:4" x14ac:dyDescent="0.2">
      <c r="C58" s="15"/>
      <c r="D58" s="19"/>
    </row>
    <row r="59" spans="3:4" x14ac:dyDescent="0.2">
      <c r="D59" s="20"/>
    </row>
    <row r="60" spans="3:4" x14ac:dyDescent="0.2">
      <c r="D60" s="18"/>
    </row>
    <row r="61" spans="3:4" x14ac:dyDescent="0.2">
      <c r="D61" s="18"/>
    </row>
    <row r="62" spans="3:4" x14ac:dyDescent="0.2">
      <c r="C62" s="15"/>
      <c r="D62" s="19"/>
    </row>
    <row r="63" spans="3:4" x14ac:dyDescent="0.2">
      <c r="D63" s="20"/>
    </row>
    <row r="64" spans="3:4" x14ac:dyDescent="0.2">
      <c r="D64" s="18"/>
    </row>
    <row r="65" spans="3:4" x14ac:dyDescent="0.2">
      <c r="D65" s="18"/>
    </row>
    <row r="66" spans="3:4" x14ac:dyDescent="0.2">
      <c r="C66" s="15"/>
      <c r="D66" s="19"/>
    </row>
    <row r="67" spans="3:4" x14ac:dyDescent="0.2">
      <c r="D67" s="20"/>
    </row>
    <row r="68" spans="3:4" x14ac:dyDescent="0.2">
      <c r="D68" s="18"/>
    </row>
    <row r="69" spans="3:4" x14ac:dyDescent="0.2">
      <c r="D69" s="18"/>
    </row>
    <row r="70" spans="3:4" x14ac:dyDescent="0.2">
      <c r="D70" s="18"/>
    </row>
    <row r="71" spans="3:4" x14ac:dyDescent="0.2">
      <c r="C71" s="15"/>
      <c r="D71" s="19"/>
    </row>
    <row r="72" spans="3:4" x14ac:dyDescent="0.2">
      <c r="D72" s="20"/>
    </row>
    <row r="73" spans="3:4" x14ac:dyDescent="0.2">
      <c r="D73" s="18"/>
    </row>
    <row r="74" spans="3:4" x14ac:dyDescent="0.2">
      <c r="D74" s="18"/>
    </row>
    <row r="75" spans="3:4" x14ac:dyDescent="0.2">
      <c r="D75" s="18"/>
    </row>
    <row r="76" spans="3:4" x14ac:dyDescent="0.2">
      <c r="D76" s="18"/>
    </row>
    <row r="77" spans="3:4" x14ac:dyDescent="0.2">
      <c r="D77" s="18"/>
    </row>
    <row r="78" spans="3:4" x14ac:dyDescent="0.2">
      <c r="C78" s="16"/>
      <c r="D78" s="19"/>
    </row>
    <row r="79" spans="3:4" x14ac:dyDescent="0.2">
      <c r="D79" s="20"/>
    </row>
    <row r="80" spans="3:4" x14ac:dyDescent="0.2">
      <c r="D80" s="18"/>
    </row>
    <row r="81" spans="3:4" x14ac:dyDescent="0.2">
      <c r="D81" s="18"/>
    </row>
    <row r="82" spans="3:4" x14ac:dyDescent="0.2">
      <c r="D82" s="18"/>
    </row>
    <row r="83" spans="3:4" x14ac:dyDescent="0.2">
      <c r="D83" s="18"/>
    </row>
    <row r="84" spans="3:4" x14ac:dyDescent="0.2">
      <c r="D84" s="18"/>
    </row>
    <row r="85" spans="3:4" x14ac:dyDescent="0.2">
      <c r="D85" s="18"/>
    </row>
    <row r="86" spans="3:4" x14ac:dyDescent="0.2">
      <c r="D86" s="18"/>
    </row>
    <row r="87" spans="3:4" x14ac:dyDescent="0.2">
      <c r="C87" s="15"/>
      <c r="D87" s="19"/>
    </row>
    <row r="88" spans="3:4" x14ac:dyDescent="0.2">
      <c r="D88" s="18"/>
    </row>
    <row r="89" spans="3:4" x14ac:dyDescent="0.2">
      <c r="D89" s="18"/>
    </row>
    <row r="90" spans="3:4" ht="14.4" x14ac:dyDescent="0.3">
      <c r="C90" s="17"/>
      <c r="D90" s="18"/>
    </row>
    <row r="91" spans="3:4" x14ac:dyDescent="0.2">
      <c r="D91" s="18"/>
    </row>
    <row r="92" spans="3:4" x14ac:dyDescent="0.2">
      <c r="D92" s="18"/>
    </row>
    <row r="93" spans="3:4" x14ac:dyDescent="0.2">
      <c r="C93" s="15"/>
      <c r="D93" s="19"/>
    </row>
    <row r="94" spans="3:4" x14ac:dyDescent="0.2">
      <c r="D94" s="20"/>
    </row>
    <row r="95" spans="3:4" x14ac:dyDescent="0.2">
      <c r="D95" s="18"/>
    </row>
    <row r="96" spans="3:4" x14ac:dyDescent="0.2">
      <c r="D96" s="18"/>
    </row>
    <row r="97" spans="3:4" x14ac:dyDescent="0.2">
      <c r="D97" s="18"/>
    </row>
    <row r="98" spans="3:4" x14ac:dyDescent="0.2">
      <c r="D98" s="18"/>
    </row>
    <row r="99" spans="3:4" x14ac:dyDescent="0.2">
      <c r="C99" s="15"/>
      <c r="D99" s="19"/>
    </row>
  </sheetData>
  <sheetProtection algorithmName="SHA-512" hashValue="RDkdS4bsG85P7AoYROq4MN2NXPeGhgEkC2tZAk7VtO5/7zony0pg4wU7Fy90cYtgIW9XIlW+hfnuEolN3oAz6A==" saltValue="dvPSgAO4sfIQl+X4P2EAjg==" spinCount="100000" sheet="1" objects="1" scenarios="1"/>
  <mergeCells count="25">
    <mergeCell ref="H18:M18"/>
    <mergeCell ref="D9:H9"/>
    <mergeCell ref="I9:M9"/>
    <mergeCell ref="N9:R9"/>
    <mergeCell ref="D15:R15"/>
    <mergeCell ref="B12:B15"/>
    <mergeCell ref="D13:H13"/>
    <mergeCell ref="I13:M13"/>
    <mergeCell ref="N13:R13"/>
    <mergeCell ref="D14:H14"/>
    <mergeCell ref="I14:M14"/>
    <mergeCell ref="N14:R14"/>
    <mergeCell ref="I7:M7"/>
    <mergeCell ref="N7:R7"/>
    <mergeCell ref="D7:H7"/>
    <mergeCell ref="B5:B10"/>
    <mergeCell ref="D8:H8"/>
    <mergeCell ref="I8:M8"/>
    <mergeCell ref="N8:R8"/>
    <mergeCell ref="D5:H5"/>
    <mergeCell ref="I5:M5"/>
    <mergeCell ref="N5:R5"/>
    <mergeCell ref="D10:H10"/>
    <mergeCell ref="I10:M10"/>
    <mergeCell ref="N10:R1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B175C-95F6-4774-BB6E-CB6A02D9D725}">
  <dimension ref="B2:G24"/>
  <sheetViews>
    <sheetView zoomScale="110" zoomScaleNormal="110" workbookViewId="0">
      <selection activeCell="G10" sqref="G10"/>
    </sheetView>
  </sheetViews>
  <sheetFormatPr defaultRowHeight="14.4" x14ac:dyDescent="0.3"/>
  <cols>
    <col min="1" max="1" width="3.109375" style="13" customWidth="1"/>
    <col min="2" max="2" width="42.6640625" style="13" customWidth="1"/>
    <col min="3" max="3" width="12.109375" style="13" customWidth="1"/>
    <col min="4" max="6" width="29.88671875" style="13" customWidth="1"/>
    <col min="7" max="7" width="34.21875" style="13" customWidth="1"/>
    <col min="8" max="16384" width="8.88671875" style="13"/>
  </cols>
  <sheetData>
    <row r="2" spans="2:7" x14ac:dyDescent="0.3">
      <c r="B2" s="30" t="s">
        <v>46</v>
      </c>
    </row>
    <row r="3" spans="2:7" ht="9.6" customHeight="1" x14ac:dyDescent="0.3">
      <c r="B3" s="21"/>
    </row>
    <row r="5" spans="2:7" x14ac:dyDescent="0.3">
      <c r="B5" s="15" t="s">
        <v>27</v>
      </c>
    </row>
    <row r="6" spans="2:7" ht="15" thickBot="1" x14ac:dyDescent="0.35"/>
    <row r="7" spans="2:7" ht="22.8" x14ac:dyDescent="0.3">
      <c r="B7" s="41" t="s">
        <v>26</v>
      </c>
      <c r="C7" s="42" t="s">
        <v>81</v>
      </c>
      <c r="D7" s="43" t="s">
        <v>23</v>
      </c>
      <c r="E7" s="43" t="s">
        <v>24</v>
      </c>
      <c r="F7" s="43" t="s">
        <v>80</v>
      </c>
      <c r="G7" s="44" t="s">
        <v>57</v>
      </c>
    </row>
    <row r="8" spans="2:7" ht="21.6" customHeight="1" x14ac:dyDescent="0.3">
      <c r="B8" s="45" t="s">
        <v>25</v>
      </c>
      <c r="C8" s="46">
        <v>16</v>
      </c>
      <c r="D8" s="113"/>
      <c r="E8" s="113"/>
      <c r="F8" s="114"/>
      <c r="G8" s="47">
        <f>C8*F8</f>
        <v>0</v>
      </c>
    </row>
    <row r="9" spans="2:7" ht="28.8" customHeight="1" thickBot="1" x14ac:dyDescent="0.35">
      <c r="B9" s="45" t="s">
        <v>58</v>
      </c>
      <c r="C9" s="46">
        <v>3</v>
      </c>
      <c r="D9" s="113"/>
      <c r="E9" s="113"/>
      <c r="F9" s="114"/>
      <c r="G9" s="48">
        <f>C9*F9</f>
        <v>0</v>
      </c>
    </row>
    <row r="10" spans="2:7" ht="15" thickBot="1" x14ac:dyDescent="0.35">
      <c r="B10" s="109" t="s">
        <v>82</v>
      </c>
      <c r="C10" s="110"/>
      <c r="D10" s="110"/>
      <c r="E10" s="110"/>
      <c r="F10" s="110"/>
      <c r="G10" s="49">
        <f>G8+G9</f>
        <v>0</v>
      </c>
    </row>
    <row r="11" spans="2:7" ht="15" thickBot="1" x14ac:dyDescent="0.35"/>
    <row r="12" spans="2:7" ht="40.200000000000003" customHeight="1" thickBot="1" x14ac:dyDescent="0.35">
      <c r="B12" s="124" t="s">
        <v>83</v>
      </c>
      <c r="C12" s="115"/>
    </row>
    <row r="15" spans="2:7" x14ac:dyDescent="0.3">
      <c r="B15" s="15" t="s">
        <v>28</v>
      </c>
    </row>
    <row r="16" spans="2:7" ht="15" thickBot="1" x14ac:dyDescent="0.35">
      <c r="B16" s="21"/>
    </row>
    <row r="17" spans="2:5" x14ac:dyDescent="0.3">
      <c r="B17" s="50" t="s">
        <v>29</v>
      </c>
      <c r="C17" s="87" t="s">
        <v>30</v>
      </c>
      <c r="D17" s="87"/>
      <c r="E17" s="51" t="s">
        <v>31</v>
      </c>
    </row>
    <row r="18" spans="2:5" x14ac:dyDescent="0.3">
      <c r="B18" s="52" t="s">
        <v>51</v>
      </c>
      <c r="C18" s="116"/>
      <c r="D18" s="117"/>
      <c r="E18" s="53" t="e">
        <f>VLOOKUP(C18,'Fictieve korting'!B3:C6,2,0)</f>
        <v>#N/A</v>
      </c>
    </row>
    <row r="19" spans="2:5" x14ac:dyDescent="0.3">
      <c r="B19" s="52" t="s">
        <v>50</v>
      </c>
      <c r="C19" s="116"/>
      <c r="D19" s="117"/>
      <c r="E19" s="54" t="e">
        <f>VLOOKUP(C19,'Fictieve korting'!B3:C6,2,0)</f>
        <v>#N/A</v>
      </c>
    </row>
    <row r="20" spans="2:5" x14ac:dyDescent="0.3">
      <c r="B20" s="52" t="s">
        <v>48</v>
      </c>
      <c r="C20" s="118"/>
      <c r="D20" s="119"/>
      <c r="E20" s="55" t="e">
        <f>VLOOKUP(C20,'Fictieve korting'!B10:C14,2,0)</f>
        <v>#N/A</v>
      </c>
    </row>
    <row r="21" spans="2:5" x14ac:dyDescent="0.3">
      <c r="B21" s="56" t="s">
        <v>49</v>
      </c>
      <c r="C21" s="118"/>
      <c r="D21" s="119"/>
      <c r="E21" s="55" t="e">
        <f>VLOOKUP(C21,'Fictieve korting'!B18:C24,2,0)</f>
        <v>#N/A</v>
      </c>
    </row>
    <row r="22" spans="2:5" x14ac:dyDescent="0.3">
      <c r="B22" s="56" t="s">
        <v>52</v>
      </c>
      <c r="C22" s="120"/>
      <c r="D22" s="121"/>
      <c r="E22" s="55" t="e">
        <f>VLOOKUP(C22,'Fictieve korting'!B28:C31,2,0)</f>
        <v>#N/A</v>
      </c>
    </row>
    <row r="23" spans="2:5" ht="15" thickBot="1" x14ac:dyDescent="0.35">
      <c r="B23" s="57" t="s">
        <v>47</v>
      </c>
      <c r="C23" s="122"/>
      <c r="D23" s="123"/>
      <c r="E23" s="58" t="e">
        <f>VLOOKUP(C23,'Fictieve korting'!B28:C31,2,0)</f>
        <v>#N/A</v>
      </c>
    </row>
    <row r="24" spans="2:5" x14ac:dyDescent="0.3">
      <c r="C24" s="59"/>
    </row>
  </sheetData>
  <sheetProtection algorithmName="SHA-512" hashValue="gGYpqUi6mEF9lN87LoQoxW3bSPrSyDNKn/h2h5cME7qEaOvDb3koHLbSFrgPxwkmPDYwll1eHVNNCcY3LrTTfw==" saltValue="+M3ChYaLRTPbv7beCiVyTA==" spinCount="100000" sheet="1" objects="1" scenarios="1"/>
  <mergeCells count="8">
    <mergeCell ref="B10:F10"/>
    <mergeCell ref="C17:D17"/>
    <mergeCell ref="C23:D23"/>
    <mergeCell ref="C20:D20"/>
    <mergeCell ref="C18:D18"/>
    <mergeCell ref="C19:D19"/>
    <mergeCell ref="C21:D21"/>
    <mergeCell ref="C22:D22"/>
  </mergeCells>
  <dataValidations count="1">
    <dataValidation type="list" allowBlank="1" showInputMessage="1" showErrorMessage="1" sqref="C24" xr:uid="{8E850F44-93B5-4389-8B59-23717A3238CD}">
      <formula1>$S$40:$S$43</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4">
        <x14:dataValidation type="list" showErrorMessage="1" errorTitle="Uitsluiting" error="Indien u geen keuze maakt uit de te kiezen/weergegeven opties, wordt u uitgesloten van verdere deelname aan de onderhavige aanbestedingsprocedure. " xr:uid="{565DF247-6E1D-4515-98C5-9FD0079DEFE5}">
          <x14:formula1>
            <xm:f>Antwoord!$A$6:$A$9</xm:f>
          </x14:formula1>
          <xm:sqref>C18:D19</xm:sqref>
        </x14:dataValidation>
        <x14:dataValidation type="list" showErrorMessage="1" errorTitle="Uitsluiting" error="Indien u geen keuze maakt uit de te kiezen/weergegeven opties, wordt u uitgesloten van verdere deelname aan de onderhavige aanbestedingsprocedure. " xr:uid="{DEB555CF-B937-4ABF-B8FC-F4A5D2A5D73B}">
          <x14:formula1>
            <xm:f>Antwoord!$A$14:$A$18</xm:f>
          </x14:formula1>
          <xm:sqref>C20:D20</xm:sqref>
        </x14:dataValidation>
        <x14:dataValidation type="list" showErrorMessage="1" errorTitle="Uitsluiting" error="Indien u geen keuze maakt uit de te kiezen/weergegeven opties, wordt u uitgesloten van verdere deelname aan de onderhavige aanbestedingsprocedure. " xr:uid="{70C74334-6BF7-43D7-842A-13A1975E62EB}">
          <x14:formula1>
            <xm:f>Antwoord!$A$34:$A$37</xm:f>
          </x14:formula1>
          <xm:sqref>C22:D23</xm:sqref>
        </x14:dataValidation>
        <x14:dataValidation type="list" showErrorMessage="1" errorTitle="Uitsluiting" error="Indien u geen keuze maakt uit de te kiezen/weergegeven opties, wordt u uitgesloten van verdere deelname aan de onderhavige aanbestedingsprocedure. " xr:uid="{8EC3F169-D934-44F3-9424-B7AA82CA5FEB}">
          <x14:formula1>
            <xm:f>Antwoord!$A$23:$A$29</xm:f>
          </x14:formula1>
          <xm:sqref>C21:D21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4AC3E-C8D1-419B-AB9E-AD1C032D8F3E}">
  <dimension ref="A1:J37"/>
  <sheetViews>
    <sheetView workbookViewId="0">
      <selection activeCell="C8" sqref="C8"/>
    </sheetView>
  </sheetViews>
  <sheetFormatPr defaultRowHeight="11.4" x14ac:dyDescent="0.2"/>
  <cols>
    <col min="1" max="16384" width="8.88671875" style="6"/>
  </cols>
  <sheetData>
    <row r="1" spans="1:5" ht="13.8" x14ac:dyDescent="0.25">
      <c r="A1" s="21" t="s">
        <v>32</v>
      </c>
    </row>
    <row r="2" spans="1:5" ht="13.8" x14ac:dyDescent="0.25">
      <c r="A2" s="21"/>
    </row>
    <row r="4" spans="1:5" x14ac:dyDescent="0.2">
      <c r="A4" s="22" t="s">
        <v>53</v>
      </c>
    </row>
    <row r="6" spans="1:5" x14ac:dyDescent="0.2">
      <c r="A6" s="9" t="s">
        <v>35</v>
      </c>
    </row>
    <row r="7" spans="1:5" x14ac:dyDescent="0.2">
      <c r="A7" s="9" t="s">
        <v>34</v>
      </c>
    </row>
    <row r="8" spans="1:5" x14ac:dyDescent="0.2">
      <c r="A8" s="9" t="s">
        <v>33</v>
      </c>
    </row>
    <row r="9" spans="1:5" x14ac:dyDescent="0.2">
      <c r="A9" s="6" t="s">
        <v>44</v>
      </c>
    </row>
    <row r="12" spans="1:5" x14ac:dyDescent="0.2">
      <c r="A12" s="24" t="s">
        <v>59</v>
      </c>
      <c r="B12" s="23"/>
      <c r="C12" s="23"/>
      <c r="D12" s="23"/>
      <c r="E12" s="23"/>
    </row>
    <row r="13" spans="1:5" x14ac:dyDescent="0.2">
      <c r="A13" s="24"/>
      <c r="B13" s="23"/>
      <c r="C13" s="23"/>
      <c r="D13" s="23"/>
      <c r="E13" s="23"/>
    </row>
    <row r="14" spans="1:5" x14ac:dyDescent="0.2">
      <c r="A14" s="25" t="s">
        <v>43</v>
      </c>
      <c r="B14" s="23"/>
      <c r="C14" s="23"/>
      <c r="D14" s="23"/>
      <c r="E14" s="23"/>
    </row>
    <row r="15" spans="1:5" x14ac:dyDescent="0.2">
      <c r="A15" s="25" t="s">
        <v>36</v>
      </c>
      <c r="B15" s="23"/>
      <c r="C15" s="23"/>
      <c r="D15" s="23"/>
      <c r="E15" s="23"/>
    </row>
    <row r="16" spans="1:5" x14ac:dyDescent="0.2">
      <c r="A16" s="25" t="s">
        <v>37</v>
      </c>
      <c r="B16" s="23"/>
      <c r="C16" s="23"/>
      <c r="D16" s="23"/>
      <c r="E16" s="23"/>
    </row>
    <row r="17" spans="1:5" x14ac:dyDescent="0.2">
      <c r="A17" s="25" t="s">
        <v>38</v>
      </c>
      <c r="B17" s="23"/>
      <c r="C17" s="23"/>
      <c r="D17" s="23"/>
      <c r="E17" s="23"/>
    </row>
    <row r="18" spans="1:5" x14ac:dyDescent="0.2">
      <c r="A18" s="25" t="s">
        <v>61</v>
      </c>
      <c r="B18" s="23"/>
      <c r="C18" s="23"/>
      <c r="D18" s="23"/>
      <c r="E18" s="23"/>
    </row>
    <row r="19" spans="1:5" x14ac:dyDescent="0.2">
      <c r="A19" s="25"/>
      <c r="B19" s="23"/>
      <c r="C19" s="23"/>
      <c r="D19" s="23"/>
      <c r="E19" s="23"/>
    </row>
    <row r="20" spans="1:5" x14ac:dyDescent="0.2">
      <c r="A20" s="25"/>
      <c r="B20" s="23"/>
      <c r="C20" s="23"/>
      <c r="D20" s="23"/>
      <c r="E20" s="23"/>
    </row>
    <row r="21" spans="1:5" x14ac:dyDescent="0.2">
      <c r="A21" s="24" t="s">
        <v>60</v>
      </c>
      <c r="B21" s="23"/>
      <c r="C21" s="23"/>
      <c r="D21" s="23"/>
      <c r="E21" s="23"/>
    </row>
    <row r="22" spans="1:5" x14ac:dyDescent="0.2">
      <c r="A22" s="24"/>
      <c r="B22" s="23"/>
      <c r="C22" s="23"/>
      <c r="D22" s="23"/>
      <c r="E22" s="23"/>
    </row>
    <row r="23" spans="1:5" x14ac:dyDescent="0.2">
      <c r="A23" s="25" t="s">
        <v>43</v>
      </c>
      <c r="B23" s="23"/>
      <c r="C23" s="23"/>
      <c r="D23" s="23"/>
      <c r="E23" s="23"/>
    </row>
    <row r="24" spans="1:5" x14ac:dyDescent="0.2">
      <c r="A24" s="25" t="s">
        <v>36</v>
      </c>
      <c r="B24" s="23"/>
      <c r="C24" s="23"/>
      <c r="D24" s="23"/>
      <c r="E24" s="23"/>
    </row>
    <row r="25" spans="1:5" x14ac:dyDescent="0.2">
      <c r="A25" s="25" t="s">
        <v>37</v>
      </c>
      <c r="B25" s="23"/>
      <c r="C25" s="23"/>
      <c r="D25" s="23"/>
      <c r="E25" s="23"/>
    </row>
    <row r="26" spans="1:5" x14ac:dyDescent="0.2">
      <c r="A26" s="25" t="s">
        <v>38</v>
      </c>
      <c r="B26" s="23"/>
      <c r="C26" s="23"/>
      <c r="D26" s="23"/>
      <c r="E26" s="23"/>
    </row>
    <row r="27" spans="1:5" x14ac:dyDescent="0.2">
      <c r="A27" s="25" t="s">
        <v>39</v>
      </c>
      <c r="B27" s="23"/>
      <c r="C27" s="23"/>
      <c r="D27" s="23"/>
      <c r="E27" s="23"/>
    </row>
    <row r="28" spans="1:5" x14ac:dyDescent="0.2">
      <c r="A28" s="25" t="s">
        <v>41</v>
      </c>
      <c r="B28" s="23"/>
      <c r="C28" s="23"/>
      <c r="D28" s="23"/>
      <c r="E28" s="23"/>
    </row>
    <row r="29" spans="1:5" x14ac:dyDescent="0.2">
      <c r="A29" s="25" t="s">
        <v>40</v>
      </c>
      <c r="B29" s="23"/>
      <c r="C29" s="23"/>
      <c r="D29" s="23"/>
      <c r="E29" s="23"/>
    </row>
    <row r="30" spans="1:5" x14ac:dyDescent="0.2">
      <c r="A30" s="25"/>
      <c r="B30" s="23"/>
      <c r="C30" s="23"/>
      <c r="D30" s="23"/>
      <c r="E30" s="23"/>
    </row>
    <row r="31" spans="1:5" x14ac:dyDescent="0.2">
      <c r="A31" s="23"/>
      <c r="B31" s="23"/>
      <c r="C31" s="23"/>
      <c r="D31" s="23"/>
      <c r="E31" s="23"/>
    </row>
    <row r="32" spans="1:5" x14ac:dyDescent="0.2">
      <c r="A32" s="24" t="s">
        <v>54</v>
      </c>
    </row>
    <row r="33" spans="1:10" x14ac:dyDescent="0.2">
      <c r="A33" s="24"/>
    </row>
    <row r="34" spans="1:10" x14ac:dyDescent="0.2">
      <c r="A34" s="25" t="s">
        <v>65</v>
      </c>
    </row>
    <row r="35" spans="1:10" x14ac:dyDescent="0.2">
      <c r="A35" s="25" t="s">
        <v>62</v>
      </c>
      <c r="J35" s="9"/>
    </row>
    <row r="36" spans="1:10" x14ac:dyDescent="0.2">
      <c r="A36" s="25" t="s">
        <v>63</v>
      </c>
      <c r="J36" s="9"/>
    </row>
    <row r="37" spans="1:10" x14ac:dyDescent="0.2">
      <c r="A37" s="25" t="s">
        <v>64</v>
      </c>
      <c r="J37" s="9"/>
    </row>
  </sheetData>
  <sheetProtection algorithmName="SHA-512" hashValue="4fGPZfvXQ4hc44JKmazi6NTsmHBwCDDXRcGYd0K45WILofx9GUq6dY+BJ5LFG8P7cdtpfflRUrWft0g2RtcnIw==" saltValue="Tyil4KjjWlZUQhlWf3Ocgw=="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E193F-FC18-458C-938E-7579DF2A490B}">
  <dimension ref="B1:E31"/>
  <sheetViews>
    <sheetView workbookViewId="0">
      <selection activeCell="C13" sqref="C13"/>
    </sheetView>
  </sheetViews>
  <sheetFormatPr defaultRowHeight="14.4" x14ac:dyDescent="0.3"/>
  <cols>
    <col min="1" max="1" width="2.33203125" style="13" customWidth="1"/>
    <col min="2" max="2" width="52.21875" style="13" customWidth="1"/>
    <col min="3" max="3" width="22" style="13" customWidth="1"/>
    <col min="4" max="16384" width="8.88671875" style="13"/>
  </cols>
  <sheetData>
    <row r="1" spans="2:5" ht="15" thickBot="1" x14ac:dyDescent="0.35"/>
    <row r="2" spans="2:5" ht="34.200000000000003" x14ac:dyDescent="0.3">
      <c r="B2" s="26" t="s">
        <v>53</v>
      </c>
      <c r="C2" s="32" t="s">
        <v>42</v>
      </c>
    </row>
    <row r="3" spans="2:5" x14ac:dyDescent="0.3">
      <c r="B3" s="36" t="s">
        <v>35</v>
      </c>
      <c r="C3" s="34" t="s">
        <v>70</v>
      </c>
    </row>
    <row r="4" spans="2:5" x14ac:dyDescent="0.3">
      <c r="B4" s="36" t="s">
        <v>34</v>
      </c>
      <c r="C4" s="34" t="s">
        <v>71</v>
      </c>
      <c r="E4" s="9"/>
    </row>
    <row r="5" spans="2:5" x14ac:dyDescent="0.3">
      <c r="B5" s="27" t="s">
        <v>33</v>
      </c>
      <c r="C5" s="34" t="s">
        <v>72</v>
      </c>
      <c r="E5" s="9"/>
    </row>
    <row r="6" spans="2:5" ht="15" thickBot="1" x14ac:dyDescent="0.35">
      <c r="B6" s="29" t="s">
        <v>44</v>
      </c>
      <c r="C6" s="35">
        <v>0</v>
      </c>
      <c r="E6" s="9"/>
    </row>
    <row r="7" spans="2:5" x14ac:dyDescent="0.3">
      <c r="E7" s="9"/>
    </row>
    <row r="8" spans="2:5" ht="15" thickBot="1" x14ac:dyDescent="0.35"/>
    <row r="9" spans="2:5" ht="34.200000000000003" x14ac:dyDescent="0.3">
      <c r="B9" s="26" t="s">
        <v>59</v>
      </c>
      <c r="C9" s="32" t="s">
        <v>42</v>
      </c>
    </row>
    <row r="10" spans="2:5" x14ac:dyDescent="0.3">
      <c r="B10" s="36" t="s">
        <v>43</v>
      </c>
      <c r="C10" s="34" t="s">
        <v>70</v>
      </c>
    </row>
    <row r="11" spans="2:5" x14ac:dyDescent="0.3">
      <c r="B11" s="36" t="s">
        <v>36</v>
      </c>
      <c r="C11" s="34" t="s">
        <v>73</v>
      </c>
    </row>
    <row r="12" spans="2:5" x14ac:dyDescent="0.3">
      <c r="B12" s="27" t="s">
        <v>37</v>
      </c>
      <c r="C12" s="34" t="s">
        <v>74</v>
      </c>
    </row>
    <row r="13" spans="2:5" x14ac:dyDescent="0.3">
      <c r="B13" s="36" t="s">
        <v>38</v>
      </c>
      <c r="C13" s="34" t="s">
        <v>75</v>
      </c>
    </row>
    <row r="14" spans="2:5" ht="15" thickBot="1" x14ac:dyDescent="0.35">
      <c r="B14" s="28" t="s">
        <v>61</v>
      </c>
      <c r="C14" s="35">
        <v>0</v>
      </c>
    </row>
    <row r="16" spans="2:5" ht="15" thickBot="1" x14ac:dyDescent="0.35"/>
    <row r="17" spans="2:3" ht="34.200000000000003" x14ac:dyDescent="0.3">
      <c r="B17" s="26" t="s">
        <v>60</v>
      </c>
      <c r="C17" s="32" t="s">
        <v>42</v>
      </c>
    </row>
    <row r="18" spans="2:3" x14ac:dyDescent="0.3">
      <c r="B18" s="36" t="s">
        <v>43</v>
      </c>
      <c r="C18" s="34" t="s">
        <v>70</v>
      </c>
    </row>
    <row r="19" spans="2:3" x14ac:dyDescent="0.3">
      <c r="B19" s="36" t="s">
        <v>36</v>
      </c>
      <c r="C19" s="34" t="s">
        <v>76</v>
      </c>
    </row>
    <row r="20" spans="2:3" x14ac:dyDescent="0.3">
      <c r="B20" s="27" t="s">
        <v>37</v>
      </c>
      <c r="C20" s="34" t="s">
        <v>71</v>
      </c>
    </row>
    <row r="21" spans="2:3" x14ac:dyDescent="0.3">
      <c r="B21" s="27" t="s">
        <v>38</v>
      </c>
      <c r="C21" s="34" t="s">
        <v>74</v>
      </c>
    </row>
    <row r="22" spans="2:3" x14ac:dyDescent="0.3">
      <c r="B22" s="27" t="s">
        <v>39</v>
      </c>
      <c r="C22" s="34" t="s">
        <v>72</v>
      </c>
    </row>
    <row r="23" spans="2:3" x14ac:dyDescent="0.3">
      <c r="B23" s="36" t="s">
        <v>41</v>
      </c>
      <c r="C23" s="34" t="s">
        <v>77</v>
      </c>
    </row>
    <row r="24" spans="2:3" ht="15" thickBot="1" x14ac:dyDescent="0.35">
      <c r="B24" s="28" t="s">
        <v>40</v>
      </c>
      <c r="C24" s="35">
        <v>0</v>
      </c>
    </row>
    <row r="26" spans="2:3" ht="15" thickBot="1" x14ac:dyDescent="0.35"/>
    <row r="27" spans="2:3" ht="34.200000000000003" x14ac:dyDescent="0.3">
      <c r="B27" s="40" t="s">
        <v>54</v>
      </c>
      <c r="C27" s="32" t="s">
        <v>42</v>
      </c>
    </row>
    <row r="28" spans="2:3" x14ac:dyDescent="0.3">
      <c r="B28" s="33" t="s">
        <v>65</v>
      </c>
      <c r="C28" s="34" t="s">
        <v>78</v>
      </c>
    </row>
    <row r="29" spans="2:3" x14ac:dyDescent="0.3">
      <c r="B29" s="33" t="s">
        <v>62</v>
      </c>
      <c r="C29" s="34" t="s">
        <v>79</v>
      </c>
    </row>
    <row r="30" spans="2:3" x14ac:dyDescent="0.3">
      <c r="B30" s="33" t="s">
        <v>63</v>
      </c>
      <c r="C30" s="34" t="s">
        <v>79</v>
      </c>
    </row>
    <row r="31" spans="2:3" ht="15" thickBot="1" x14ac:dyDescent="0.35">
      <c r="B31" s="31" t="s">
        <v>64</v>
      </c>
      <c r="C31" s="35">
        <v>0</v>
      </c>
    </row>
  </sheetData>
  <sheetProtection algorithmName="SHA-512" hashValue="WZsKqRe9O4xbdFUu0hpHS/ZeOduRr60wbS548c+xQEKOpOLHmyTYcmyTps++9g+r5wAIGBf4WuYzuoTDFf4ORw==" saltValue="cwfDABDBwWIZ9H7qZ1kolA=="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C7D1F9D98C20204DA641152E796DC2B9" ma:contentTypeVersion="4" ma:contentTypeDescription="Een nieuw document maken." ma:contentTypeScope="" ma:versionID="3a2b9b7793039dff3121bb4e8ccbcc8e">
  <xsd:schema xmlns:xsd="http://www.w3.org/2001/XMLSchema" xmlns:xs="http://www.w3.org/2001/XMLSchema" xmlns:p="http://schemas.microsoft.com/office/2006/metadata/properties" xmlns:ns2="b8e773b6-8668-4d67-8ad2-995dd136bdef" targetNamespace="http://schemas.microsoft.com/office/2006/metadata/properties" ma:root="true" ma:fieldsID="04c7ec2b4cbfee3f9bff67b4db119841" ns2:_="">
    <xsd:import namespace="b8e773b6-8668-4d67-8ad2-995dd136bde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e773b6-8668-4d67-8ad2-995dd136bd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2717117-D324-4943-A3DC-25111B226AC7}">
  <ds:schemaRefs>
    <ds:schemaRef ds:uri="http://schemas.microsoft.com/DataMashup"/>
  </ds:schemaRefs>
</ds:datastoreItem>
</file>

<file path=customXml/itemProps2.xml><?xml version="1.0" encoding="utf-8"?>
<ds:datastoreItem xmlns:ds="http://schemas.openxmlformats.org/officeDocument/2006/customXml" ds:itemID="{81A13842-CC5E-4CAE-BE61-B6C4C0272E2D}"/>
</file>

<file path=customXml/itemProps3.xml><?xml version="1.0" encoding="utf-8"?>
<ds:datastoreItem xmlns:ds="http://schemas.openxmlformats.org/officeDocument/2006/customXml" ds:itemID="{73759F73-6C3D-405D-9300-5B1240BBCD67}">
  <ds:schemaRefs>
    <ds:schemaRef ds:uri="http://schemas.microsoft.com/sharepoint/v3/contenttype/forms"/>
  </ds:schemaRefs>
</ds:datastoreItem>
</file>

<file path=customXml/itemProps4.xml><?xml version="1.0" encoding="utf-8"?>
<ds:datastoreItem xmlns:ds="http://schemas.openxmlformats.org/officeDocument/2006/customXml" ds:itemID="{4BB57218-0DCE-4EDE-A334-9885188798D8}">
  <ds:schemaRefs>
    <ds:schemaRef ds:uri="http://purl.org/dc/terms/"/>
    <ds:schemaRef ds:uri="http://purl.org/dc/elements/1.1/"/>
    <ds:schemaRef ds:uri="b8e773b6-8668-4d67-8ad2-995dd136bdef"/>
    <ds:schemaRef ds:uri="http://schemas.microsoft.com/office/infopath/2007/PartnerControls"/>
    <ds:schemaRef ds:uri="http://schemas.microsoft.com/office/2006/documentManagement/types"/>
    <ds:schemaRef ds:uri="http://purl.org/dc/dcmitype/"/>
    <ds:schemaRef ds:uri="http://schemas.microsoft.com/office/2006/metadata/properties"/>
    <ds:schemaRef ds:uri="http://www.w3.org/XML/1998/namespace"/>
    <ds:schemaRef ds:uri="http://schemas.openxmlformats.org/package/2006/metadata/core-properties"/>
  </ds:schemaRefs>
</ds:datastoreItem>
</file>

<file path=docMetadata/LabelInfo.xml><?xml version="1.0" encoding="utf-8"?>
<clbl:labelList xmlns:clbl="http://schemas.microsoft.com/office/2020/mipLabelMetadata">
  <clbl:label id="{6485e4ee-e92a-48ea-83c4-0d404781e21f}" enabled="0" method="" siteId="{6485e4ee-e92a-48ea-83c4-0d404781e21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Inschrijfbiljet</vt:lpstr>
      <vt:lpstr>P1. Lease personenwagens</vt:lpstr>
      <vt:lpstr>P2. Koop bedrijfswagens</vt:lpstr>
      <vt:lpstr>Antwoord</vt:lpstr>
      <vt:lpstr>Fictieve korting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Oosterhout, Nadine van</dc:creator>
  <cp:keywords/>
  <dc:description/>
  <cp:lastModifiedBy>Oosterhout, Nadine van</cp:lastModifiedBy>
  <cp:revision/>
  <dcterms:created xsi:type="dcterms:W3CDTF">2024-10-28T13:27:43Z</dcterms:created>
  <dcterms:modified xsi:type="dcterms:W3CDTF">2025-01-17T15:04:26Z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0x010100C7D1F9D98C20204DA641152E796DC2B9</vt:lpwstr>
  </property>
</Properties>
</file>